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165" windowHeight="10965" firstSheet="12" activeTab="17"/>
  </bookViews>
  <sheets>
    <sheet name="Мазмұны" sheetId="21" r:id="rId1"/>
    <sheet name="1) Курчатов қ." sheetId="1" r:id="rId2"/>
    <sheet name="2) Степногор қ." sheetId="2" r:id="rId3"/>
    <sheet name="3) Хромтау қ." sheetId="3" r:id="rId4"/>
    <sheet name="4) Құлсары қ." sheetId="19" r:id="rId5"/>
    <sheet name="5) Ақсай қ." sheetId="4" r:id="rId6"/>
    <sheet name="6) Абай қ." sheetId="5" r:id="rId7"/>
    <sheet name="7) Балқаш қ." sheetId="6" r:id="rId8"/>
    <sheet name="8) Теміртау қ." sheetId="7" r:id="rId9"/>
    <sheet name="9) Шахтинск қ." sheetId="8" r:id="rId10"/>
    <sheet name="10) Жітіқара қ." sheetId="15" r:id="rId11"/>
    <sheet name="11) Лисаков қ." sheetId="16" r:id="rId12"/>
    <sheet name="12) Рудный қ." sheetId="17" r:id="rId13"/>
    <sheet name="13) Жаңаөзен қ." sheetId="18" r:id="rId14"/>
    <sheet name="14) Ақсу қ." sheetId="9" r:id="rId15"/>
    <sheet name="15) Екібастұз қ." sheetId="10" r:id="rId16"/>
    <sheet name="16) Кентау қ." sheetId="20" r:id="rId17"/>
    <sheet name="17) Қаражал қ." sheetId="11" r:id="rId18"/>
    <sheet name="18) Сәтбаев қ." sheetId="12" r:id="rId19"/>
    <sheet name="19) Алтай қ." sheetId="13" r:id="rId20"/>
    <sheet name="20) Риддер қ." sheetId="14" r:id="rId21"/>
  </sheets>
  <externalReferences>
    <externalReference r:id="rId22"/>
    <externalReference r:id="rId2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8" i="12" l="1"/>
  <c r="E158" i="12" s="1"/>
  <c r="F158" i="12" s="1"/>
  <c r="G158" i="12" s="1"/>
  <c r="H158" i="12" s="1"/>
  <c r="I158" i="12" s="1"/>
  <c r="J158" i="12" s="1"/>
  <c r="K158" i="12" s="1"/>
  <c r="L158" i="12" s="1"/>
  <c r="M158" i="12" s="1"/>
  <c r="N158" i="12" s="1"/>
  <c r="C158" i="12"/>
  <c r="D154" i="12"/>
  <c r="E154" i="12" s="1"/>
  <c r="F154" i="12" s="1"/>
  <c r="G154" i="12" s="1"/>
  <c r="H154" i="12" s="1"/>
  <c r="I154" i="12" s="1"/>
  <c r="J154" i="12" s="1"/>
  <c r="K154" i="12" s="1"/>
  <c r="L154" i="12" s="1"/>
  <c r="M154" i="12" s="1"/>
  <c r="N154" i="12" s="1"/>
  <c r="C154" i="12"/>
  <c r="D78" i="12"/>
  <c r="E78" i="12" s="1"/>
  <c r="F78" i="12" s="1"/>
  <c r="G78" i="12" s="1"/>
  <c r="H78" i="12" s="1"/>
  <c r="I78" i="12" s="1"/>
  <c r="J78" i="12" s="1"/>
  <c r="K78" i="12" s="1"/>
  <c r="L78" i="12" s="1"/>
  <c r="M78" i="12" s="1"/>
  <c r="N78" i="12" s="1"/>
  <c r="C78" i="12"/>
  <c r="K38" i="12"/>
  <c r="J160" i="11"/>
  <c r="C158" i="11"/>
  <c r="D158" i="11" s="1"/>
  <c r="E158" i="11" s="1"/>
  <c r="F158" i="11" s="1"/>
  <c r="G158" i="11" s="1"/>
  <c r="H158" i="11" s="1"/>
  <c r="I158" i="11" s="1"/>
  <c r="J158" i="11" s="1"/>
  <c r="K158" i="11" s="1"/>
  <c r="L158" i="11" s="1"/>
  <c r="M158" i="11" s="1"/>
  <c r="N158" i="11" s="1"/>
  <c r="C154" i="11"/>
  <c r="D154" i="11" s="1"/>
  <c r="E154" i="11" s="1"/>
  <c r="F154" i="11" s="1"/>
  <c r="G154" i="11" s="1"/>
  <c r="H154" i="11" s="1"/>
  <c r="I154" i="11" s="1"/>
  <c r="J154" i="11" s="1"/>
  <c r="K154" i="11" s="1"/>
  <c r="L154" i="11" s="1"/>
  <c r="M154" i="11" s="1"/>
  <c r="N154" i="11" s="1"/>
  <c r="C78" i="11"/>
  <c r="D78" i="11" s="1"/>
  <c r="E78" i="11" s="1"/>
  <c r="F78" i="11" s="1"/>
  <c r="G78" i="11" s="1"/>
  <c r="H78" i="11" s="1"/>
  <c r="I78" i="11" s="1"/>
  <c r="J78" i="11" s="1"/>
  <c r="K78" i="11" s="1"/>
  <c r="L78" i="11" s="1"/>
  <c r="M78" i="11" s="1"/>
  <c r="N78" i="11" s="1"/>
  <c r="K38" i="11"/>
  <c r="AH64" i="17" l="1"/>
  <c r="AI63" i="17"/>
  <c r="AI64" i="17" s="1"/>
  <c r="AH63" i="17"/>
  <c r="AG63" i="17"/>
  <c r="AF63" i="17"/>
  <c r="AI54" i="17"/>
  <c r="AH54" i="17"/>
  <c r="AI51" i="17"/>
  <c r="AH51" i="17"/>
  <c r="AI48" i="17"/>
  <c r="AH48" i="17"/>
  <c r="AI45" i="17"/>
  <c r="AH45" i="17"/>
  <c r="AI42" i="17"/>
  <c r="AH42" i="17"/>
  <c r="AH64" i="16"/>
  <c r="AI63" i="16"/>
  <c r="AI64" i="16" s="1"/>
  <c r="AH63" i="16"/>
  <c r="AI54" i="16"/>
  <c r="AH54" i="16"/>
  <c r="AG54" i="16"/>
  <c r="AI51" i="16"/>
  <c r="AH51" i="16"/>
  <c r="AG51" i="16"/>
  <c r="AI48" i="16"/>
  <c r="AH48" i="16"/>
  <c r="AG48" i="16"/>
  <c r="AI45" i="16"/>
  <c r="AH45" i="16"/>
  <c r="AG45" i="16"/>
  <c r="AI42" i="16"/>
  <c r="AH42" i="16"/>
  <c r="AG42" i="16"/>
  <c r="AI63" i="15"/>
  <c r="AI64" i="15" s="1"/>
  <c r="AI54" i="15"/>
  <c r="AG54" i="15"/>
  <c r="AF54" i="15"/>
  <c r="AE54" i="15"/>
  <c r="AD54" i="15"/>
  <c r="AC54" i="15"/>
  <c r="AB54" i="15"/>
  <c r="AA54" i="15"/>
  <c r="Z54" i="15"/>
  <c r="AI51" i="15"/>
  <c r="AG51" i="15"/>
  <c r="AF51" i="15"/>
  <c r="AE51" i="15"/>
  <c r="AD51" i="15"/>
  <c r="AC51" i="15"/>
  <c r="AB51" i="15"/>
  <c r="AA51" i="15"/>
  <c r="Z51" i="15"/>
  <c r="AI48" i="15"/>
  <c r="AG48" i="15"/>
  <c r="AF48" i="15"/>
  <c r="AE48" i="15"/>
  <c r="AD48" i="15"/>
  <c r="AC48" i="15"/>
  <c r="AB48" i="15"/>
  <c r="AA48" i="15"/>
  <c r="Z48" i="15"/>
  <c r="AI45" i="15"/>
  <c r="AG45" i="15"/>
  <c r="AF45" i="15"/>
  <c r="AE45" i="15"/>
  <c r="AD45" i="15"/>
  <c r="AC45" i="15"/>
  <c r="AB45" i="15"/>
  <c r="AA45" i="15"/>
  <c r="Z45" i="15"/>
  <c r="AI42" i="15"/>
  <c r="AG42" i="15"/>
  <c r="AF42" i="15"/>
  <c r="AE42" i="15"/>
  <c r="AD42" i="15"/>
  <c r="AC42" i="15"/>
  <c r="AB42" i="15"/>
  <c r="AA42" i="15"/>
  <c r="Z42" i="15"/>
  <c r="AF141" i="20" l="1"/>
  <c r="AE141" i="20"/>
  <c r="AD141" i="20"/>
  <c r="AC141" i="20"/>
  <c r="AB141" i="20"/>
  <c r="AA141" i="20"/>
  <c r="Z141" i="20"/>
  <c r="Y141" i="20"/>
  <c r="X141" i="20"/>
  <c r="W141" i="20"/>
  <c r="V141" i="20"/>
  <c r="U141" i="20"/>
  <c r="T141" i="20"/>
  <c r="S141" i="20"/>
  <c r="R141" i="20"/>
  <c r="Q141" i="20"/>
  <c r="P141" i="20"/>
  <c r="O141" i="20"/>
  <c r="N141" i="20"/>
  <c r="M141" i="20"/>
  <c r="L141" i="20"/>
  <c r="K141" i="20"/>
  <c r="J141" i="20"/>
  <c r="I141" i="20"/>
  <c r="H141" i="20"/>
  <c r="G141" i="20"/>
  <c r="F141" i="20"/>
  <c r="E141" i="20"/>
  <c r="D141" i="20"/>
  <c r="C141" i="20"/>
  <c r="B141" i="20"/>
  <c r="AC140" i="20"/>
  <c r="Y140" i="20"/>
  <c r="U140" i="20"/>
  <c r="Q140" i="20"/>
  <c r="M140" i="20"/>
  <c r="I140" i="20"/>
  <c r="E140" i="20"/>
  <c r="AF139" i="20"/>
  <c r="AE139" i="20"/>
  <c r="AD139" i="20"/>
  <c r="AC139" i="20"/>
  <c r="AB139" i="20"/>
  <c r="AA139" i="20"/>
  <c r="Z139" i="20"/>
  <c r="Y139" i="20"/>
  <c r="X139" i="20"/>
  <c r="W139" i="20"/>
  <c r="V139" i="20"/>
  <c r="U139" i="20"/>
  <c r="T139" i="20"/>
  <c r="S139" i="20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F139" i="20"/>
  <c r="E139" i="20"/>
  <c r="D139" i="20"/>
  <c r="C139" i="20"/>
  <c r="B139" i="20"/>
  <c r="AF138" i="20"/>
  <c r="AE138" i="20"/>
  <c r="AD138" i="20"/>
  <c r="AC138" i="20"/>
  <c r="AB138" i="20"/>
  <c r="AA138" i="20"/>
  <c r="Z138" i="20"/>
  <c r="Y138" i="20"/>
  <c r="X138" i="20"/>
  <c r="W138" i="20"/>
  <c r="V138" i="20"/>
  <c r="U138" i="20"/>
  <c r="T138" i="20"/>
  <c r="S138" i="20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F138" i="20"/>
  <c r="E138" i="20"/>
  <c r="D138" i="20"/>
  <c r="C138" i="20"/>
  <c r="B138" i="20"/>
  <c r="AF137" i="20"/>
  <c r="AE137" i="20"/>
  <c r="AD137" i="20"/>
  <c r="AC137" i="20"/>
  <c r="AB137" i="20"/>
  <c r="AA137" i="20"/>
  <c r="Z137" i="20"/>
  <c r="Y137" i="20"/>
  <c r="X137" i="20"/>
  <c r="W137" i="20"/>
  <c r="V137" i="20"/>
  <c r="U137" i="20"/>
  <c r="T137" i="20"/>
  <c r="S137" i="20"/>
  <c r="R137" i="20"/>
  <c r="Q137" i="20"/>
  <c r="P137" i="20"/>
  <c r="O137" i="20"/>
  <c r="N137" i="20"/>
  <c r="M137" i="20"/>
  <c r="L137" i="20"/>
  <c r="K137" i="20"/>
  <c r="J137" i="20"/>
  <c r="I137" i="20"/>
  <c r="H137" i="20"/>
  <c r="G137" i="20"/>
  <c r="F137" i="20"/>
  <c r="E137" i="20"/>
  <c r="D137" i="20"/>
  <c r="C137" i="20"/>
  <c r="B137" i="20"/>
  <c r="AF136" i="20"/>
  <c r="AE136" i="20"/>
  <c r="AD136" i="20"/>
  <c r="AC136" i="20"/>
  <c r="AB136" i="20"/>
  <c r="AA136" i="20"/>
  <c r="Z136" i="20"/>
  <c r="Y136" i="20"/>
  <c r="X136" i="20"/>
  <c r="W136" i="20"/>
  <c r="V136" i="20"/>
  <c r="U136" i="20"/>
  <c r="T136" i="20"/>
  <c r="S136" i="20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F136" i="20"/>
  <c r="E136" i="20"/>
  <c r="D136" i="20"/>
  <c r="C136" i="20"/>
  <c r="B136" i="20"/>
  <c r="AF135" i="20"/>
  <c r="AE135" i="20"/>
  <c r="AD135" i="20"/>
  <c r="AC135" i="20"/>
  <c r="AB135" i="20"/>
  <c r="AA135" i="20"/>
  <c r="Z135" i="20"/>
  <c r="Y135" i="20"/>
  <c r="X135" i="20"/>
  <c r="W135" i="20"/>
  <c r="V135" i="20"/>
  <c r="U135" i="20"/>
  <c r="T135" i="20"/>
  <c r="S135" i="20"/>
  <c r="R135" i="20"/>
  <c r="Q135" i="20"/>
  <c r="P135" i="20"/>
  <c r="O135" i="20"/>
  <c r="N135" i="20"/>
  <c r="M135" i="20"/>
  <c r="L135" i="20"/>
  <c r="K135" i="20"/>
  <c r="J135" i="20"/>
  <c r="I135" i="20"/>
  <c r="H135" i="20"/>
  <c r="G135" i="20"/>
  <c r="F135" i="20"/>
  <c r="E135" i="20"/>
  <c r="D135" i="20"/>
  <c r="C135" i="20"/>
  <c r="B135" i="20"/>
  <c r="AF134" i="20"/>
  <c r="AE134" i="20"/>
  <c r="AD134" i="20"/>
  <c r="AC134" i="20"/>
  <c r="AB134" i="20"/>
  <c r="AA134" i="20"/>
  <c r="Z134" i="20"/>
  <c r="Y134" i="20"/>
  <c r="X134" i="20"/>
  <c r="W134" i="20"/>
  <c r="V134" i="20"/>
  <c r="U134" i="20"/>
  <c r="T134" i="20"/>
  <c r="S134" i="20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F134" i="20"/>
  <c r="E134" i="20"/>
  <c r="D134" i="20"/>
  <c r="C134" i="20"/>
  <c r="B134" i="20"/>
  <c r="AF133" i="20"/>
  <c r="AE133" i="20"/>
  <c r="AD133" i="20"/>
  <c r="AC133" i="20"/>
  <c r="AB133" i="20"/>
  <c r="AA133" i="20"/>
  <c r="Z133" i="20"/>
  <c r="Y133" i="20"/>
  <c r="X133" i="20"/>
  <c r="W133" i="20"/>
  <c r="V133" i="20"/>
  <c r="U133" i="20"/>
  <c r="T133" i="20"/>
  <c r="S133" i="20"/>
  <c r="R133" i="20"/>
  <c r="Q133" i="20"/>
  <c r="P133" i="20"/>
  <c r="O133" i="20"/>
  <c r="N133" i="20"/>
  <c r="M133" i="20"/>
  <c r="L133" i="20"/>
  <c r="K133" i="20"/>
  <c r="J133" i="20"/>
  <c r="I133" i="20"/>
  <c r="H133" i="20"/>
  <c r="G133" i="20"/>
  <c r="F133" i="20"/>
  <c r="E133" i="20"/>
  <c r="D133" i="20"/>
  <c r="C133" i="20"/>
  <c r="B133" i="20"/>
  <c r="AF132" i="20"/>
  <c r="AE132" i="20"/>
  <c r="AD132" i="20"/>
  <c r="AC132" i="20"/>
  <c r="AB132" i="20"/>
  <c r="AA132" i="20"/>
  <c r="Z132" i="20"/>
  <c r="Y132" i="20"/>
  <c r="X132" i="20"/>
  <c r="W132" i="20"/>
  <c r="V132" i="20"/>
  <c r="U132" i="20"/>
  <c r="T132" i="20"/>
  <c r="S132" i="20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B132" i="20"/>
  <c r="AF131" i="20"/>
  <c r="AE131" i="20"/>
  <c r="AD131" i="20"/>
  <c r="AC131" i="20"/>
  <c r="AB131" i="20"/>
  <c r="AA131" i="20"/>
  <c r="Z131" i="20"/>
  <c r="Y131" i="20"/>
  <c r="X131" i="20"/>
  <c r="W131" i="20"/>
  <c r="V131" i="20"/>
  <c r="U131" i="20"/>
  <c r="T131" i="20"/>
  <c r="S131" i="20"/>
  <c r="R131" i="20"/>
  <c r="Q131" i="20"/>
  <c r="P131" i="20"/>
  <c r="O131" i="20"/>
  <c r="N131" i="20"/>
  <c r="M131" i="20"/>
  <c r="L131" i="20"/>
  <c r="K131" i="20"/>
  <c r="J131" i="20"/>
  <c r="I131" i="20"/>
  <c r="H131" i="20"/>
  <c r="G131" i="20"/>
  <c r="F131" i="20"/>
  <c r="E131" i="20"/>
  <c r="D131" i="20"/>
  <c r="C131" i="20"/>
  <c r="B131" i="20"/>
  <c r="AF130" i="20"/>
  <c r="AE130" i="20"/>
  <c r="AD130" i="20"/>
  <c r="AC130" i="20"/>
  <c r="AB130" i="20"/>
  <c r="AA130" i="20"/>
  <c r="Z130" i="20"/>
  <c r="Y130" i="20"/>
  <c r="X130" i="20"/>
  <c r="W130" i="20"/>
  <c r="V130" i="20"/>
  <c r="U130" i="20"/>
  <c r="T130" i="20"/>
  <c r="S130" i="20"/>
  <c r="R130" i="20"/>
  <c r="Q130" i="20"/>
  <c r="P130" i="20"/>
  <c r="O130" i="20"/>
  <c r="N130" i="20"/>
  <c r="M130" i="20"/>
  <c r="L130" i="20"/>
  <c r="K130" i="20"/>
  <c r="J130" i="20"/>
  <c r="I130" i="20"/>
  <c r="H130" i="20"/>
  <c r="G130" i="20"/>
  <c r="F130" i="20"/>
  <c r="E130" i="20"/>
  <c r="D130" i="20"/>
  <c r="C130" i="20"/>
  <c r="B130" i="20"/>
  <c r="AF129" i="20"/>
  <c r="AE129" i="20"/>
  <c r="AD129" i="20"/>
  <c r="AC129" i="20"/>
  <c r="AB129" i="20"/>
  <c r="AA129" i="20"/>
  <c r="Z129" i="20"/>
  <c r="Y129" i="20"/>
  <c r="X129" i="20"/>
  <c r="W129" i="20"/>
  <c r="V129" i="20"/>
  <c r="U129" i="20"/>
  <c r="T129" i="20"/>
  <c r="S129" i="20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F129" i="20"/>
  <c r="E129" i="20"/>
  <c r="D129" i="20"/>
  <c r="C129" i="20"/>
  <c r="B129" i="20"/>
  <c r="AF128" i="20"/>
  <c r="AE128" i="20"/>
  <c r="AD128" i="20"/>
  <c r="AC128" i="20"/>
  <c r="AB128" i="20"/>
  <c r="AA128" i="20"/>
  <c r="Z128" i="20"/>
  <c r="Y128" i="20"/>
  <c r="X128" i="20"/>
  <c r="W128" i="20"/>
  <c r="V128" i="20"/>
  <c r="U128" i="20"/>
  <c r="T128" i="20"/>
  <c r="S128" i="20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F128" i="20"/>
  <c r="E128" i="20"/>
  <c r="D128" i="20"/>
  <c r="C128" i="20"/>
  <c r="B128" i="20"/>
  <c r="AF127" i="20"/>
  <c r="AE127" i="20"/>
  <c r="AD127" i="20"/>
  <c r="AC127" i="20"/>
  <c r="AB127" i="20"/>
  <c r="AA127" i="20"/>
  <c r="Z127" i="20"/>
  <c r="Y127" i="20"/>
  <c r="X127" i="20"/>
  <c r="W127" i="20"/>
  <c r="V127" i="20"/>
  <c r="U127" i="20"/>
  <c r="T127" i="20"/>
  <c r="S127" i="20"/>
  <c r="R127" i="20"/>
  <c r="Q127" i="20"/>
  <c r="P127" i="20"/>
  <c r="O127" i="20"/>
  <c r="N127" i="20"/>
  <c r="M127" i="20"/>
  <c r="L127" i="20"/>
  <c r="K127" i="20"/>
  <c r="J127" i="20"/>
  <c r="I127" i="20"/>
  <c r="H127" i="20"/>
  <c r="G127" i="20"/>
  <c r="F127" i="20"/>
  <c r="E127" i="20"/>
  <c r="D127" i="20"/>
  <c r="C127" i="20"/>
  <c r="B127" i="20"/>
  <c r="AF126" i="20"/>
  <c r="AE126" i="20"/>
  <c r="AD126" i="20"/>
  <c r="AC126" i="20"/>
  <c r="AB126" i="20"/>
  <c r="AA126" i="20"/>
  <c r="Z126" i="20"/>
  <c r="Y126" i="20"/>
  <c r="X126" i="20"/>
  <c r="W126" i="20"/>
  <c r="V126" i="20"/>
  <c r="U126" i="20"/>
  <c r="T126" i="20"/>
  <c r="S126" i="20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F126" i="20"/>
  <c r="E126" i="20"/>
  <c r="D126" i="20"/>
  <c r="C126" i="20"/>
  <c r="B126" i="20"/>
  <c r="AF125" i="20"/>
  <c r="AE125" i="20"/>
  <c r="AD125" i="20"/>
  <c r="AC125" i="20"/>
  <c r="AB125" i="20"/>
  <c r="AA125" i="20"/>
  <c r="Z125" i="20"/>
  <c r="Y125" i="20"/>
  <c r="X125" i="20"/>
  <c r="W125" i="20"/>
  <c r="V125" i="20"/>
  <c r="U125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F125" i="20"/>
  <c r="E125" i="20"/>
  <c r="D125" i="20"/>
  <c r="C125" i="20"/>
  <c r="B125" i="20"/>
  <c r="AF124" i="20"/>
  <c r="AE124" i="20"/>
  <c r="AD124" i="20"/>
  <c r="AC124" i="20"/>
  <c r="AB124" i="20"/>
  <c r="AA124" i="20"/>
  <c r="Z124" i="20"/>
  <c r="Y124" i="20"/>
  <c r="X124" i="20"/>
  <c r="W124" i="20"/>
  <c r="V124" i="20"/>
  <c r="U124" i="20"/>
  <c r="T124" i="20"/>
  <c r="S124" i="20"/>
  <c r="R124" i="20"/>
  <c r="Q124" i="20"/>
  <c r="P124" i="20"/>
  <c r="O124" i="20"/>
  <c r="N124" i="20"/>
  <c r="M124" i="20"/>
  <c r="L124" i="20"/>
  <c r="K124" i="20"/>
  <c r="J124" i="20"/>
  <c r="I124" i="20"/>
  <c r="H124" i="20"/>
  <c r="G124" i="20"/>
  <c r="F124" i="20"/>
  <c r="E124" i="20"/>
  <c r="D124" i="20"/>
  <c r="C124" i="20"/>
  <c r="B124" i="20"/>
  <c r="AF123" i="20"/>
  <c r="AE123" i="20"/>
  <c r="AD123" i="20"/>
  <c r="AC123" i="20"/>
  <c r="AB123" i="20"/>
  <c r="AA123" i="20"/>
  <c r="Z123" i="20"/>
  <c r="Y123" i="20"/>
  <c r="X123" i="20"/>
  <c r="W123" i="20"/>
  <c r="V123" i="20"/>
  <c r="U123" i="20"/>
  <c r="T123" i="20"/>
  <c r="S123" i="20"/>
  <c r="R123" i="20"/>
  <c r="Q123" i="20"/>
  <c r="P123" i="20"/>
  <c r="O123" i="20"/>
  <c r="N123" i="20"/>
  <c r="M123" i="20"/>
  <c r="L123" i="20"/>
  <c r="K123" i="20"/>
  <c r="J123" i="20"/>
  <c r="I123" i="20"/>
  <c r="H123" i="20"/>
  <c r="G123" i="20"/>
  <c r="F123" i="20"/>
  <c r="E123" i="20"/>
  <c r="D123" i="20"/>
  <c r="C123" i="20"/>
  <c r="B123" i="20"/>
  <c r="AF122" i="20"/>
  <c r="AE122" i="20"/>
  <c r="AD122" i="20"/>
  <c r="AC122" i="20"/>
  <c r="AB122" i="20"/>
  <c r="AA122" i="20"/>
  <c r="Z122" i="20"/>
  <c r="Y122" i="20"/>
  <c r="X122" i="20"/>
  <c r="W122" i="20"/>
  <c r="V122" i="20"/>
  <c r="U122" i="20"/>
  <c r="T122" i="20"/>
  <c r="S122" i="20"/>
  <c r="R122" i="20"/>
  <c r="Q122" i="20"/>
  <c r="P122" i="20"/>
  <c r="O122" i="20"/>
  <c r="N122" i="20"/>
  <c r="M122" i="20"/>
  <c r="L122" i="20"/>
  <c r="K122" i="20"/>
  <c r="J122" i="20"/>
  <c r="I122" i="20"/>
  <c r="H122" i="20"/>
  <c r="G122" i="20"/>
  <c r="F122" i="20"/>
  <c r="E122" i="20"/>
  <c r="D122" i="20"/>
  <c r="C122" i="20"/>
  <c r="B122" i="20"/>
  <c r="AF121" i="20"/>
  <c r="AE120" i="20" s="1"/>
  <c r="AE121" i="20"/>
  <c r="AE140" i="20" s="1"/>
  <c r="AD121" i="20"/>
  <c r="AD140" i="20" s="1"/>
  <c r="AC121" i="20"/>
  <c r="AB121" i="20"/>
  <c r="AB140" i="20" s="1"/>
  <c r="AA121" i="20"/>
  <c r="AA140" i="20" s="1"/>
  <c r="Z121" i="20"/>
  <c r="Y120" i="20" s="1"/>
  <c r="Y121" i="20"/>
  <c r="X121" i="20"/>
  <c r="W120" i="20" s="1"/>
  <c r="W121" i="20"/>
  <c r="W140" i="20" s="1"/>
  <c r="V121" i="20"/>
  <c r="V140" i="20" s="1"/>
  <c r="U121" i="20"/>
  <c r="T121" i="20"/>
  <c r="T140" i="20" s="1"/>
  <c r="S121" i="20"/>
  <c r="S140" i="20" s="1"/>
  <c r="R121" i="20"/>
  <c r="R140" i="20" s="1"/>
  <c r="Q121" i="20"/>
  <c r="P121" i="20"/>
  <c r="P140" i="20" s="1"/>
  <c r="O121" i="20"/>
  <c r="O140" i="20" s="1"/>
  <c r="N121" i="20"/>
  <c r="N140" i="20" s="1"/>
  <c r="M121" i="20"/>
  <c r="L121" i="20"/>
  <c r="L140" i="20" s="1"/>
  <c r="K121" i="20"/>
  <c r="K140" i="20" s="1"/>
  <c r="J121" i="20"/>
  <c r="J140" i="20" s="1"/>
  <c r="I121" i="20"/>
  <c r="H121" i="20"/>
  <c r="H140" i="20" s="1"/>
  <c r="G121" i="20"/>
  <c r="G140" i="20" s="1"/>
  <c r="F121" i="20"/>
  <c r="F140" i="20" s="1"/>
  <c r="E121" i="20"/>
  <c r="D121" i="20"/>
  <c r="D140" i="20" s="1"/>
  <c r="C121" i="20"/>
  <c r="C140" i="20" s="1"/>
  <c r="B121" i="20"/>
  <c r="B140" i="20" s="1"/>
  <c r="AB120" i="20"/>
  <c r="X120" i="20"/>
  <c r="AI87" i="20"/>
  <c r="AI86" i="20"/>
  <c r="AI85" i="20"/>
  <c r="AI84" i="20"/>
  <c r="AI82" i="20"/>
  <c r="AI81" i="20"/>
  <c r="AI80" i="20"/>
  <c r="AH80" i="20"/>
  <c r="AG80" i="20"/>
  <c r="AF80" i="20"/>
  <c r="AE80" i="20"/>
  <c r="AI79" i="20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AI77" i="20"/>
  <c r="AH77" i="20"/>
  <c r="AG77" i="20"/>
  <c r="AF77" i="20"/>
  <c r="AE77" i="20"/>
  <c r="AI76" i="20"/>
  <c r="AH76" i="20"/>
  <c r="AG76" i="20"/>
  <c r="AF76" i="20"/>
  <c r="AE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Z120" i="20" l="1"/>
  <c r="AA120" i="20"/>
  <c r="X140" i="20"/>
  <c r="AF140" i="20"/>
  <c r="AC120" i="20"/>
  <c r="Z140" i="20"/>
  <c r="U120" i="20"/>
  <c r="AD120" i="20"/>
  <c r="V120" i="20"/>
  <c r="AA174" i="1" l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R168" i="1"/>
  <c r="Q168" i="1"/>
  <c r="P168" i="1"/>
  <c r="O168" i="1"/>
  <c r="N168" i="1"/>
  <c r="M168" i="1"/>
  <c r="L168" i="1"/>
  <c r="K168" i="1"/>
  <c r="R165" i="1"/>
  <c r="Q165" i="1"/>
  <c r="P165" i="1"/>
  <c r="O165" i="1"/>
  <c r="N165" i="1"/>
  <c r="M165" i="1"/>
  <c r="L165" i="1"/>
  <c r="K165" i="1"/>
  <c r="AD156" i="1"/>
  <c r="AE156" i="1" s="1"/>
  <c r="V73" i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169" i="10" l="1"/>
  <c r="AG86" i="10"/>
  <c r="AG85" i="10"/>
  <c r="AG84" i="10"/>
  <c r="AG83" i="10"/>
  <c r="AG81" i="10"/>
  <c r="AG80" i="10"/>
  <c r="AF80" i="10"/>
  <c r="AE80" i="10"/>
  <c r="AG78" i="10"/>
  <c r="AF78" i="10"/>
  <c r="AE78" i="10"/>
  <c r="AG77" i="10"/>
  <c r="AF77" i="10"/>
  <c r="AE77" i="10"/>
  <c r="A168" i="9"/>
  <c r="AF141" i="9"/>
  <c r="AE141" i="9"/>
  <c r="AD141" i="9"/>
  <c r="AC141" i="9"/>
  <c r="AB141" i="9"/>
  <c r="AA141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F140" i="9"/>
  <c r="AE140" i="9"/>
  <c r="AD140" i="9"/>
  <c r="AC140" i="9"/>
  <c r="AB140" i="9"/>
  <c r="AA140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G62" i="9"/>
  <c r="AF62" i="9"/>
  <c r="AE62" i="9"/>
  <c r="AD62" i="9"/>
  <c r="AC62" i="9"/>
  <c r="AB62" i="9"/>
  <c r="AA62" i="9"/>
  <c r="Z62" i="9"/>
  <c r="Y62" i="9"/>
  <c r="X62" i="9"/>
  <c r="W62" i="9"/>
  <c r="AF17" i="9"/>
  <c r="AE17" i="9"/>
  <c r="AD17" i="9"/>
  <c r="AC17" i="9"/>
  <c r="AB17" i="9"/>
  <c r="AA17" i="9"/>
  <c r="Z17" i="9"/>
  <c r="Y17" i="9"/>
  <c r="X17" i="9"/>
  <c r="W17" i="9"/>
  <c r="V17" i="9"/>
  <c r="U17" i="9"/>
  <c r="AF16" i="9"/>
  <c r="AF19" i="9" s="1"/>
  <c r="AE16" i="9"/>
  <c r="AE19" i="9" s="1"/>
  <c r="AD16" i="9"/>
  <c r="AD19" i="9" s="1"/>
  <c r="AC16" i="9"/>
  <c r="AC19" i="9" s="1"/>
  <c r="AB16" i="9"/>
  <c r="AB19" i="9" s="1"/>
  <c r="AA16" i="9"/>
  <c r="AA19" i="9" s="1"/>
  <c r="Z16" i="9"/>
  <c r="Z19" i="9" s="1"/>
  <c r="Y16" i="9"/>
  <c r="Y19" i="9" s="1"/>
  <c r="X16" i="9"/>
  <c r="X19" i="9" s="1"/>
  <c r="W16" i="9"/>
  <c r="W19" i="9" s="1"/>
  <c r="V16" i="9"/>
  <c r="V19" i="9" s="1"/>
  <c r="U16" i="9"/>
  <c r="U19" i="9" s="1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N152" i="8" l="1"/>
  <c r="M152" i="8"/>
  <c r="L152" i="8"/>
  <c r="K152" i="8"/>
  <c r="J152" i="8"/>
  <c r="I152" i="8"/>
  <c r="H152" i="8"/>
  <c r="G152" i="8"/>
  <c r="F152" i="8"/>
  <c r="E152" i="8"/>
  <c r="D152" i="8"/>
  <c r="C152" i="8"/>
  <c r="C153" i="8" s="1"/>
  <c r="D153" i="8" s="1"/>
  <c r="E153" i="8" s="1"/>
  <c r="F153" i="8" s="1"/>
  <c r="G153" i="8" s="1"/>
  <c r="H153" i="8" s="1"/>
  <c r="I153" i="8" s="1"/>
  <c r="J153" i="8" s="1"/>
  <c r="K153" i="8" s="1"/>
  <c r="L153" i="8" s="1"/>
  <c r="M153" i="8" s="1"/>
  <c r="N153" i="8" s="1"/>
  <c r="O153" i="8" s="1"/>
  <c r="P153" i="8" s="1"/>
  <c r="P149" i="8"/>
  <c r="O149" i="8"/>
  <c r="O73" i="8"/>
  <c r="P73" i="8" s="1"/>
  <c r="N6" i="8"/>
  <c r="M6" i="8"/>
  <c r="L6" i="8"/>
  <c r="K6" i="8"/>
  <c r="J6" i="8"/>
  <c r="I6" i="8"/>
  <c r="H6" i="8"/>
  <c r="G6" i="8"/>
  <c r="F6" i="8"/>
  <c r="E6" i="8"/>
  <c r="D6" i="8"/>
  <c r="C6" i="8"/>
  <c r="N146" i="7"/>
  <c r="M146" i="7"/>
  <c r="L146" i="7"/>
  <c r="K146" i="7"/>
  <c r="J146" i="7"/>
  <c r="I146" i="7"/>
  <c r="H146" i="7"/>
  <c r="G146" i="7"/>
  <c r="F146" i="7"/>
  <c r="E146" i="7"/>
  <c r="D146" i="7"/>
  <c r="C146" i="7"/>
  <c r="C147" i="7" s="1"/>
  <c r="D147" i="7" s="1"/>
  <c r="E147" i="7" s="1"/>
  <c r="F147" i="7" s="1"/>
  <c r="G147" i="7" s="1"/>
  <c r="H147" i="7" s="1"/>
  <c r="I147" i="7" s="1"/>
  <c r="J147" i="7" s="1"/>
  <c r="K147" i="7" s="1"/>
  <c r="L147" i="7" s="1"/>
  <c r="M147" i="7" s="1"/>
  <c r="N147" i="7" s="1"/>
  <c r="O147" i="7" s="1"/>
  <c r="P147" i="7" s="1"/>
  <c r="O143" i="7"/>
  <c r="P143" i="7" s="1"/>
  <c r="O72" i="7"/>
  <c r="P72" i="7" s="1"/>
  <c r="N6" i="7"/>
  <c r="M6" i="7"/>
  <c r="L6" i="7"/>
  <c r="K6" i="7"/>
  <c r="J6" i="7"/>
  <c r="I6" i="7"/>
  <c r="H6" i="7"/>
  <c r="G6" i="7"/>
  <c r="F6" i="7"/>
  <c r="E6" i="7"/>
  <c r="D6" i="7"/>
  <c r="C6" i="7"/>
  <c r="C152" i="6"/>
  <c r="D152" i="6" s="1"/>
  <c r="E152" i="6" s="1"/>
  <c r="F152" i="6" s="1"/>
  <c r="G152" i="6" s="1"/>
  <c r="H152" i="6" s="1"/>
  <c r="I152" i="6" s="1"/>
  <c r="J152" i="6" s="1"/>
  <c r="K152" i="6" s="1"/>
  <c r="L152" i="6" s="1"/>
  <c r="M152" i="6" s="1"/>
  <c r="N152" i="6" s="1"/>
  <c r="O152" i="6" s="1"/>
  <c r="P152" i="6" s="1"/>
  <c r="N151" i="6"/>
  <c r="M151" i="6"/>
  <c r="L151" i="6"/>
  <c r="K151" i="6"/>
  <c r="J151" i="6"/>
  <c r="I151" i="6"/>
  <c r="H151" i="6"/>
  <c r="G151" i="6"/>
  <c r="F151" i="6"/>
  <c r="E151" i="6"/>
  <c r="D151" i="6"/>
  <c r="C151" i="6"/>
  <c r="C148" i="6"/>
  <c r="D148" i="6" s="1"/>
  <c r="E148" i="6" s="1"/>
  <c r="F148" i="6" s="1"/>
  <c r="G148" i="6" s="1"/>
  <c r="H148" i="6" s="1"/>
  <c r="I148" i="6" s="1"/>
  <c r="J148" i="6" s="1"/>
  <c r="K148" i="6" s="1"/>
  <c r="L148" i="6" s="1"/>
  <c r="M148" i="6" s="1"/>
  <c r="N148" i="6" s="1"/>
  <c r="O148" i="6" s="1"/>
  <c r="P148" i="6" s="1"/>
  <c r="I147" i="6"/>
  <c r="O72" i="6"/>
  <c r="N6" i="6"/>
  <c r="M6" i="6"/>
  <c r="L6" i="6"/>
  <c r="K6" i="6"/>
  <c r="J6" i="6"/>
  <c r="I6" i="6"/>
  <c r="H6" i="6"/>
  <c r="G6" i="6"/>
  <c r="F6" i="6"/>
  <c r="E6" i="6"/>
  <c r="D6" i="6"/>
  <c r="C6" i="6"/>
  <c r="O158" i="5"/>
  <c r="P158" i="5" s="1"/>
  <c r="O154" i="5"/>
  <c r="P154" i="5" s="1"/>
  <c r="O124" i="5"/>
  <c r="P72" i="5"/>
  <c r="C72" i="5"/>
  <c r="D72" i="5" s="1"/>
  <c r="E72" i="5" s="1"/>
  <c r="F72" i="5" s="1"/>
  <c r="G72" i="5" s="1"/>
  <c r="H72" i="5" s="1"/>
  <c r="I72" i="5" s="1"/>
  <c r="J72" i="5" s="1"/>
  <c r="K72" i="5" s="1"/>
  <c r="L72" i="5" s="1"/>
  <c r="M72" i="5" s="1"/>
  <c r="N72" i="5" s="1"/>
  <c r="O6" i="5"/>
  <c r="N6" i="5"/>
  <c r="M6" i="5"/>
  <c r="L6" i="5"/>
  <c r="K6" i="5"/>
  <c r="J6" i="5"/>
  <c r="I6" i="5"/>
  <c r="H6" i="5"/>
  <c r="G6" i="5"/>
  <c r="P73" i="14" l="1"/>
  <c r="P71" i="14"/>
  <c r="P203" i="13"/>
  <c r="P71" i="13"/>
  <c r="H188" i="14" l="1"/>
  <c r="G188" i="14"/>
  <c r="F188" i="14"/>
  <c r="E188" i="14"/>
  <c r="D188" i="14"/>
  <c r="C188" i="14"/>
  <c r="H184" i="14"/>
  <c r="G184" i="14"/>
  <c r="F184" i="14"/>
  <c r="E184" i="14"/>
  <c r="D184" i="14"/>
  <c r="C184" i="14"/>
  <c r="H181" i="14"/>
  <c r="G181" i="14"/>
  <c r="F181" i="14"/>
  <c r="E181" i="14"/>
  <c r="D181" i="14"/>
  <c r="C181" i="14"/>
  <c r="H177" i="14"/>
  <c r="G177" i="14"/>
  <c r="F177" i="14"/>
  <c r="E177" i="14"/>
  <c r="D177" i="14"/>
  <c r="C177" i="14"/>
  <c r="H187" i="13"/>
  <c r="G187" i="13"/>
  <c r="F187" i="13"/>
  <c r="E187" i="13"/>
  <c r="D187" i="13"/>
  <c r="C187" i="13"/>
  <c r="H183" i="13"/>
  <c r="G183" i="13"/>
  <c r="F183" i="13"/>
  <c r="E183" i="13"/>
  <c r="D183" i="13"/>
  <c r="C183" i="13"/>
  <c r="H180" i="13"/>
  <c r="G180" i="13"/>
  <c r="F180" i="13"/>
  <c r="E180" i="13"/>
  <c r="D180" i="13"/>
  <c r="C180" i="13"/>
  <c r="C163" i="13"/>
  <c r="D163" i="13" s="1"/>
  <c r="E163" i="13" s="1"/>
  <c r="F163" i="13" s="1"/>
  <c r="G163" i="13" s="1"/>
  <c r="H163" i="13" s="1"/>
  <c r="I163" i="13" s="1"/>
  <c r="J163" i="13" s="1"/>
  <c r="K163" i="13" s="1"/>
  <c r="L163" i="13" s="1"/>
  <c r="M163" i="13" s="1"/>
  <c r="N163" i="13" s="1"/>
</calcChain>
</file>

<file path=xl/sharedStrings.xml><?xml version="1.0" encoding="utf-8"?>
<sst xmlns="http://schemas.openxmlformats.org/spreadsheetml/2006/main" count="39926" uniqueCount="944">
  <si>
    <t>Абай облысының Курчатов моноқаласы бойынша негізгі әлеуметтік-экономикалық көрсеткіштері</t>
  </si>
  <si>
    <t>Әлеуметтік-демографиялық көрсеткіштер</t>
  </si>
  <si>
    <t>Кезең соңына халық саны</t>
  </si>
  <si>
    <t>мың адам</t>
  </si>
  <si>
    <t>…</t>
  </si>
  <si>
    <t xml:space="preserve">өткен жылға пайызбен </t>
  </si>
  <si>
    <t>Туу</t>
  </si>
  <si>
    <t>Туылғандар саны, адам</t>
  </si>
  <si>
    <t>-</t>
  </si>
  <si>
    <t>Туудың жалпы коэффициенті (1000 адамға)</t>
  </si>
  <si>
    <t>Өлім</t>
  </si>
  <si>
    <t>Қайтыс болғандар саны, адам</t>
  </si>
  <si>
    <t>Өлімнің жалпы коэффициенті (1000 адамға)</t>
  </si>
  <si>
    <t>Нәресте өлімі коэффициенті 
(1000 туғандарға)</t>
  </si>
  <si>
    <r>
      <t>Аналар өлімі коэффициенті
 (100000 туғандарға)</t>
    </r>
    <r>
      <rPr>
        <vertAlign val="superscript"/>
        <sz val="8"/>
        <color indexed="8"/>
        <rFont val="Roboto"/>
        <charset val="204"/>
      </rPr>
      <t>1)</t>
    </r>
  </si>
  <si>
    <t xml:space="preserve">Халықтың табиғи өсімі </t>
  </si>
  <si>
    <t>адам</t>
  </si>
  <si>
    <t>1000 адамға</t>
  </si>
  <si>
    <t>Некелесудің жалпы коэффициенті</t>
  </si>
  <si>
    <t>Некелер саны</t>
  </si>
  <si>
    <t>Ажырасудың жалпы коэффициенті</t>
  </si>
  <si>
    <t>Ажырасулар саны</t>
  </si>
  <si>
    <t>Халықтың көші-қоны</t>
  </si>
  <si>
    <t>келгендер</t>
  </si>
  <si>
    <t>351</t>
  </si>
  <si>
    <t>кеткендер</t>
  </si>
  <si>
    <t>395</t>
  </si>
  <si>
    <t>Барлық ағындар бойынша көші-қон айырымы, адам</t>
  </si>
  <si>
    <t xml:space="preserve">-44 </t>
  </si>
  <si>
    <r>
      <t>Ауруханалық ұйымдардың саны, бірлік</t>
    </r>
    <r>
      <rPr>
        <vertAlign val="superscript"/>
        <sz val="8"/>
        <color indexed="8"/>
        <rFont val="Roboto"/>
        <charset val="204"/>
      </rPr>
      <t>2)</t>
    </r>
  </si>
  <si>
    <r>
      <t>Ауруханалар төсегінің саны,  бірлік</t>
    </r>
    <r>
      <rPr>
        <vertAlign val="superscript"/>
        <sz val="8"/>
        <color indexed="8"/>
        <rFont val="Roboto"/>
        <charset val="204"/>
      </rPr>
      <t>2)</t>
    </r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</si>
  <si>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color indexed="8"/>
        <rFont val="Roboto"/>
        <charset val="204"/>
      </rPr>
      <t>3)</t>
    </r>
  </si>
  <si>
    <r>
      <t>Мектепке дейінгі ұйымдардағы балалар саны, мың адам</t>
    </r>
    <r>
      <rPr>
        <vertAlign val="superscript"/>
        <sz val="8"/>
        <color indexed="8"/>
        <rFont val="Roboto"/>
        <charset val="204"/>
      </rPr>
      <t xml:space="preserve"> 3)</t>
    </r>
  </si>
  <si>
    <r>
      <t>Мектептер саны, бірлік</t>
    </r>
    <r>
      <rPr>
        <vertAlign val="superscript"/>
        <sz val="8"/>
        <color indexed="8"/>
        <rFont val="Roboto"/>
        <charset val="204"/>
      </rPr>
      <t xml:space="preserve"> 3)</t>
    </r>
  </si>
  <si>
    <r>
      <t>Мектептегі оқушылар саны, мың адам</t>
    </r>
    <r>
      <rPr>
        <vertAlign val="superscript"/>
        <sz val="8"/>
        <color indexed="8"/>
        <rFont val="Roboto"/>
        <charset val="204"/>
      </rPr>
      <t>3)</t>
    </r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</si>
  <si>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3)</t>
    </r>
  </si>
  <si>
    <t xml:space="preserve">Колледжегі оқушылар саны, мың адам </t>
  </si>
  <si>
    <t>Жоғары оқу орындарының саны, бірлік</t>
  </si>
  <si>
    <t>Жоғары оқу орындарындағы білім алушылар, мың адам</t>
  </si>
  <si>
    <r>
      <t>Тіркелген қылмыстар саны</t>
    </r>
    <r>
      <rPr>
        <vertAlign val="superscript"/>
        <sz val="8"/>
        <color indexed="8"/>
        <rFont val="Roboto"/>
        <charset val="204"/>
      </rPr>
      <t>4)</t>
    </r>
  </si>
  <si>
    <t>Тұрмыс деңгейі</t>
  </si>
  <si>
    <t>Күнкөрістің ең төменгі деңгейінің шамасы</t>
  </si>
  <si>
    <t>теңге</t>
  </si>
  <si>
    <t>АҚШ доллары</t>
  </si>
  <si>
    <t>Еңбек нарығы және еңбекақы төлеу</t>
  </si>
  <si>
    <t>Жұмыс күші (15 және одан жоғары жастағы)</t>
  </si>
  <si>
    <t>өткен жылға пайызбен</t>
  </si>
  <si>
    <t>Жұмыспен қамтылған халық</t>
  </si>
  <si>
    <t>Жалдамалы қызметкерлер</t>
  </si>
  <si>
    <t>Өз бетінше жұмыспен қамтылғандар</t>
  </si>
  <si>
    <t>Жұмыссыз халық</t>
  </si>
  <si>
    <t>Жұмыссыздық деңгейі, пайызбен</t>
  </si>
  <si>
    <t>Жастар жұмыссыздығының деңгейі, % (15-24 жас)</t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</si>
  <si>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6)</t>
    </r>
  </si>
  <si>
    <r>
      <t>Бір қызметкердің  орташа айлық атаулы жалақысы</t>
    </r>
    <r>
      <rPr>
        <vertAlign val="superscript"/>
        <sz val="8"/>
        <color indexed="8"/>
        <rFont val="Roboto"/>
        <charset val="204"/>
      </rPr>
      <t>5</t>
    </r>
  </si>
  <si>
    <r>
      <t xml:space="preserve"> Атаулы жалақы индексі, өткен жылға пайызбен</t>
    </r>
    <r>
      <rPr>
        <vertAlign val="superscript"/>
        <sz val="8"/>
        <color indexed="8"/>
        <rFont val="Roboto"/>
        <charset val="204"/>
      </rPr>
      <t>5</t>
    </r>
  </si>
  <si>
    <r>
      <t>Нақты жалақы индексі, өткен  жылға пайызбен</t>
    </r>
    <r>
      <rPr>
        <vertAlign val="superscript"/>
        <sz val="8"/>
        <color indexed="8"/>
        <rFont val="Roboto"/>
        <charset val="204"/>
      </rPr>
      <t>5</t>
    </r>
  </si>
  <si>
    <t>Нақты жалақы индексі, 1996 жылға пайызбен</t>
  </si>
  <si>
    <t xml:space="preserve"> 1,6 есе</t>
  </si>
  <si>
    <t>1,7 есе</t>
  </si>
  <si>
    <t xml:space="preserve"> 1,7 есе</t>
  </si>
  <si>
    <t xml:space="preserve"> 1,9 есе</t>
  </si>
  <si>
    <t>2,1 есе</t>
  </si>
  <si>
    <t xml:space="preserve"> 2,2 есе</t>
  </si>
  <si>
    <t>2,5 есе</t>
  </si>
  <si>
    <t>2,7 есе</t>
  </si>
  <si>
    <t>2,8 есе</t>
  </si>
  <si>
    <t xml:space="preserve"> 3,1 есе</t>
  </si>
  <si>
    <t xml:space="preserve"> 2,8 есе</t>
  </si>
  <si>
    <t xml:space="preserve"> 2,9 есе</t>
  </si>
  <si>
    <t xml:space="preserve"> 2,7 есе</t>
  </si>
  <si>
    <t>3,0 есе</t>
  </si>
  <si>
    <t xml:space="preserve"> 3,2 есе</t>
  </si>
  <si>
    <r>
      <t>3,4 есе</t>
    </r>
    <r>
      <rPr>
        <vertAlign val="superscript"/>
        <sz val="10"/>
        <color indexed="10"/>
        <rFont val="Calibri"/>
        <family val="2"/>
        <charset val="204"/>
      </rPr>
      <t/>
    </r>
  </si>
  <si>
    <t>3,4 есе</t>
  </si>
  <si>
    <t>Ең төменгі жалақы, теңге</t>
  </si>
  <si>
    <t>1 қаңтардан - 7 000 теңге;
1 шілдеден - 9 200 теңге</t>
  </si>
  <si>
    <t>1 қаңтардан - 10 515 теңге;
1 шілдеден - 12 025 теңге</t>
  </si>
  <si>
    <t>1 қаңтардан - 13 470 теңге;
1 шілдеден - 13 717 теңге</t>
  </si>
  <si>
    <t>1 қаңтардан - 14 952 теңге</t>
  </si>
  <si>
    <t>Ұлттық экономика</t>
  </si>
  <si>
    <t xml:space="preserve">Негізгі капиталға салынған инвестициялар </t>
  </si>
  <si>
    <t>млн. теңге</t>
  </si>
  <si>
    <t xml:space="preserve">4 691,9 </t>
  </si>
  <si>
    <t>млн. АҚШ доллары</t>
  </si>
  <si>
    <t>Негізгі капиталға салынған инвестициялардың нақты көлем индексі</t>
  </si>
  <si>
    <t>Негізгі капиталға салынған инвестициялардың нақты көлем индексі, 2009 жылға пайызбен</t>
  </si>
  <si>
    <t>Тіркелген заңды тұлғалар саны</t>
  </si>
  <si>
    <t>Жұмыс істеп тұрғандар заңды тұлғалар саны</t>
  </si>
  <si>
    <t>Белсенді заңды тұлғалар саны, жыл соңына, бірлік</t>
  </si>
  <si>
    <t>Ғылыми-зерттеу және тәжірибелік-конструкторлық жұмыстарға (бұдан әрі - ҒЗТКЖ) ішкі шығындар, млн. теңге</t>
  </si>
  <si>
    <t>ҒЗТКЖ-мен айналысқан ұйымдар (кәсіпорындар) саны, бірлік</t>
  </si>
  <si>
    <t>оның ішінде:</t>
  </si>
  <si>
    <t>мемлекеттік сектор</t>
  </si>
  <si>
    <t>кәсіптік жоғарғы білім секторы</t>
  </si>
  <si>
    <t>кәсіпкерлік секторы</t>
  </si>
  <si>
    <t>коммерциялық емес сектор</t>
  </si>
  <si>
    <t xml:space="preserve">ҒЗТКЖ-ды орындаған қызметкерлердің саны, адам
</t>
  </si>
  <si>
    <t>одан зерттеуші-мамандар</t>
  </si>
  <si>
    <t>одан :</t>
  </si>
  <si>
    <t xml:space="preserve"> ғылым докторлары</t>
  </si>
  <si>
    <t>х</t>
  </si>
  <si>
    <t>бейіні бойынша докторлар</t>
  </si>
  <si>
    <t>философияның PhD докторлары</t>
  </si>
  <si>
    <t>ғылым кандидаттары</t>
  </si>
  <si>
    <t>Экономиканың нақты секторы</t>
  </si>
  <si>
    <t>Өнеркәсіптік өнім (тауар, қызмет) өндірісінің көлемі</t>
  </si>
  <si>
    <t>Облыстың жалпы көлеміндегі үлес салмағы,  %</t>
  </si>
  <si>
    <r>
      <t>0,5</t>
    </r>
    <r>
      <rPr>
        <vertAlign val="superscript"/>
        <sz val="8"/>
        <rFont val="Roboto"/>
        <charset val="204"/>
      </rPr>
      <t>7)</t>
    </r>
  </si>
  <si>
    <r>
      <t>0,4</t>
    </r>
    <r>
      <rPr>
        <vertAlign val="superscript"/>
        <sz val="8"/>
        <rFont val="Roboto"/>
        <charset val="204"/>
      </rPr>
      <t xml:space="preserve"> 7)</t>
    </r>
  </si>
  <si>
    <r>
      <t>0,2</t>
    </r>
    <r>
      <rPr>
        <vertAlign val="superscript"/>
        <sz val="8"/>
        <rFont val="Roboto"/>
        <charset val="204"/>
      </rPr>
      <t>7)</t>
    </r>
  </si>
  <si>
    <r>
      <t>0,1</t>
    </r>
    <r>
      <rPr>
        <vertAlign val="superscript"/>
        <sz val="8"/>
        <rFont val="Roboto"/>
        <charset val="204"/>
      </rPr>
      <t>7)</t>
    </r>
  </si>
  <si>
    <r>
      <t>0,2</t>
    </r>
    <r>
      <rPr>
        <vertAlign val="superscript"/>
        <sz val="8"/>
        <rFont val="Roboto"/>
        <charset val="204"/>
      </rPr>
      <t xml:space="preserve"> 7)</t>
    </r>
  </si>
  <si>
    <t>өнеркәсіптік өнімнің нақты көлем индекстері, өткен жылға пайызбен</t>
  </si>
  <si>
    <t>тау-кен өндіру өнеркәсібі және карьерлерлерді қазу</t>
  </si>
  <si>
    <t>x</t>
  </si>
  <si>
    <t>нақты көлем индекстері, өткен жылға пайызбен</t>
  </si>
  <si>
    <t>өндеу өнеркәсібі</t>
  </si>
  <si>
    <t>тамақ өнімдерін өндіру, млн. теңге</t>
  </si>
  <si>
    <t xml:space="preserve">сусындар өндіру, млн. теңге </t>
  </si>
  <si>
    <t>жеңіл өнеркәсіп, млн. теңге</t>
  </si>
  <si>
    <t>жиһаздан басқа, ағаш және тығын бұйымдарын өндіру; сабаннан және тоқуға арналған материалдардан жасалған бұйымдар өндіру, млн. теңге</t>
  </si>
  <si>
    <t>химия өнеркәсібінің өнімдерін өндіру, млн. теңге</t>
  </si>
  <si>
    <t xml:space="preserve">Өзге де бейметалл минералдық өнімдер өндіру, млн. теңге  </t>
  </si>
  <si>
    <t xml:space="preserve">металлургия  өндірісі, млн. теңге </t>
  </si>
  <si>
    <t xml:space="preserve">машиналар мен жабдықтардан басқа дайын металл бұйымдарын өндіру, млн.тенге </t>
  </si>
  <si>
    <t xml:space="preserve">компьютерлер, электрондық және оптикалық бұйымдарды өндіру, млн.теңге  </t>
  </si>
  <si>
    <t xml:space="preserve">басқа топтамаларға енгізілмеген машиналар мен жабдықтар өндіру, млн.теңге </t>
  </si>
  <si>
    <t xml:space="preserve">автомобильдер, тіркемелер және жартылай тіркемелер өндіру, млн.теңге </t>
  </si>
  <si>
    <t xml:space="preserve">басқа көлік құралдарын өндіру, млн. теңге </t>
  </si>
  <si>
    <t xml:space="preserve">жиһаз өндірісі, млн.теңге 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</si>
  <si>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</si>
  <si>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</si>
  <si>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Ауыл шаруашылығы өнімдерінің (көрсетілетін қызметтерінің) жалпы шығарылымы</t>
  </si>
  <si>
    <t>Ауыл шаруашылығы жалпы өнімдерінің (көрсетілетін қызметтерінің) нақты көлем индексі, %-бен</t>
  </si>
  <si>
    <t>одан:</t>
  </si>
  <si>
    <t>өсімдік шаруашылығының жалпы өнімі</t>
  </si>
  <si>
    <t>өсімдік шаруашылығы жалпы өнімдерінің нақты көлем индексі</t>
  </si>
  <si>
    <t>мал шаруашылығының жалпы өнімі</t>
  </si>
  <si>
    <t>мал шаруашылығы жалпы өнімдерінің нақты көлем индексі</t>
  </si>
  <si>
    <t>Негізгі ауыл шаруашылығы дақылдары жинау, мың тонна</t>
  </si>
  <si>
    <t xml:space="preserve">Ауыл шаруашылығы дақылдарының нактыланған егіс алқабы, га </t>
  </si>
  <si>
    <t>картоп</t>
  </si>
  <si>
    <t>көкөністер</t>
  </si>
  <si>
    <t>Негізгі ауыл шаруашылығы дақылдарын жинау:</t>
  </si>
  <si>
    <t>Негізгі ауыл шаруашылығы дақылдарының жалпы түсімі, бір гектардан центнер</t>
  </si>
  <si>
    <t>ашық топырақта өсірілген көкөністер</t>
  </si>
  <si>
    <t>Мал шаруашылығы өнімдерін өндіру:</t>
  </si>
  <si>
    <t xml:space="preserve">  ет (тірі салмақта), мың. тонна</t>
  </si>
  <si>
    <t xml:space="preserve">  сүт, мың. тонна</t>
  </si>
  <si>
    <t xml:space="preserve">  жұмыртқа, мың. дана</t>
  </si>
  <si>
    <t xml:space="preserve">  жүн, тонна</t>
  </si>
  <si>
    <t>Мал мен құс саны, жыл соңына, мың бас</t>
  </si>
  <si>
    <t>ірі қара мал</t>
  </si>
  <si>
    <t>оның ішінде сиырлар</t>
  </si>
  <si>
    <t>қой мен ешкі</t>
  </si>
  <si>
    <t>шошқа</t>
  </si>
  <si>
    <t>жылқы</t>
  </si>
  <si>
    <t>құс, млн. бас</t>
  </si>
  <si>
    <t>Орындалған құрылыс жұмыстарының (қызметтерінің) көлемі</t>
  </si>
  <si>
    <t>Құрылыс жұмыстарының нақты көлем индексі</t>
  </si>
  <si>
    <t>Құрылыс жұмыстарының нақты көлем индексі, 1991 жылға пайызбен</t>
  </si>
  <si>
    <t>Пайдалануға берілген тұрғын ғимараттардың жалпы алаңы</t>
  </si>
  <si>
    <t>жалпы ауданның мың шаршы метрі</t>
  </si>
  <si>
    <t>Пайдалануға берілген тұрғын ғимараттардың жалпы алаңының нақты көлем индексі</t>
  </si>
  <si>
    <t xml:space="preserve">Әлеуметтік-мәдени мақсаттағы объектілерді пайдалануға беру: </t>
  </si>
  <si>
    <t>Пайдалануға берілген жалпы білім беретін мектептердегі оқушы орындарының саны</t>
  </si>
  <si>
    <t>Пайдалануға берілген мектепке дейінгі ұйымдардағы орындар саны</t>
  </si>
  <si>
    <t>Тасымалданған жолаушылар</t>
  </si>
  <si>
    <t>мың. адам</t>
  </si>
  <si>
    <t>Жолаушылар айналымы</t>
  </si>
  <si>
    <t>мың. ж-км</t>
  </si>
  <si>
    <t>Тасымалдаған жүк, жолжүгі, жүк-жолжүгі</t>
  </si>
  <si>
    <t>мың. тонна</t>
  </si>
  <si>
    <t>Жүк айналымы</t>
  </si>
  <si>
    <t>мың. т-км</t>
  </si>
  <si>
    <t xml:space="preserve">Тіркелген кіші және орта кәсіпорын субъектілерінің саны, жыл соңына, бірлік </t>
  </si>
  <si>
    <t xml:space="preserve">Жұмыс істеп тұрған кіші және орта кәсіпорын субъектілерінің саны, бірлік </t>
  </si>
  <si>
    <t>Шағын және орта кәсіпорындарда жұмыспен қамтылғандар саны, жылына орта есеппен, адам</t>
  </si>
  <si>
    <t xml:space="preserve">Шағын және орта кәсіпорындардың өнім шығарылымы, млн.теңге  </t>
  </si>
  <si>
    <t xml:space="preserve">Экономикадағы құрал-жабдықтардың бастапқы құны бойынша (жыл соңына) , млн.теңге   </t>
  </si>
  <si>
    <t>Сауда</t>
  </si>
  <si>
    <t>Құндық көріністегі бөлшек сауда көлемі</t>
  </si>
  <si>
    <r>
      <t>0,5</t>
    </r>
    <r>
      <rPr>
        <vertAlign val="superscript"/>
        <sz val="8"/>
        <rFont val="Roboto"/>
        <charset val="204"/>
      </rPr>
      <t>8)</t>
    </r>
  </si>
  <si>
    <r>
      <t>202,9</t>
    </r>
    <r>
      <rPr>
        <vertAlign val="superscript"/>
        <sz val="8"/>
        <rFont val="Roboto"/>
        <charset val="204"/>
      </rPr>
      <t>8)</t>
    </r>
  </si>
  <si>
    <r>
      <t>3,7</t>
    </r>
    <r>
      <rPr>
        <vertAlign val="superscript"/>
        <sz val="8"/>
        <rFont val="Roboto"/>
        <charset val="204"/>
      </rPr>
      <t>8)</t>
    </r>
  </si>
  <si>
    <r>
      <t>6,9</t>
    </r>
    <r>
      <rPr>
        <vertAlign val="superscript"/>
        <sz val="8"/>
        <rFont val="Roboto"/>
        <charset val="204"/>
      </rPr>
      <t>8)</t>
    </r>
  </si>
  <si>
    <r>
      <t>16,7</t>
    </r>
    <r>
      <rPr>
        <vertAlign val="superscript"/>
        <sz val="8"/>
        <rFont val="Roboto"/>
        <charset val="204"/>
      </rPr>
      <t>8)</t>
    </r>
  </si>
  <si>
    <r>
      <t>116,6</t>
    </r>
    <r>
      <rPr>
        <vertAlign val="superscript"/>
        <sz val="8"/>
        <rFont val="Roboto"/>
        <charset val="204"/>
      </rPr>
      <t>8)</t>
    </r>
  </si>
  <si>
    <r>
      <t>234,1</t>
    </r>
    <r>
      <rPr>
        <vertAlign val="superscript"/>
        <sz val="8"/>
        <rFont val="Roboto"/>
        <charset val="204"/>
      </rPr>
      <t>8)</t>
    </r>
  </si>
  <si>
    <r>
      <t>245,2</t>
    </r>
    <r>
      <rPr>
        <vertAlign val="superscript"/>
        <sz val="8"/>
        <rFont val="Roboto"/>
        <charset val="204"/>
      </rPr>
      <t>8)</t>
    </r>
  </si>
  <si>
    <t xml:space="preserve">Бөлшек сауданың нақты көлем индексі </t>
  </si>
  <si>
    <t>Көтерме саудаайналымы</t>
  </si>
  <si>
    <r>
      <t>1)</t>
    </r>
    <r>
      <rPr>
        <i/>
        <sz val="8"/>
        <color indexed="8"/>
        <rFont val="Roboto"/>
        <charset val="204"/>
      </rPr>
      <t xml:space="preserve"> - ҚР ДСМ «Республикалық электрондық денсаулық сақтау орталығы»  филиалының деректері бойынша.</t>
    </r>
  </si>
  <si>
    <r>
      <t xml:space="preserve">2) </t>
    </r>
    <r>
      <rPr>
        <i/>
        <sz val="8"/>
        <color indexed="8"/>
        <rFont val="Roboto"/>
        <charset val="204"/>
      </rPr>
      <t xml:space="preserve">- 2008-2010, 2014-2020 жылдардың статистикалық есептіліктің өзгертілуіне байланысты ҚР ДСМ «Республикалық электрондық денсаулық сақтау орталығы»  филиалының деректері бойынша. </t>
    </r>
  </si>
  <si>
    <r>
      <t>3)</t>
    </r>
    <r>
      <rPr>
        <i/>
        <sz val="8"/>
        <color indexed="8"/>
        <rFont val="Roboto"/>
        <charset val="204"/>
      </rPr>
      <t xml:space="preserve"> - 2014-2020 жылғы деректер ҚР БҒМ деректері бойынша </t>
    </r>
  </si>
  <si>
    <r>
      <t>4)</t>
    </r>
    <r>
      <rPr>
        <i/>
        <sz val="8"/>
        <color indexed="8"/>
        <rFont val="Roboto"/>
        <charset val="204"/>
      </rPr>
      <t xml:space="preserve">-  ҚР бас прокуратурасы құқықтық статистика және арнайы есепке алу жөніндегі комитетінің </t>
    </r>
  </si>
  <si>
    <r>
      <t xml:space="preserve">5) </t>
    </r>
    <r>
      <rPr>
        <i/>
        <sz val="8"/>
        <color indexed="8"/>
        <rFont val="Roboto"/>
        <charset val="204"/>
      </rPr>
      <t xml:space="preserve">– кәсіпкерлік қызметпен айналысатын шағын кәсіпорындарды қоспағанда </t>
    </r>
  </si>
  <si>
    <r>
      <t xml:space="preserve">6) </t>
    </r>
    <r>
      <rPr>
        <i/>
        <sz val="8"/>
        <color indexed="8"/>
        <rFont val="Roboto"/>
        <charset val="204"/>
      </rPr>
      <t xml:space="preserve"> "ҚР-дағы жастар саясаты туралы" ҚР Заңына сәйкес жас шамасы бойынша жастарға жатқызу.</t>
    </r>
  </si>
  <si>
    <r>
      <t>7)</t>
    </r>
    <r>
      <rPr>
        <i/>
        <sz val="8"/>
        <color indexed="8"/>
        <rFont val="Roboto"/>
        <charset val="204"/>
      </rPr>
      <t xml:space="preserve">Қоғамдық тамақтану қызметтерін қоса есептегенде. </t>
    </r>
  </si>
  <si>
    <t>"-"  - құбылыс жоқ</t>
  </si>
  <si>
    <t>"…" - деректер жоқ</t>
  </si>
  <si>
    <t>Ақмола облысының Степногорск моноқаласы бойынша негізгі әлеуметтік-экономикалық көрсеткіштері</t>
  </si>
  <si>
    <t>Халық саны кезең соңына (ағымдағы есеп бойынша)</t>
  </si>
  <si>
    <t>туғандар саны, адам</t>
  </si>
  <si>
    <t>туудың жалпы коэффициенті (1000 адамға)</t>
  </si>
  <si>
    <t>Өлім-жітім</t>
  </si>
  <si>
    <t>қайтыс болғандар, адам</t>
  </si>
  <si>
    <t>Нәрестелік өлімнің коэффициенті (1000 туғанға)</t>
  </si>
  <si>
    <t>Некелесудің жалпы коэффициенті (1000 адамға)</t>
  </si>
  <si>
    <t xml:space="preserve">Ажырасудың жалпы коэффициенті </t>
  </si>
  <si>
    <t>Келгені, адам</t>
  </si>
  <si>
    <t>Кеткені, адам</t>
  </si>
  <si>
    <t>барлық ағындар бойынша көші-қон айырымы, адам</t>
  </si>
  <si>
    <t>Ауруханалық ұйымдардың саны, бірлік</t>
  </si>
  <si>
    <t>Ауруханалар төсегінің саны,  бірлік</t>
  </si>
  <si>
    <t xml:space="preserve">Мектепке дейінгі ұйымдар саны, бірлік (2010 жылдан бастап, шағын орталықтарды қоса) </t>
  </si>
  <si>
    <t xml:space="preserve">Мектепке дейінгі ұйымдардағы балалар саны, мың адам </t>
  </si>
  <si>
    <t xml:space="preserve">Мектептер саны, бірлік </t>
  </si>
  <si>
    <t>Мектептегі оқушылар саны,  адам</t>
  </si>
  <si>
    <r>
      <t>Колледждер саны, бірлік</t>
    </r>
    <r>
      <rPr>
        <vertAlign val="superscript"/>
        <sz val="8"/>
        <rFont val="Roboto"/>
        <charset val="204"/>
      </rPr>
      <t>5)</t>
    </r>
  </si>
  <si>
    <r>
      <t>Колледждегі оқушылар саны, адам</t>
    </r>
    <r>
      <rPr>
        <vertAlign val="superscript"/>
        <sz val="8"/>
        <rFont val="Roboto"/>
        <charset val="204"/>
      </rPr>
      <t xml:space="preserve">5) </t>
    </r>
  </si>
  <si>
    <t>Тіркелген қылмыстар саны, бірлік</t>
  </si>
  <si>
    <t>Күнкөрістің ең төменгі деңгейінің мөлшері</t>
  </si>
  <si>
    <t xml:space="preserve"> теңге</t>
  </si>
  <si>
    <r>
      <t xml:space="preserve">Еңбек нарығы және еңбекке ақы төлеу </t>
    </r>
    <r>
      <rPr>
        <b/>
        <vertAlign val="superscript"/>
        <sz val="8"/>
        <rFont val="Roboto"/>
        <charset val="204"/>
      </rPr>
      <t>1)</t>
    </r>
  </si>
  <si>
    <t xml:space="preserve">Жұмыс күші (15 жастағы және одан жоғары) </t>
  </si>
  <si>
    <t>...</t>
  </si>
  <si>
    <t xml:space="preserve">Жұмыспен қамтылған халық </t>
  </si>
  <si>
    <t xml:space="preserve">Жалдамалы қызметкерлер </t>
  </si>
  <si>
    <t xml:space="preserve"> мың адам</t>
  </si>
  <si>
    <t xml:space="preserve">Жұмыссыз халық </t>
  </si>
  <si>
    <t>Жұмыс күші санындағы тіркелген жұмыссыздардың үлесі, пайызбен</t>
  </si>
  <si>
    <t>Жұмыссыз тіркелген  халықтың саны, мың адам</t>
  </si>
  <si>
    <t xml:space="preserve">Жұмыссыздық деңгейі, пайызбен </t>
  </si>
  <si>
    <r>
      <t xml:space="preserve">Жастар жұмыссыздығының деңгейі, пайызбен (15-24 жас) </t>
    </r>
    <r>
      <rPr>
        <vertAlign val="superscript"/>
        <sz val="8"/>
        <rFont val="Roboto"/>
        <charset val="204"/>
      </rPr>
      <t>2)</t>
    </r>
  </si>
  <si>
    <r>
      <t>Жастар жұмыссыздығының деңгейі, пайызбен (15-28 жас)</t>
    </r>
    <r>
      <rPr>
        <vertAlign val="superscript"/>
        <sz val="8"/>
        <rFont val="Roboto"/>
        <charset val="204"/>
      </rPr>
      <t xml:space="preserve"> 3)</t>
    </r>
  </si>
  <si>
    <t>Бір қызметкердің ортаайлық атаулы жалақысы</t>
  </si>
  <si>
    <r>
      <t xml:space="preserve"> теңге </t>
    </r>
    <r>
      <rPr>
        <vertAlign val="superscript"/>
        <sz val="8"/>
        <rFont val="Roboto"/>
        <charset val="204"/>
      </rPr>
      <t xml:space="preserve"> </t>
    </r>
  </si>
  <si>
    <t xml:space="preserve">Атаулы жалақы индексі, өткен жылға пайызбен </t>
  </si>
  <si>
    <t xml:space="preserve">Нақты жалақы индексі, өткен  жылға пайызбен  </t>
  </si>
  <si>
    <t>с 1 января - 14952 тенге</t>
  </si>
  <si>
    <t>Негізгі капиталға салынған инвестициялар</t>
  </si>
  <si>
    <t>Жұмыс істеп тұрған заңды тұлғалар саны</t>
  </si>
  <si>
    <t>соның ішінде:</t>
  </si>
  <si>
    <t>мемлекеттік секторы</t>
  </si>
  <si>
    <t>коммерциялық емес секторы</t>
  </si>
  <si>
    <t>ҒЗТКЖ іске асыратын жұмыскерлер  саны, адам</t>
  </si>
  <si>
    <t>одан зерттеуші мамандар</t>
  </si>
  <si>
    <t>ғылым докторлары</t>
  </si>
  <si>
    <t>сала бойынша докторлар</t>
  </si>
  <si>
    <t>Облыстың өнеркәсіптік өндірісінің жалпы көлеміндегі аумақтың үлестік салмағы, пайызбен</t>
  </si>
  <si>
    <t xml:space="preserve">өнеркәсіп өнімінің нақты көлем индексі, өткен жылға пайызбен </t>
  </si>
  <si>
    <t>тау-кен өндіру өнеркәсібі және карьерлерді қазу</t>
  </si>
  <si>
    <t>өнеркәсіптік өндіріс индекстері, өткен жылға пайызбен</t>
  </si>
  <si>
    <t>сусындарды өндіру, млн. теңге</t>
  </si>
  <si>
    <t>жеңіл өнеркәсібі, млн. теңге</t>
  </si>
  <si>
    <t>өзге де бейметалл минералдық өнімдер өндіру, млн. теңге</t>
  </si>
  <si>
    <t>металлургия өндірісі, млн.теңге</t>
  </si>
  <si>
    <t>машиналар мен жабдықтардан басқа дайын металл бұйымдарын өндіру, млн. теңге</t>
  </si>
  <si>
    <t>басқа санаттарға енгізілмеген машиналар мен жабдықтарды өндіру, млн. теңге</t>
  </si>
  <si>
    <t xml:space="preserve">автомобильдерді, тіркемелерді және жартылай тіркемелерді өндіру, млн.теңге </t>
  </si>
  <si>
    <t>өзге көлік құралдарын өндіру, млн. теңге</t>
  </si>
  <si>
    <t>жиһаз өндіру, млн. теңге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</si>
  <si>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</si>
  <si>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</si>
  <si>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Ауыл шаруашылығының жалпы өнім (қызмет) шығарылымы</t>
  </si>
  <si>
    <t xml:space="preserve">млн. теңге </t>
  </si>
  <si>
    <t>Ауыл шаруашылығының жалпы өнімінің (қызмет) нақты көлем индексі, пайызбен</t>
  </si>
  <si>
    <t>өсімдік шаруашылығы жалпы өнімінің нақты көлем индексі, %</t>
  </si>
  <si>
    <t>мал шаруашылығы жалпы өнімі</t>
  </si>
  <si>
    <t>мал шаруашылығы жалпы өнімінің нақты көлем индексі, пайызбен</t>
  </si>
  <si>
    <t>Негізгі ауыл шаруашылы дақылдардың жалпы жиналымы, мың тонна</t>
  </si>
  <si>
    <t>дәнді (күрішті қоса) және бұршақ дақылдары</t>
  </si>
  <si>
    <t>күнбағыс тұқымдары</t>
  </si>
  <si>
    <t>көкөніс</t>
  </si>
  <si>
    <t>дәнді және бұршақ дақылдары (өңдеуден кейінгі салмақта), тонна</t>
  </si>
  <si>
    <t>күнбағыс тұқымдары (өңдеуден кейінгі салмақта), тонна</t>
  </si>
  <si>
    <t>картоп, мың тонна</t>
  </si>
  <si>
    <t>Мал мен құс саны, жыл аяғына, мың бас</t>
  </si>
  <si>
    <t>шошқалар</t>
  </si>
  <si>
    <t>Орындалған құрылыс жұмыстардың (қызметтердің) көлемі</t>
  </si>
  <si>
    <t xml:space="preserve">Құрылыс жұмыстарының нақты көлем индексі </t>
  </si>
  <si>
    <t>Іске қосылған тұрғын үйлердің жалпы алаңы</t>
  </si>
  <si>
    <t>Іске қосылған тұрғын үйлер жалпы алаңының нақты көлем индексі</t>
  </si>
  <si>
    <t xml:space="preserve">Әлеуметтік-мәдени мақсаттағы объектілерді іске қосу: </t>
  </si>
  <si>
    <t>Іске қосылған жалпы білім беретін мектептердегі оқушы орындарының саны</t>
  </si>
  <si>
    <t>Іске қосылған мектепке дейінгі ұйымдардағы орын саны</t>
  </si>
  <si>
    <t>Денсаулық сақтау объектілерін іске қосу:</t>
  </si>
  <si>
    <t>Іске қосылған ауруханалардағы төсек-орын  саны</t>
  </si>
  <si>
    <t>Іске қосылған амбулаториялық-емханалық мекемелердегі ауысымда келіп-кету   саны</t>
  </si>
  <si>
    <t>Тіркелген шағын және орта кәсіпкерлік субъектілерінің саны, жыл соңына бірлік</t>
  </si>
  <si>
    <r>
      <t xml:space="preserve">Белсенді шағын және орта кәсіпкерлік субъектілерінің саны, жыл соңына бірлік  </t>
    </r>
    <r>
      <rPr>
        <vertAlign val="superscript"/>
        <sz val="8"/>
        <rFont val="Roboto"/>
        <charset val="204"/>
      </rPr>
      <t>4)</t>
    </r>
  </si>
  <si>
    <t>Шағын және орта кәсіпкерлік субъектілерінде жұмыспен қамтылғандардың саны, орташа жылына, адам</t>
  </si>
  <si>
    <t>Шағын және орта кәсіпкерліктің барлық субъектілерімен өнім шығару, млн. теңге</t>
  </si>
  <si>
    <t>Бастапқы құны бойынша экономикадағы негізгі қорлар (жыл соңына), млн. теңге</t>
  </si>
  <si>
    <t xml:space="preserve">өткен жылғы тиісті кезеңге пайызбен </t>
  </si>
  <si>
    <r>
      <rPr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</si>
  <si>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</si>
  <si>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</si>
  <si>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>4)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</si>
  <si>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t>5)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</si>
  <si>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t>…-деректер жоқ.</t>
  </si>
  <si>
    <t>"-" -көрсеткіштер моноқалалар деңгейінде қалыптастырылмайды.</t>
  </si>
  <si>
    <t>Ақтөбе облысының Хромтау ауданы Хромтау моноқаласы бойынша негізгі әлеуметтік-экономикалық көрсеткіштері</t>
  </si>
  <si>
    <t>Халық саны жыл соңына, адам</t>
  </si>
  <si>
    <t>өткен жылға, пайызбен</t>
  </si>
  <si>
    <t>(1000 адамға) туу коэффициенттері</t>
  </si>
  <si>
    <t>(1000 адамға) өлім коэффициенттері</t>
  </si>
  <si>
    <t>Нәресте өлімі коэффициенттері (1000 туғандарға)</t>
  </si>
  <si>
    <t>Халықтың табиғи өсімі</t>
  </si>
  <si>
    <t>(1000 адамға) табиғи өсім коэффициенттері</t>
  </si>
  <si>
    <t>Некелесудің жалпы коэффициенттері</t>
  </si>
  <si>
    <t>Ажырасудың жалпы коэффициенттері</t>
  </si>
  <si>
    <t>Халықтың көші-қон айырымы барлық ағындар бойынша, адам</t>
  </si>
  <si>
    <t>Ауруханалар саны, бірлік</t>
  </si>
  <si>
    <t xml:space="preserve">Ауруларға арналған төсек саны, бірлік </t>
  </si>
  <si>
    <t>Мектепке дейінгі ұйымдардың саны, бірлік (2010 жылдан бастап кіші орталықтарды қоса)</t>
  </si>
  <si>
    <t>Тұрақты мектепке дейінгі ұйымдардағы балалар саны, мың адам</t>
  </si>
  <si>
    <t>Мектептер саны, бірлік</t>
  </si>
  <si>
    <t>Оқушылар саны, мың адам</t>
  </si>
  <si>
    <r>
      <t>Колледждер саны, бірлік</t>
    </r>
    <r>
      <rPr>
        <vertAlign val="superscript"/>
        <sz val="8"/>
        <color indexed="8"/>
        <rFont val="Roboto"/>
        <charset val="204"/>
      </rPr>
      <t>5)</t>
    </r>
  </si>
  <si>
    <r>
      <t>Колледждердегі оқушылар саны, мың адам</t>
    </r>
    <r>
      <rPr>
        <vertAlign val="superscript"/>
        <sz val="8"/>
        <color indexed="8"/>
        <rFont val="Roboto"/>
        <charset val="204"/>
      </rPr>
      <t>5)</t>
    </r>
  </si>
  <si>
    <t>Жоғары оқу орындары, бірлік</t>
  </si>
  <si>
    <t>Жоғары оқу орындарындағы оқушылар саны, мың адам</t>
  </si>
  <si>
    <t>Ең төменгі күнкөріс деңгейі</t>
  </si>
  <si>
    <t>Еңбек нарығы және жұмыспен қамту</t>
  </si>
  <si>
    <r>
      <t>Жұмыс күші (15 жас және одан жоғары)</t>
    </r>
    <r>
      <rPr>
        <vertAlign val="superscript"/>
        <sz val="8"/>
        <color indexed="8"/>
        <rFont val="Roboto"/>
        <charset val="204"/>
      </rPr>
      <t>1)</t>
    </r>
  </si>
  <si>
    <t>Өз бетінше жұмыспен қамтылған қызметкерлер</t>
  </si>
  <si>
    <t>Жұмыспен қамту органдарында жұмыссыз ретінде  тіркелген адамдар саны, адам</t>
  </si>
  <si>
    <t>Жұмыс күшендегі тіркелген жұмыссыздардың үлесі, пайызбен</t>
  </si>
  <si>
    <r>
      <t>Жастар жұмыссыздығының деңгейі, пайызбен (15-24 жас)</t>
    </r>
    <r>
      <rPr>
        <vertAlign val="superscript"/>
        <sz val="8"/>
        <color indexed="8"/>
        <rFont val="Roboto"/>
        <charset val="204"/>
      </rPr>
      <t>2)</t>
    </r>
  </si>
  <si>
    <r>
      <t>Жастар жұмыссыздығының деңгейі, пайызбен (15-28 жас)</t>
    </r>
    <r>
      <rPr>
        <vertAlign val="superscript"/>
        <sz val="8"/>
        <color indexed="8"/>
        <rFont val="Roboto"/>
        <charset val="204"/>
      </rPr>
      <t>3)</t>
    </r>
  </si>
  <si>
    <t>Ұзақ мерзімді жұмыссыздықтың деңгейі, пайызбен</t>
  </si>
  <si>
    <t>Қызметкерлердің орташа айлық атаулы жалақысы</t>
  </si>
  <si>
    <t>Өткен жылдың кезеніңе сәйкес атаулы жалақы индексі, пайызбен</t>
  </si>
  <si>
    <t>Өткен жылдың кезеніңе сәйкес нақты жалақы индексі, пайызбен</t>
  </si>
  <si>
    <t xml:space="preserve">1996 жылға нақты жалақы индексі, пайызбен </t>
  </si>
  <si>
    <t>1 қантардан - 7000 теңге;     1 шілдеден - 9200 теңге</t>
  </si>
  <si>
    <t>Негізгі капитаға салынған инвестицияның көлемінің индексі</t>
  </si>
  <si>
    <t>Тіркелгендер заңды тұлғалардың саны</t>
  </si>
  <si>
    <t>Жұмыс істеп тұрған заңды тұлғалардың саны</t>
  </si>
  <si>
    <t>Өнеркәсіптік өнімнің (тауарлардың, көрсетілетін қызметтердің) өндіріс көлемі</t>
  </si>
  <si>
    <t>Өнеркәсіптік облыстық көлемдегі қызмет түрлерінің үлес салмағы,%</t>
  </si>
  <si>
    <t xml:space="preserve">өнеркәсіптік өнімнің нақты көлем индекстері, өткен жылға пайызбен                                                                                               </t>
  </si>
  <si>
    <t xml:space="preserve">өнеркәсіптік өнімнің нақты көлем индекстері, 1991 жылға пайызбен  </t>
  </si>
  <si>
    <t xml:space="preserve">есепті кезең өткен жылғы тиісті кезеңге, % </t>
  </si>
  <si>
    <t xml:space="preserve">нақты көлем индекстері, өткен жылға пайызбен                                                                                               </t>
  </si>
  <si>
    <t xml:space="preserve">нақты көлем индекстері, 1991 жылға пайызбен  </t>
  </si>
  <si>
    <t>өңдеу өнеркәсібі</t>
  </si>
  <si>
    <t>сусындар өндіру, млн.теңге</t>
  </si>
  <si>
    <t>темекi өнiмдерiнiң өндiрiсi, млн. теңге</t>
  </si>
  <si>
    <t>жеңіл өнеркәсіп. млн. теңге</t>
  </si>
  <si>
    <t xml:space="preserve"> өзге де бейметалл минералдық өнімдер өндіру, млн.теңге</t>
  </si>
  <si>
    <t>металлургия өндірісі, млн. теңге</t>
  </si>
  <si>
    <t>машиналар мен жабдықтардан басқа дайын металл бұйымдарын   өндіру, млн. теңге</t>
  </si>
  <si>
    <t>компьютерлер, электрондық және оптикалық жабдықтар өндіру, млн.теңге</t>
  </si>
  <si>
    <t xml:space="preserve"> басқа топтамаларға енгізілмеген машиналар мен жабдықтар өндіру, млн. теңге</t>
  </si>
  <si>
    <t>автомобильдер, тіркемелер және жартылай тіркемелер өндіру, млн.теңге</t>
  </si>
  <si>
    <t>басқа көлік құралдарын өндіру, млн.теңге</t>
  </si>
  <si>
    <t xml:space="preserve">сумен жабдықтау; қалдықтарды жинау, өңдеу және жою; ластануды жою жөніндегі қызмет </t>
  </si>
  <si>
    <t>млн.теңге</t>
  </si>
  <si>
    <t>Ауыл шаруашылығы өнімдерінің (қызметтерінің) жалпы шығарылымы</t>
  </si>
  <si>
    <t>Ауыл шаруашылығы жалпы өнімдерінің (қызметтерінің) нақты көлем индексі, өткен жылға пайызбен</t>
  </si>
  <si>
    <t>өсімдік шаруашылығы жалпы өнімдерінің нақты көлем индексі, өткен жылға пайызбен</t>
  </si>
  <si>
    <t>мал шаруашылығы жалпы өнімдерінің нақты көлем индексі, өткен жылға пайызбен</t>
  </si>
  <si>
    <t>Құрылыс жұмыстарының көлемі</t>
  </si>
  <si>
    <t>Құрылыс көлемінің индексі</t>
  </si>
  <si>
    <t>өткен жылғы тиісті кезеңге, пайызбен</t>
  </si>
  <si>
    <t>2011 жылға  құрылыс жұмыстарының нақты көлемінің индексі</t>
  </si>
  <si>
    <t>Тұрғын үйлерді пайдалануға беру</t>
  </si>
  <si>
    <t xml:space="preserve">жалпы ауданның мың шаршы метрі </t>
  </si>
  <si>
    <t>Пайдалануға берілген тұрғын үйдің нақты көлем индексі</t>
  </si>
  <si>
    <t>2009 жылға пайдалануға берілген тұрғын ғимараттардың жалпы алаңың нақты көлем индексі</t>
  </si>
  <si>
    <t>Білім объектілерін пайдалануға беру:</t>
  </si>
  <si>
    <t>жалпы білім беретін мектептер, оқушылар орны</t>
  </si>
  <si>
    <t>мектепке дейінгі мекемелер, орындар</t>
  </si>
  <si>
    <t>Денсаулық сақтау объектілерін пайдалануға беру:</t>
  </si>
  <si>
    <t>ауруханалар, төсек-орын</t>
  </si>
  <si>
    <t xml:space="preserve">амбулаториялық-емханалық мекемелер, ауысымда               </t>
  </si>
  <si>
    <t>Экономикадағы негізгі қорлар тарихи құны бойынша (жыл соңында), млн. теңге</t>
  </si>
  <si>
    <t>Тіркелген ШОК субъектілерінің саны, бірлік</t>
  </si>
  <si>
    <r>
      <t>Жұмыс істеп тұрған ШОК субъектілерінің саны, бірлік</t>
    </r>
    <r>
      <rPr>
        <vertAlign val="superscript"/>
        <sz val="8"/>
        <rFont val="Roboto"/>
        <charset val="204"/>
      </rPr>
      <t>4)</t>
    </r>
  </si>
  <si>
    <t xml:space="preserve">Шағын және орта кәсіпкерліктегі жұмыспен қамтылғандар саны, жылына орта есеппен, адам </t>
  </si>
  <si>
    <t>Шағын және орта кәсіпкерлік барлық субъектілерімен өнім шығару, млн. теңге</t>
  </si>
  <si>
    <t>Құндық көріністегі бөлшек сауда көлемі, млн. теңге</t>
  </si>
  <si>
    <t>өткен жылдың сәйкес кезеңіне, %</t>
  </si>
  <si>
    <r>
      <rPr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</si>
  <si>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t>5)</t>
    </r>
    <r>
      <rPr>
        <i/>
        <sz val="8"/>
        <color indexed="8"/>
        <rFont val="Roboto"/>
        <charset val="204"/>
      </rPr>
      <t xml:space="preserve">Қазақстан Республикасының "Білім туралы" Заңына сәйкес 2013/14 оқу жылынан бастап кәсіптік лицейлер колледждер болып кайта құрылды.  </t>
    </r>
  </si>
  <si>
    <t>… - деректер жоқ</t>
  </si>
  <si>
    <t>"-" - көрсеткіштер моноқалалар деңгейінде қалыптастырылмайды</t>
  </si>
  <si>
    <t>Көрсеткіштер</t>
  </si>
  <si>
    <t>Туғандар, адам</t>
  </si>
  <si>
    <t>Қайтыс болғандар, адам</t>
  </si>
  <si>
    <t>Нәресте өлімі коэффициенті (1000 туғандарға)</t>
  </si>
  <si>
    <t>Мектепке дейінгі ұйымдар саны, бірлік (2010 жылдан бастап шағын орталықтарды қоса</t>
  </si>
  <si>
    <r>
      <t>Мектепке дейінгі ұйымдардағы балалар саны,  адам</t>
    </r>
    <r>
      <rPr>
        <vertAlign val="superscript"/>
        <sz val="8"/>
        <color indexed="8"/>
        <rFont val="Roboto"/>
        <charset val="204"/>
      </rPr>
      <t xml:space="preserve"> </t>
    </r>
  </si>
  <si>
    <r>
      <t>Мектептер саны, бірлік</t>
    </r>
    <r>
      <rPr>
        <vertAlign val="superscript"/>
        <sz val="8"/>
        <color indexed="8"/>
        <rFont val="Roboto"/>
        <charset val="204"/>
      </rPr>
      <t xml:space="preserve"> </t>
    </r>
  </si>
  <si>
    <r>
      <t xml:space="preserve">Коллдеждер саны, бірлік </t>
    </r>
    <r>
      <rPr>
        <vertAlign val="superscript"/>
        <sz val="8"/>
        <color indexed="8"/>
        <rFont val="Roboto"/>
        <charset val="204"/>
      </rPr>
      <t>1)</t>
    </r>
  </si>
  <si>
    <r>
      <t xml:space="preserve">Колледжегі оқушылар саны, адам </t>
    </r>
    <r>
      <rPr>
        <vertAlign val="superscript"/>
        <sz val="8"/>
        <color indexed="8"/>
        <rFont val="Roboto"/>
        <charset val="204"/>
      </rPr>
      <t xml:space="preserve">1) </t>
    </r>
  </si>
  <si>
    <t>Жоғары оқу орындарындағы білім алушылар, адам</t>
  </si>
  <si>
    <t>Тіркелген қылмыстар саны</t>
  </si>
  <si>
    <t>Тұрмыс деңгейі*</t>
  </si>
  <si>
    <r>
      <t xml:space="preserve">Жұмыс күші (15 және одан жоғары жастағы)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</si>
  <si>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Жұмыспен қамтылған халық </t>
    </r>
    <r>
      <rPr>
        <vertAlign val="superscript"/>
        <sz val="8"/>
        <color indexed="8"/>
        <rFont val="Roboto"/>
        <charset val="204"/>
      </rPr>
      <t>2)</t>
    </r>
  </si>
  <si>
    <r>
      <t xml:space="preserve">Жалдамалы қызметкерлер </t>
    </r>
    <r>
      <rPr>
        <vertAlign val="superscript"/>
        <sz val="8"/>
        <color indexed="8"/>
        <rFont val="Roboto"/>
        <charset val="204"/>
      </rPr>
      <t>2)</t>
    </r>
  </si>
  <si>
    <r>
      <t xml:space="preserve">Өз бетінше жұмыспен қамтылғандар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</si>
  <si>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 халық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</si>
  <si>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 күші санындағы тіркелген жұмыссыздардың үлесі, пайызбен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</si>
  <si>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 тіркелген  халықтың саны, мың адам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</si>
  <si>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Жұмыссыздық деңгейі, пайызбен </t>
    </r>
    <r>
      <rPr>
        <vertAlign val="superscript"/>
        <sz val="8"/>
        <color indexed="8"/>
        <rFont val="Roboto"/>
        <charset val="204"/>
      </rPr>
      <t>2)</t>
    </r>
  </si>
  <si>
    <r>
      <t xml:space="preserve">Жастар жұмыссыздығының деңгейі, % (15-24 жас) </t>
    </r>
    <r>
      <rPr>
        <vertAlign val="superscript"/>
        <sz val="8"/>
        <color indexed="8"/>
        <rFont val="Roboto"/>
        <charset val="204"/>
      </rPr>
      <t>2) 3)</t>
    </r>
  </si>
  <si>
    <r>
      <t xml:space="preserve">Жастар жұмыссыздығының деңгейі, % (15-28 жас) </t>
    </r>
    <r>
      <rPr>
        <vertAlign val="superscript"/>
        <sz val="8"/>
        <color indexed="8"/>
        <rFont val="Roboto"/>
        <charset val="204"/>
      </rPr>
      <t>2) 4)</t>
    </r>
  </si>
  <si>
    <t>Бір қызметкердің  орташа айлық атаулы жалақысы</t>
  </si>
  <si>
    <t>Атаулы жалақы индексі, өткен жылға пайызбен</t>
  </si>
  <si>
    <t>Нақты жалақы индексі, өткен  жылға пайызбен</t>
  </si>
  <si>
    <t>с 1 января - 14 952 тенге</t>
  </si>
  <si>
    <t xml:space="preserve">Негізгі капиталға салынған инвестициялардың нақты көлем индексі, 2001 жылға пайызбен </t>
  </si>
  <si>
    <t>Облыстың өнеркәсіптік өндірісінің жалпы көлеміндегі үлес салмағы, %</t>
  </si>
  <si>
    <t>жиһаздан басқа ағаш және тығын бұйымдарын өндіру; сабаннан және тоқуға арналған материалдардан жасалған бұйымдар өндіру, млн. теңге</t>
  </si>
  <si>
    <t xml:space="preserve">өзге де металл емес минералдық өнімдер өндіру, млн. теңге  </t>
  </si>
  <si>
    <t xml:space="preserve">металлургия өндірісі, млн. теңге </t>
  </si>
  <si>
    <t xml:space="preserve">машиналар мен жабдықтардан басқа дайын металл бұйымдарын жасау, млн.тенге </t>
  </si>
  <si>
    <t xml:space="preserve">өзге көлік құралдарын жасау, млн. теңге </t>
  </si>
  <si>
    <t xml:space="preserve">жиһаз өндіру, млн.теңге </t>
  </si>
  <si>
    <t>Негізгі ауыл шаруашылығы дақылдарының жинау, мың тонна</t>
  </si>
  <si>
    <t>бидай (күрішті қоса) және бұршақ дақылдары</t>
  </si>
  <si>
    <t>күнбағыс тұқымы</t>
  </si>
  <si>
    <t>құс, мың. бас</t>
  </si>
  <si>
    <t>Пайдалануға берілген тұрғын ғимараттардың жалпы алаңының нақты көлем индексі, 1991 жылға пайызбен</t>
  </si>
  <si>
    <t>Пайдалануға берілген ауруханалардағы төсек саны</t>
  </si>
  <si>
    <t>Пайдалануға берілген амбулаториялық-емханалық ұйымдардағы ауысымдағы келіп кетулер саны</t>
  </si>
  <si>
    <t>Шағын және орта кәсіпкерлік тіркелген субъектілерінің саны, жыл соңына бірлік</t>
  </si>
  <si>
    <r>
      <t xml:space="preserve">Шағын және орта кәсіпкерлік жұмыс істеп тұрған субъектілерінің саны, жыл соңына бірлік </t>
    </r>
    <r>
      <rPr>
        <vertAlign val="superscript"/>
        <sz val="8"/>
        <color indexed="8"/>
        <rFont val="Roboto"/>
        <charset val="204"/>
      </rPr>
      <t>5)</t>
    </r>
  </si>
  <si>
    <t>Бастапқы құны бойынша экономикадағы негізгі құралдары (жыл соңына), млн. теңге</t>
  </si>
  <si>
    <r>
      <t>1)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</si>
  <si>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r>
      <rPr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</si>
  <si>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</si>
  <si>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4)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</si>
  <si>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>5)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</si>
  <si>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t>… деректер жоқ</t>
  </si>
  <si>
    <t>"-" көрсеткіштер моноқалалар деңгейінде қалыптастырылмайды</t>
  </si>
  <si>
    <r>
      <t>Мектепке дейінгі ұйымдар саны, бірлік (2010 жылдан бастап шағын орталықтарды қоса</t>
    </r>
    <r>
      <rPr>
        <sz val="8"/>
        <color indexed="8"/>
        <rFont val="Calibri"/>
        <family val="2"/>
        <charset val="204"/>
      </rPr>
      <t>¹⁾</t>
    </r>
  </si>
  <si>
    <r>
      <t>Мектепке дейінгі ұйымдардағы балалар саны,  адам</t>
    </r>
    <r>
      <rPr>
        <vertAlign val="superscript"/>
        <sz val="8"/>
        <color indexed="8"/>
        <rFont val="Roboto"/>
        <charset val="204"/>
      </rPr>
      <t xml:space="preserve"> 2)</t>
    </r>
  </si>
  <si>
    <r>
      <t>Мектептер саны, бірлік</t>
    </r>
    <r>
      <rPr>
        <sz val="8"/>
        <color indexed="8"/>
        <rFont val="Calibri"/>
        <family val="2"/>
        <charset val="204"/>
      </rPr>
      <t>¹⁾</t>
    </r>
  </si>
  <si>
    <r>
      <t>Мектептегі оқушылар саны,  адам</t>
    </r>
    <r>
      <rPr>
        <sz val="8"/>
        <color indexed="8"/>
        <rFont val="Calibri"/>
        <family val="2"/>
        <charset val="204"/>
      </rPr>
      <t>¹⁾</t>
    </r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</si>
  <si>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2)</t>
    </r>
  </si>
  <si>
    <r>
      <t>Колледжегі оқушылар саны, адам</t>
    </r>
    <r>
      <rPr>
        <vertAlign val="superscript"/>
        <sz val="8"/>
        <color indexed="8"/>
        <rFont val="Roboto"/>
        <charset val="204"/>
      </rPr>
      <t xml:space="preserve"> </t>
    </r>
  </si>
  <si>
    <r>
      <t>Тіркелген қылмыстар саны</t>
    </r>
    <r>
      <rPr>
        <sz val="8"/>
        <color indexed="8"/>
        <rFont val="Calibri"/>
        <family val="2"/>
        <charset val="204"/>
      </rPr>
      <t>ᶟ⁾</t>
    </r>
  </si>
  <si>
    <r>
      <t>Жұмыс күші (15 және одан жоғары жастағы)</t>
    </r>
    <r>
      <rPr>
        <sz val="8"/>
        <color indexed="8"/>
        <rFont val="Calibri"/>
        <family val="2"/>
        <charset val="204"/>
      </rPr>
      <t>⁵⁾</t>
    </r>
  </si>
  <si>
    <r>
      <t>Жұмыспен қамтылған халық</t>
    </r>
    <r>
      <rPr>
        <sz val="8"/>
        <color indexed="8"/>
        <rFont val="Calibri"/>
        <family val="2"/>
        <charset val="204"/>
      </rPr>
      <t>⁵⁾</t>
    </r>
  </si>
  <si>
    <r>
      <t>Жалдамалы қызметкерлер</t>
    </r>
    <r>
      <rPr>
        <sz val="8"/>
        <color indexed="8"/>
        <rFont val="Calibri"/>
        <family val="2"/>
        <charset val="204"/>
      </rPr>
      <t>⁵⁾</t>
    </r>
  </si>
  <si>
    <r>
      <t>Өз бетінше жұмыспен қамтылғандар</t>
    </r>
    <r>
      <rPr>
        <sz val="8"/>
        <color indexed="8"/>
        <rFont val="Calibri"/>
        <family val="2"/>
        <charset val="204"/>
      </rPr>
      <t>⁵⁾</t>
    </r>
  </si>
  <si>
    <r>
      <t>Жұмыссыз халық</t>
    </r>
    <r>
      <rPr>
        <sz val="8"/>
        <color indexed="8"/>
        <rFont val="Calibri"/>
        <family val="2"/>
        <charset val="204"/>
      </rPr>
      <t>⁵⁾</t>
    </r>
  </si>
  <si>
    <r>
      <t>Жұмыс күші санындағы тіркелген жұмыссыздардың үлесі, пайызбен</t>
    </r>
    <r>
      <rPr>
        <sz val="8"/>
        <color indexed="8"/>
        <rFont val="Calibri"/>
        <family val="2"/>
        <charset val="204"/>
      </rPr>
      <t>⁶⁾</t>
    </r>
  </si>
  <si>
    <r>
      <t>Жұмыссыз тіркелген  халықтың саны, мың адам</t>
    </r>
    <r>
      <rPr>
        <sz val="8"/>
        <color indexed="8"/>
        <rFont val="Calibri"/>
        <family val="2"/>
        <charset val="204"/>
      </rPr>
      <t>⁶⁾</t>
    </r>
  </si>
  <si>
    <r>
      <t>Жұмыссыздық деңгейі, пайызбен</t>
    </r>
    <r>
      <rPr>
        <sz val="8"/>
        <color indexed="8"/>
        <rFont val="Calibri"/>
        <family val="2"/>
        <charset val="204"/>
      </rPr>
      <t>⁵⁾</t>
    </r>
  </si>
  <si>
    <r>
      <t>Жастар жұмыссыздығының деңгейі, % (15-24 жас)</t>
    </r>
    <r>
      <rPr>
        <sz val="8"/>
        <color indexed="8"/>
        <rFont val="Calibri"/>
        <family val="2"/>
        <charset val="204"/>
      </rPr>
      <t>⁵⁾</t>
    </r>
  </si>
  <si>
    <r>
      <t>Жастар жұмыссыздығының деңгейі, % (15-28 жас)</t>
    </r>
    <r>
      <rPr>
        <sz val="8"/>
        <color indexed="8"/>
        <rFont val="Calibri"/>
        <family val="2"/>
        <charset val="204"/>
      </rPr>
      <t>⁵⁾ ⁷⁾</t>
    </r>
  </si>
  <si>
    <r>
      <t>Бір қызметкердің  орташа айлық атаулы жалақысы</t>
    </r>
    <r>
      <rPr>
        <sz val="8"/>
        <color indexed="8"/>
        <rFont val="Calibri"/>
        <family val="2"/>
        <charset val="204"/>
      </rPr>
      <t>⁴⁾</t>
    </r>
  </si>
  <si>
    <r>
      <t>Атаулы жалақы индексі, өткен жылға пайызбен</t>
    </r>
    <r>
      <rPr>
        <sz val="8"/>
        <color indexed="8"/>
        <rFont val="Calibri"/>
        <family val="2"/>
        <charset val="204"/>
      </rPr>
      <t>⁴⁾</t>
    </r>
  </si>
  <si>
    <r>
      <t>Нақты жалақы индексі, өткен  жылға пайызбен</t>
    </r>
    <r>
      <rPr>
        <sz val="8"/>
        <color indexed="8"/>
        <rFont val="Calibri"/>
        <family val="2"/>
        <charset val="204"/>
      </rPr>
      <t>⁴⁾</t>
    </r>
  </si>
  <si>
    <t xml:space="preserve"> -</t>
  </si>
  <si>
    <t>Негізгі капиталға салынған инвестициялардың нақты көлем индексі, 2016 жылға пайызбен</t>
  </si>
  <si>
    <t xml:space="preserve"> </t>
  </si>
  <si>
    <r>
      <t>өнеркәсіптік өндіріс индекстері, өткен жылға пайызбен</t>
    </r>
    <r>
      <rPr>
        <sz val="8"/>
        <color indexed="8"/>
        <rFont val="Calibri"/>
        <family val="2"/>
        <charset val="204"/>
      </rPr>
      <t>⁹⁾</t>
    </r>
  </si>
  <si>
    <t xml:space="preserve">       химия өнеркәсібі өнімдерін өндіру, млн. теңге</t>
  </si>
  <si>
    <t xml:space="preserve">       компьютер, электрондық және оптикалық         жабдықтарды өндіру, млн теңге</t>
  </si>
  <si>
    <r>
      <t>Ауыл шаруашылығы өнімдерінің (көрсетілетін қызметтерінің) жалпы шығарылымы</t>
    </r>
    <r>
      <rPr>
        <sz val="8"/>
        <color indexed="8"/>
        <rFont val="Calibri"/>
        <family val="2"/>
        <charset val="204"/>
      </rPr>
      <t>¹⁰⁾</t>
    </r>
  </si>
  <si>
    <r>
      <t>Ауыл шаруашылығы жалпы өнімдерінің (көрсетілетін қызметтерінің) нақты көлем индексі, %-бен</t>
    </r>
    <r>
      <rPr>
        <sz val="8"/>
        <color indexed="8"/>
        <rFont val="Calibri"/>
        <family val="2"/>
        <charset val="204"/>
      </rPr>
      <t>⁹⁾</t>
    </r>
  </si>
  <si>
    <t>өсімдік шаруашылығы жалпы өнімдерінің нақты көлем индексі, %-бен⁹⁾</t>
  </si>
  <si>
    <t>мал шаруашылығы жалпы өнімдерінің нақты көлем индексі, %-бен⁹⁾</t>
  </si>
  <si>
    <t xml:space="preserve">  бидай (күрішті қоса) және бұршақ дақылдары, мың тонна</t>
  </si>
  <si>
    <t xml:space="preserve"> бидай, мың тонна</t>
  </si>
  <si>
    <t xml:space="preserve">  күнбағыс тұқымы (пысықтағаннан кейінгі салмақта), тонна</t>
  </si>
  <si>
    <t xml:space="preserve">  картоп, мың тонна</t>
  </si>
  <si>
    <t xml:space="preserve">  көкөністер, мың тонна</t>
  </si>
  <si>
    <t>Құрылыс жұмыстарының нақты көлем индексі, 2017 жылға пайызбен</t>
  </si>
  <si>
    <t>Пайдалануға берілген тұрғын ғимараттардың жалпы алаңының нақты көлем индексі, 2017 жылға пайызбен</t>
  </si>
  <si>
    <t xml:space="preserve">  -</t>
  </si>
  <si>
    <t>Шағын және орта кәсіпкерлік тіркелген субъектілерінің саны,                                      жыл соңына бірлік</t>
  </si>
  <si>
    <r>
      <t>Шағын және орта кәсіпкерлік белсенді субъектілерінің саны, жыл соңына бірлік</t>
    </r>
    <r>
      <rPr>
        <sz val="8"/>
        <color indexed="8"/>
        <rFont val="Calibri"/>
        <family val="2"/>
        <charset val="204"/>
      </rPr>
      <t>¹²⁾</t>
    </r>
  </si>
  <si>
    <t>Бөлшек сауданың нақты көлем индекстері, %</t>
  </si>
  <si>
    <r>
      <rPr>
        <i/>
        <vertAlign val="superscript"/>
        <sz val="8"/>
        <rFont val="Roboto"/>
        <charset val="204"/>
      </rPr>
      <t xml:space="preserve">     3)</t>
    </r>
    <r>
      <rPr>
        <i/>
        <sz val="8"/>
        <rFont val="Roboto"/>
        <charset val="204"/>
      </rPr>
      <t xml:space="preserve"> Қазақстан Республикасы Бас прокуратурасы Құқықтық статистика және арнайы есепке алу жөніндегі комитетінің Қарағанды облысы бойынша департаменті деректері бойынша.</t>
    </r>
  </si>
  <si>
    <r>
      <rPr>
        <i/>
        <vertAlign val="superscript"/>
        <sz val="8"/>
        <rFont val="Roboto"/>
        <charset val="204"/>
      </rPr>
      <t xml:space="preserve">    4) </t>
    </r>
    <r>
      <rPr>
        <i/>
        <sz val="8"/>
        <rFont val="Roboto"/>
        <charset val="204"/>
      </rPr>
      <t>Кәсіпкерлік қызметпен айналысатын шағын кәсіпорындарды есепке алусыз.</t>
    </r>
  </si>
  <si>
    <r>
      <t xml:space="preserve">     5)</t>
    </r>
    <r>
      <rPr>
        <i/>
        <sz val="8"/>
        <rFont val="Roboto"/>
        <charset val="204"/>
      </rPr>
      <t xml:space="preserve"> Дерекетер халықты жұмыспен қамтуы іріктемелі зерттеу қорытындылары негізінде қалыптастырылған. 2014 жылғы қорытындылардан бастап ҚР СЖРА ҰСБ  ақпаратты моноқалалар бойынша қалыптастырады.</t>
    </r>
  </si>
  <si>
    <r>
      <rPr>
        <i/>
        <vertAlign val="superscript"/>
        <sz val="8"/>
        <rFont val="Roboto"/>
        <charset val="204"/>
      </rPr>
      <t xml:space="preserve">    6) </t>
    </r>
    <r>
      <rPr>
        <i/>
        <sz val="8"/>
        <rFont val="Roboto"/>
        <charset val="204"/>
      </rPr>
      <t>Еңбек және халықты әлеуметтік қорғау минстрлігінің деректері.</t>
    </r>
  </si>
  <si>
    <r>
      <rPr>
        <i/>
        <vertAlign val="superscript"/>
        <sz val="8"/>
        <rFont val="Roboto"/>
        <charset val="204"/>
      </rPr>
      <t xml:space="preserve">    7) </t>
    </r>
    <r>
      <rPr>
        <i/>
        <sz val="8"/>
        <rFont val="Roboto"/>
        <charset val="204"/>
      </rPr>
      <t>Жас шамасы Қазақстан Республикасы «Мемлекеттiк жастар саясаты туралы» Заңы бойынша жастарға жатқызу .</t>
    </r>
  </si>
  <si>
    <r>
      <rPr>
        <i/>
        <vertAlign val="superscript"/>
        <sz val="8"/>
        <rFont val="Roboto"/>
        <charset val="204"/>
      </rPr>
      <t xml:space="preserve">    8) </t>
    </r>
    <r>
      <rPr>
        <i/>
        <sz val="8"/>
        <rFont val="Roboto"/>
        <charset val="204"/>
      </rPr>
      <t xml:space="preserve"> Ұзақ мерзімді жұмыссыздық деңгейі моноқалалар бөлінісінде қалыптастырылмайды, өйткені халықтың жұмыспен қамтылуын зерттеудің іріктемелі жиынтығы репрезентативті деректер алуға мүмкіндік бермейді. </t>
    </r>
  </si>
  <si>
    <r>
      <t xml:space="preserve">  </t>
    </r>
    <r>
      <rPr>
        <i/>
        <vertAlign val="superscript"/>
        <sz val="8"/>
        <rFont val="Roboto"/>
        <charset val="204"/>
      </rPr>
      <t xml:space="preserve">10) </t>
    </r>
    <r>
      <rPr>
        <i/>
        <sz val="8"/>
        <rFont val="Roboto"/>
        <charset val="204"/>
      </rPr>
      <t xml:space="preserve"> 2010 жылдан бастап деректер Қазақстан Республикасы Ұлттық экономика министрлігі Статистика комитеті төрағасының 2015 жылғы 9 қарашадағы №175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есептелді.</t>
    </r>
  </si>
  <si>
    <r>
      <t xml:space="preserve">    12) </t>
    </r>
    <r>
      <rPr>
        <i/>
        <sz val="8"/>
        <rFont val="Roboto"/>
        <charset val="204"/>
      </rPr>
      <t>Халықаралық тәжірибеге сәйкес, ШОК субъектілерінің саны туралы көрсеткіштерді қалыптастырудағы біріңғай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жарияланады.</t>
    </r>
  </si>
  <si>
    <t>…-деректер жоқ</t>
  </si>
  <si>
    <t>- - құбылыстар жоқ</t>
  </si>
  <si>
    <t xml:space="preserve">      химия өнеркәсібі өнімдерін өндіру, млн. теңге</t>
  </si>
  <si>
    <t xml:space="preserve">      компьютер, электрондық және оптикалық жабдықтарды өндіру, млн теңге</t>
  </si>
  <si>
    <r>
      <t>өсімдік шаруашылығы жалпы өнімдерінің нақты көлем индексі,  %</t>
    </r>
    <r>
      <rPr>
        <sz val="8"/>
        <rFont val="Calibri"/>
        <family val="2"/>
        <charset val="204"/>
      </rPr>
      <t>⁹⁾</t>
    </r>
  </si>
  <si>
    <r>
      <t>мал шаруашылығы жалпы өнімдерінің нақты көлем индексі,  %</t>
    </r>
    <r>
      <rPr>
        <sz val="8"/>
        <rFont val="Calibri"/>
        <family val="2"/>
        <charset val="204"/>
      </rPr>
      <t>⁹⁾</t>
    </r>
  </si>
  <si>
    <t xml:space="preserve">    8)  Ұзақ мерзімді жұмыссыздық деңгейі моноқалалар бөлінісінде қалыптастырылмайды, өйткені халықтың жұмыспен қамтылуын зерттеудің іріктемелі жиынтығы репрезентативті деректер алуға мүмкіндік бермейді. </t>
  </si>
  <si>
    <r>
      <t>өсімдік шаруашылығы жалпы өнімдерінің нақты көлем индексі</t>
    </r>
    <r>
      <rPr>
        <sz val="8"/>
        <color indexed="8"/>
        <rFont val="Calibri"/>
        <family val="2"/>
        <charset val="204"/>
      </rPr>
      <t>⁹⁾</t>
    </r>
  </si>
  <si>
    <t xml:space="preserve">Павлодар облысының Ақсу моноқаласы бойынша негізгі әлеуметтік-экономикалық көрсеткіштері </t>
  </si>
  <si>
    <t>2020</t>
  </si>
  <si>
    <t>Қайтыс болғандар,  адам</t>
  </si>
  <si>
    <t xml:space="preserve"> адам</t>
  </si>
  <si>
    <t xml:space="preserve"> - </t>
  </si>
  <si>
    <t>Мектепке дейінгі ұйымдар саны, бірлік (2010 жылдан бастап шағын орталықтарды қоса)</t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</si>
  <si>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5)</t>
    </r>
  </si>
  <si>
    <r>
      <t>Колледжегі оқушылар саны, адам</t>
    </r>
    <r>
      <rPr>
        <vertAlign val="superscript"/>
        <sz val="8"/>
        <color indexed="8"/>
        <rFont val="Roboto"/>
        <charset val="204"/>
      </rPr>
      <t xml:space="preserve">5) </t>
    </r>
  </si>
  <si>
    <r>
      <t>26,4</t>
    </r>
    <r>
      <rPr>
        <vertAlign val="superscript"/>
        <sz val="8"/>
        <rFont val="Roboto"/>
        <charset val="204"/>
      </rPr>
      <t>1)</t>
    </r>
  </si>
  <si>
    <r>
      <t>97,1</t>
    </r>
    <r>
      <rPr>
        <vertAlign val="superscript"/>
        <sz val="8"/>
        <rFont val="Roboto"/>
        <charset val="204"/>
      </rPr>
      <t>1)</t>
    </r>
  </si>
  <si>
    <r>
      <t>25,0</t>
    </r>
    <r>
      <rPr>
        <vertAlign val="superscript"/>
        <sz val="8"/>
        <rFont val="Roboto"/>
        <charset val="204"/>
      </rPr>
      <t>1)</t>
    </r>
  </si>
  <si>
    <t xml:space="preserve">- </t>
  </si>
  <si>
    <t xml:space="preserve">    -</t>
  </si>
  <si>
    <r>
      <t>97,3</t>
    </r>
    <r>
      <rPr>
        <vertAlign val="superscript"/>
        <sz val="8"/>
        <rFont val="Roboto"/>
        <charset val="204"/>
      </rPr>
      <t>1)</t>
    </r>
  </si>
  <si>
    <r>
      <t>22,7</t>
    </r>
    <r>
      <rPr>
        <vertAlign val="superscript"/>
        <sz val="8"/>
        <rFont val="Roboto"/>
        <charset val="204"/>
      </rPr>
      <t>1)</t>
    </r>
  </si>
  <si>
    <r>
      <t>100,0</t>
    </r>
    <r>
      <rPr>
        <vertAlign val="superscript"/>
        <sz val="8"/>
        <rFont val="Roboto"/>
        <charset val="204"/>
      </rPr>
      <t>1)</t>
    </r>
  </si>
  <si>
    <r>
      <t>2,3</t>
    </r>
    <r>
      <rPr>
        <vertAlign val="superscript"/>
        <sz val="8"/>
        <rFont val="Roboto"/>
        <charset val="204"/>
      </rPr>
      <t>1)</t>
    </r>
  </si>
  <si>
    <r>
      <t>76,7</t>
    </r>
    <r>
      <rPr>
        <vertAlign val="superscript"/>
        <sz val="8"/>
        <rFont val="Roboto"/>
        <charset val="204"/>
      </rPr>
      <t>1)</t>
    </r>
  </si>
  <si>
    <r>
      <t>1,4</t>
    </r>
    <r>
      <rPr>
        <vertAlign val="superscript"/>
        <sz val="8"/>
        <rFont val="Roboto"/>
        <charset val="204"/>
      </rPr>
      <t>1)</t>
    </r>
  </si>
  <si>
    <r>
      <t>93,3</t>
    </r>
    <r>
      <rPr>
        <vertAlign val="superscript"/>
        <sz val="8"/>
        <rFont val="Roboto"/>
        <charset val="204"/>
      </rPr>
      <t>1)</t>
    </r>
  </si>
  <si>
    <r>
      <t>5,3</t>
    </r>
    <r>
      <rPr>
        <vertAlign val="superscript"/>
        <sz val="8"/>
        <rFont val="Roboto"/>
        <charset val="204"/>
      </rPr>
      <t>1)</t>
    </r>
  </si>
  <si>
    <r>
      <t>Жастар жұмыссыздығының деңгейі, % (15-24 жас)</t>
    </r>
    <r>
      <rPr>
        <vertAlign val="superscript"/>
        <sz val="8"/>
        <color indexed="8"/>
        <rFont val="Roboto"/>
        <charset val="204"/>
      </rPr>
      <t>2)</t>
    </r>
  </si>
  <si>
    <r>
      <t>2,7</t>
    </r>
    <r>
      <rPr>
        <vertAlign val="superscript"/>
        <sz val="8"/>
        <rFont val="Roboto"/>
        <charset val="204"/>
      </rPr>
      <t>1)</t>
    </r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</si>
  <si>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3)</t>
    </r>
  </si>
  <si>
    <r>
      <t>3,1</t>
    </r>
    <r>
      <rPr>
        <vertAlign val="superscript"/>
        <sz val="8"/>
        <rFont val="Roboto"/>
        <charset val="204"/>
      </rPr>
      <t>1)</t>
    </r>
  </si>
  <si>
    <t>1 қаңтардан - 10515 теңге;               1 шілдеден - 12025 теңге</t>
  </si>
  <si>
    <t>1 қаңтардан - 13470 теңге;
1 шілдеден - 13717 теңге</t>
  </si>
  <si>
    <r>
      <t>Өнеркәсіптік өнім (тауар, қызмет) өндірісінің көлемі</t>
    </r>
    <r>
      <rPr>
        <b/>
        <vertAlign val="superscript"/>
        <sz val="8"/>
        <color indexed="8"/>
        <rFont val="Roboto"/>
        <charset val="204"/>
      </rPr>
      <t>4)</t>
    </r>
  </si>
  <si>
    <r>
      <t>өнеркәсіптік өндіріс индекстері, өткен жылға пайызбен</t>
    </r>
    <r>
      <rPr>
        <vertAlign val="superscript"/>
        <sz val="8"/>
        <color indexed="8"/>
        <rFont val="Calibri"/>
        <family val="2"/>
        <charset val="204"/>
      </rPr>
      <t/>
    </r>
  </si>
  <si>
    <t xml:space="preserve">өзге де металл емес минералдық өнімдер өндіру, 
млн. теңге  </t>
  </si>
  <si>
    <r>
      <t>Шағын және орта кәсіпкерлік жұмыс істеп тұрған субъектілерінің саны, 
жыл соңына бірлік</t>
    </r>
    <r>
      <rPr>
        <vertAlign val="superscript"/>
        <sz val="8"/>
        <color indexed="8"/>
        <rFont val="Roboto"/>
        <charset val="204"/>
      </rPr>
      <t>4)</t>
    </r>
  </si>
  <si>
    <t>Шағын және орта кәсіпкерліктегі жұмыспен қамтылғандар саны, жылына орта есеппен, адам</t>
  </si>
  <si>
    <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</si>
  <si>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t>Павлодар облысының Екібастұз моноқаласы бойынша негізгі әлеуметтiк-экономикалық көрсеткiштерi</t>
  </si>
  <si>
    <t>Жастар жұмыссыздығының деңгейі, % (15-28 жас)</t>
  </si>
  <si>
    <t>"-" -көрсеткіштер моноқалалар деңгейінде қалыптастырылмайды</t>
  </si>
  <si>
    <t>Ұлытау облысының Қаражал моноқаласы бойынша негізгі әлеуметтік-экономикалық көрсеткіштері</t>
  </si>
  <si>
    <t xml:space="preserve">Ауруханалар төсегінің саны, бірлік </t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</si>
  <si>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rFont val="Roboto"/>
        <charset val="204"/>
      </rPr>
      <t>1)</t>
    </r>
  </si>
  <si>
    <r>
      <t>Мектепке дейінгі ұйымдардағы балалар саны,  адам</t>
    </r>
    <r>
      <rPr>
        <vertAlign val="superscript"/>
        <sz val="8"/>
        <rFont val="Roboto"/>
        <charset val="204"/>
      </rPr>
      <t xml:space="preserve"> 1)</t>
    </r>
  </si>
  <si>
    <r>
      <t>Мектептер саны, бірлік</t>
    </r>
    <r>
      <rPr>
        <vertAlign val="superscript"/>
        <sz val="8"/>
        <rFont val="Roboto"/>
        <charset val="204"/>
      </rPr>
      <t xml:space="preserve"> 1)</t>
    </r>
  </si>
  <si>
    <r>
      <t>Мектептегі оқушылар саны,  адам</t>
    </r>
    <r>
      <rPr>
        <vertAlign val="superscript"/>
        <sz val="8"/>
        <rFont val="Roboto"/>
        <charset val="204"/>
      </rPr>
      <t>1)</t>
    </r>
  </si>
  <si>
    <t>3 252</t>
  </si>
  <si>
    <t>3 137</t>
  </si>
  <si>
    <t>3 048</t>
  </si>
  <si>
    <t>2 922</t>
  </si>
  <si>
    <r>
      <t>Коллдеждер саны, бірлік</t>
    </r>
    <r>
      <rPr>
        <vertAlign val="superscript"/>
        <sz val="8"/>
        <rFont val="Roboto"/>
        <charset val="204"/>
      </rPr>
      <t>2)</t>
    </r>
  </si>
  <si>
    <t xml:space="preserve">Колледжегі оқушылар саны,  адам </t>
  </si>
  <si>
    <t>Жоғары оқу орындарындағы білім алушылар,   адам</t>
  </si>
  <si>
    <r>
      <t>Тіркелген қылмыстар саны</t>
    </r>
    <r>
      <rPr>
        <vertAlign val="superscript"/>
        <sz val="8"/>
        <rFont val="Roboto"/>
        <charset val="204"/>
      </rPr>
      <t>3)</t>
    </r>
  </si>
  <si>
    <t>Тағайындалған айлық зейнетақының орташа мөлшері</t>
  </si>
  <si>
    <t>Зейнетақының ең төменгі мөлшері</t>
  </si>
  <si>
    <t>Жалдамалы жұмыскерлер</t>
  </si>
  <si>
    <r>
      <t>Жастар жұмыссыздығының деңгейі, % (15-24  жас)</t>
    </r>
    <r>
      <rPr>
        <vertAlign val="superscript"/>
        <sz val="8"/>
        <rFont val="Roboto"/>
        <charset val="204"/>
      </rPr>
      <t>4)</t>
    </r>
  </si>
  <si>
    <r>
      <t>Жастар жұмыссызыдығының деңгейі, % (15-28 жас)</t>
    </r>
    <r>
      <rPr>
        <vertAlign val="superscript"/>
        <sz val="8"/>
        <rFont val="Roboto"/>
        <charset val="204"/>
      </rPr>
      <t>5)</t>
    </r>
  </si>
  <si>
    <r>
      <t>Бір қызметкердің  орташа айлық атаулы жалақысы</t>
    </r>
    <r>
      <rPr>
        <vertAlign val="superscript"/>
        <sz val="8"/>
        <rFont val="Roboto"/>
        <charset val="204"/>
      </rPr>
      <t>6)</t>
    </r>
  </si>
  <si>
    <t>69 270</t>
  </si>
  <si>
    <t>80 253</t>
  </si>
  <si>
    <t>92 328</t>
  </si>
  <si>
    <t>96 466</t>
  </si>
  <si>
    <t>106 487</t>
  </si>
  <si>
    <r>
      <t>Атаулы жалақы индексі, өткен жылға пайызбен</t>
    </r>
    <r>
      <rPr>
        <vertAlign val="superscript"/>
        <sz val="8"/>
        <rFont val="Roboto"/>
        <charset val="204"/>
      </rPr>
      <t>6)</t>
    </r>
  </si>
  <si>
    <r>
      <t>Нақты жалақы индексі, өткен жылға пайызбен</t>
    </r>
    <r>
      <rPr>
        <vertAlign val="superscript"/>
        <sz val="8"/>
        <rFont val="Roboto"/>
        <charset val="204"/>
      </rPr>
      <t>6)</t>
    </r>
  </si>
  <si>
    <t xml:space="preserve">Нақты жалақы индексі, 1997 жылға пайызбен </t>
  </si>
  <si>
    <t>Негізгі капиталға салынған инвестициялардың нақты көлем индексі, 1999 жылға пайызбен</t>
  </si>
  <si>
    <t>Жыл соңына тіркелген заңды тұлғалар саны, бірлік</t>
  </si>
  <si>
    <t>Жыл соңына жұмыс істейтіндер заңды тұлғалар саны, бірлік</t>
  </si>
  <si>
    <t>Жыл соңына белсенді заңды тұлғалар саны, бірлік</t>
  </si>
  <si>
    <r>
      <t>Өнеркәсіптік өнім (тауар, қызмет) өндірісінің көлемі</t>
    </r>
    <r>
      <rPr>
        <b/>
        <vertAlign val="superscript"/>
        <sz val="8"/>
        <rFont val="Roboto"/>
        <charset val="204"/>
      </rPr>
      <t>7)</t>
    </r>
  </si>
  <si>
    <r>
      <t>Орындалған құрылыс жұмыстарының (қызметтерінің) көлемі</t>
    </r>
    <r>
      <rPr>
        <vertAlign val="superscript"/>
        <sz val="8"/>
        <rFont val="Roboto"/>
        <charset val="204"/>
      </rPr>
      <t>9)</t>
    </r>
  </si>
  <si>
    <t>Құрылыс жұмыстарының нақты көлем индексі, 2001 жылға пайызбен</t>
  </si>
  <si>
    <r>
      <t>Шағын және орта кәсіпкерлік тіркелген субъектілерінің саны, жыл соңына, бірлік</t>
    </r>
    <r>
      <rPr>
        <vertAlign val="superscript"/>
        <sz val="8"/>
        <rFont val="Roboto"/>
        <charset val="204"/>
      </rPr>
      <t>12)</t>
    </r>
  </si>
  <si>
    <r>
      <t>Шағын және орта кәсіпкерлік жұмыс істейтіндер субъектілерінің саны, жыл соңына, бірлік</t>
    </r>
    <r>
      <rPr>
        <vertAlign val="superscript"/>
        <sz val="8"/>
        <rFont val="Roboto"/>
        <charset val="204"/>
      </rPr>
      <t xml:space="preserve"> 12)13)</t>
    </r>
  </si>
  <si>
    <r>
      <rPr>
        <i/>
        <vertAlign val="superscript"/>
        <sz val="8"/>
        <rFont val="Roboto"/>
        <charset val="204"/>
      </rPr>
      <t xml:space="preserve">       1)</t>
    </r>
    <r>
      <rPr>
        <i/>
        <sz val="8"/>
        <rFont val="Roboto"/>
        <charset val="204"/>
      </rPr>
      <t>2014 жылдан бастап ҚР Білім және ғылым министрлігінің деректері бойынша.</t>
    </r>
  </si>
  <si>
    <r>
      <rPr>
        <i/>
        <vertAlign val="superscript"/>
        <sz val="8"/>
        <rFont val="Roboto"/>
        <charset val="204"/>
      </rPr>
      <t xml:space="preserve">      2)</t>
    </r>
    <r>
      <rPr>
        <i/>
        <sz val="8"/>
        <rFont val="Roboto"/>
        <charset val="204"/>
      </rPr>
      <t xml:space="preserve"> ҚР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</t>
    </r>
  </si>
  <si>
    <r>
      <rPr>
        <i/>
        <vertAlign val="superscript"/>
        <sz val="8"/>
        <rFont val="Roboto"/>
        <charset val="204"/>
      </rPr>
      <t xml:space="preserve">      3)</t>
    </r>
    <r>
      <rPr>
        <i/>
        <sz val="8"/>
        <rFont val="Roboto"/>
        <charset val="204"/>
      </rPr>
      <t xml:space="preserve"> Қазақстан Республикасы Бас прокуратурасының Құқықтық статистика және арнайы есепке алу жөніндегі комитетінің Қарағанды облысы бойынша басқармасының деректері бойынша.</t>
    </r>
  </si>
  <si>
    <r>
      <rPr>
        <i/>
        <vertAlign val="superscript"/>
        <sz val="8"/>
        <rFont val="Roboto"/>
        <charset val="204"/>
      </rPr>
      <t xml:space="preserve">      5)</t>
    </r>
    <r>
      <rPr>
        <i/>
        <sz val="8"/>
        <rFont val="Roboto"/>
        <charset val="204"/>
      </rPr>
      <t xml:space="preserve">Халықаралық еңбек ұйымының стандарттарына сәйкес жастарға жатқызу жасы. </t>
    </r>
  </si>
  <si>
    <r>
      <t xml:space="preserve">     6)</t>
    </r>
    <r>
      <rPr>
        <i/>
        <sz val="8"/>
        <rFont val="Roboto"/>
        <charset val="204"/>
      </rPr>
      <t>"Мемлекеттік жастар саясаты туралы" ҚР Заңына сәйкес жастарға жатқызу жасы.</t>
    </r>
  </si>
  <si>
    <r>
      <rPr>
        <i/>
        <vertAlign val="superscript"/>
        <sz val="8"/>
        <rFont val="Roboto"/>
        <charset val="204"/>
      </rPr>
      <t xml:space="preserve">      7) </t>
    </r>
    <r>
      <rPr>
        <i/>
        <sz val="8"/>
        <rFont val="Roboto"/>
        <charset val="204"/>
      </rPr>
      <t>Кәсіпкерлік қызметпен айналысатын шағын кәсіпорындарды есепке алусыз.</t>
    </r>
  </si>
  <si>
    <r>
      <t xml:space="preserve">    8</t>
    </r>
    <r>
      <rPr>
        <i/>
        <vertAlign val="superscript"/>
        <sz val="8"/>
        <rFont val="Roboto"/>
        <charset val="204"/>
      </rPr>
      <t>)</t>
    </r>
    <r>
      <rPr>
        <i/>
        <sz val="8"/>
        <rFont val="Roboto"/>
        <charset val="204"/>
      </rPr>
      <t xml:space="preserve"> 2010 жылдан бастап деректер Қазақстан Республикасы Ұлттық экономика министрлігі Статистика комитеті төрағасының 2015 жылғы 9 қарашадағы №175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қайта есептелді.</t>
    </r>
  </si>
  <si>
    <r>
      <rPr>
        <i/>
        <vertAlign val="superscript"/>
        <sz val="8"/>
        <rFont val="Roboto"/>
        <charset val="204"/>
      </rPr>
      <t xml:space="preserve">      9)</t>
    </r>
    <r>
      <rPr>
        <i/>
        <sz val="8"/>
        <rFont val="Roboto"/>
        <charset val="204"/>
      </rPr>
      <t> 1998 жылдан бастап деректер Экономикалық қызмет түрлерінің жалпы жіктегішіне ВСТ 01.2ред. ЖЭҚС 2008 жыл.</t>
    </r>
  </si>
  <si>
    <r>
      <rPr>
        <i/>
        <vertAlign val="superscript"/>
        <sz val="8"/>
        <rFont val="Roboto"/>
        <charset val="204"/>
      </rPr>
      <t xml:space="preserve">     10)  </t>
    </r>
    <r>
      <rPr>
        <i/>
        <sz val="8"/>
        <rFont val="Roboto"/>
        <charset val="204"/>
      </rPr>
      <t>Млн. рубльмен.</t>
    </r>
  </si>
  <si>
    <r>
      <rPr>
        <i/>
        <vertAlign val="superscript"/>
        <sz val="8"/>
        <rFont val="Roboto"/>
        <charset val="204"/>
      </rPr>
      <t xml:space="preserve">     11)  </t>
    </r>
    <r>
      <rPr>
        <i/>
        <sz val="8"/>
        <rFont val="Roboto"/>
        <charset val="204"/>
      </rPr>
      <t>Қоғамдық тамақтану қызметтерінің көлемін қосқанда.</t>
    </r>
  </si>
  <si>
    <r>
      <rPr>
        <i/>
        <vertAlign val="superscript"/>
        <sz val="8"/>
        <rFont val="Roboto"/>
        <charset val="204"/>
      </rPr>
      <t xml:space="preserve">     12)</t>
    </r>
    <r>
      <rPr>
        <i/>
        <sz val="8"/>
        <rFont val="Roboto"/>
        <charset val="204"/>
      </rPr>
      <t xml:space="preserve"> 2005-2009 - жылдардағы шағын кәсіпкерліктегі заңды тұлғалар, 2010-2014 - жылдардағы шағын және орта кәсіпкерліктегі заңды тұлғалар .</t>
    </r>
  </si>
  <si>
    <r>
      <rPr>
        <i/>
        <vertAlign val="superscript"/>
        <sz val="8"/>
        <rFont val="Roboto"/>
        <charset val="204"/>
      </rPr>
      <t xml:space="preserve">     13)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біріңғай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жарияланады.</t>
    </r>
  </si>
  <si>
    <t>Ұлытау облысының Сәтбаев моноқаласы бойынша негізгі әлеуметтік-экономикалық көрсеткіштері</t>
  </si>
  <si>
    <t>1 088</t>
  </si>
  <si>
    <t>1 177</t>
  </si>
  <si>
    <t>1 156</t>
  </si>
  <si>
    <t>1 152</t>
  </si>
  <si>
    <t>2 615</t>
  </si>
  <si>
    <t>2 830</t>
  </si>
  <si>
    <t>2 873</t>
  </si>
  <si>
    <t>3 022</t>
  </si>
  <si>
    <t>10 888</t>
  </si>
  <si>
    <t>10 448</t>
  </si>
  <si>
    <t>10 200</t>
  </si>
  <si>
    <t>10 019</t>
  </si>
  <si>
    <t>1 040</t>
  </si>
  <si>
    <t>1 050</t>
  </si>
  <si>
    <t>30,,9</t>
  </si>
  <si>
    <t>77 748</t>
  </si>
  <si>
    <t>92 771</t>
  </si>
  <si>
    <t>132 343</t>
  </si>
  <si>
    <t>155 927</t>
  </si>
  <si>
    <t>Пайдалануға берілген жалпы білім беретін мектептердегі оқушы орындар саны</t>
  </si>
  <si>
    <r>
      <t>Шағын және орта кәсіпкерліктің тіркелген субъектілерінің саны, жыл соңына, бірлік</t>
    </r>
    <r>
      <rPr>
        <vertAlign val="superscript"/>
        <sz val="8"/>
        <rFont val="Roboto"/>
        <charset val="204"/>
      </rPr>
      <t>12)</t>
    </r>
  </si>
  <si>
    <t>Шағын және орта кәсіпкерліктегі жұмыспен қамтылғандар саны, жылына орташа алғанда, адам</t>
  </si>
  <si>
    <t>Шағын және орта кәсіпкерлік субъектілерінің өнім (тауарлар мен қызмет көрсетулер) шығарылымы, млн. теңге</t>
  </si>
  <si>
    <t>Шығыс Қазақстан облысының Алтай моноқаласы бойынша негізгі әлеуметтік-экономикалық көрсеткіштері</t>
  </si>
  <si>
    <t>Кезең соңына халық саны,</t>
  </si>
  <si>
    <t xml:space="preserve"> мың. адам</t>
  </si>
  <si>
    <t xml:space="preserve">Туудың жалпы коэффициенті (1000 адамға) </t>
  </si>
  <si>
    <t>Нәресте өлімінің коэффициенті (1000 адамға)</t>
  </si>
  <si>
    <t>Мектепке дейінгі ұйымдар саны, бірлік (с 2010 жылдан бастап, шағын-орталықтарды қоса)</t>
  </si>
  <si>
    <t>Мектепке дейінгі ұйымдардағы балалар саны, адам</t>
  </si>
  <si>
    <t>Мектептегі оқушылар саны, адам</t>
  </si>
  <si>
    <r>
      <t>Колледждегі оқушылар саны, адам</t>
    </r>
    <r>
      <rPr>
        <vertAlign val="superscript"/>
        <sz val="8"/>
        <color indexed="8"/>
        <rFont val="Roboto"/>
        <charset val="204"/>
      </rPr>
      <t xml:space="preserve">5) </t>
    </r>
  </si>
  <si>
    <t>Жоғары оқу орындарында білім алушылар, адам</t>
  </si>
  <si>
    <t>Жалдамалы қызметкерлер,</t>
  </si>
  <si>
    <t xml:space="preserve">Өз бетінше жұмыспен қамтылғандар, </t>
  </si>
  <si>
    <t xml:space="preserve"> Атаулы жалақы индексі, өткен жылға пайызбен</t>
  </si>
  <si>
    <t>3,1 есе</t>
  </si>
  <si>
    <t>3,2 есе</t>
  </si>
  <si>
    <t>3,6 есе</t>
  </si>
  <si>
    <t>4,1 есе</t>
  </si>
  <si>
    <t>4,4 есе</t>
  </si>
  <si>
    <t>5,0 есе</t>
  </si>
  <si>
    <t>1 қаңтардан бастап - 14952 теңге</t>
  </si>
  <si>
    <t xml:space="preserve"> млн. теңге</t>
  </si>
  <si>
    <t xml:space="preserve"> млн. АҚШ доллары</t>
  </si>
  <si>
    <t>Инвестициялардың нақты көлемінің индексі 2009 жылға пайызбен</t>
  </si>
  <si>
    <t xml:space="preserve">Экономиканың нақты секторы   </t>
  </si>
  <si>
    <t>Өңдеу өнеркәсібі</t>
  </si>
  <si>
    <t>Ауыл шаруашылығы жалпы өнімдерінің (көрсетілетін қызметтерінің) нақты көлемінің индексі, %-бен</t>
  </si>
  <si>
    <t>Негізгі ауыл шаруашылығы дақылдарын жалпы жинау, мың тонна</t>
  </si>
  <si>
    <t>Ауыл шаруашылығы дақылдарын егудің нақтыланған егістік жері, мың гектар</t>
  </si>
  <si>
    <t>мақта</t>
  </si>
  <si>
    <t>қант қызылшасы</t>
  </si>
  <si>
    <t>темекі</t>
  </si>
  <si>
    <t xml:space="preserve">көкөністер </t>
  </si>
  <si>
    <t>Негізгі ауыл шаруашылығы дақылдарын жинау, мың тонна</t>
  </si>
  <si>
    <t xml:space="preserve">  бидай</t>
  </si>
  <si>
    <t xml:space="preserve">  ет (тірі салмақта),  мың тонна</t>
  </si>
  <si>
    <t xml:space="preserve">  сүт, мың тонна</t>
  </si>
  <si>
    <t xml:space="preserve">  жұмыртқа, млн. дана</t>
  </si>
  <si>
    <t xml:space="preserve">    оның ішінде сиыр</t>
  </si>
  <si>
    <t>құс, мың бас</t>
  </si>
  <si>
    <t>Құрылыс жұмыстарының нақты көлемінің индексі</t>
  </si>
  <si>
    <t>Құрылыс жұмыстарының нақты көлемінің индексі, 2009 жылға пайызбен</t>
  </si>
  <si>
    <t>Пайдалануға берілген тұрғын ғимараттардың жалпы алаңының нақты көлемінің индексі</t>
  </si>
  <si>
    <t>Пайдалануға берілген тұрғын ғимараттардың жалпы алаңының нақты көлемінің индексі, 2009 жылға пайызбен</t>
  </si>
  <si>
    <t>Әлеуметтік-мәдени мақсаттағы объектілерді пайдалануға беру:</t>
  </si>
  <si>
    <t>1991жылға пайызбен</t>
  </si>
  <si>
    <t>мың. ж-км.</t>
  </si>
  <si>
    <t>Тасымалданған жүк, жолжүгі, жүк-жолжүгі</t>
  </si>
  <si>
    <t>мың тонна</t>
  </si>
  <si>
    <t>өткен жылдың тиісті кезеңіне, пайызбен</t>
  </si>
  <si>
    <t>Көлік қызметінің жалпы шығарылымы</t>
  </si>
  <si>
    <t>Көлік қызметінің нақты көлемінің индексі</t>
  </si>
  <si>
    <t>2006 жылға пайызбен</t>
  </si>
  <si>
    <t>Байланыс қызметінің көлемі</t>
  </si>
  <si>
    <t>Байланыс қызметтерінің нақты көлемінің индексі, пайызбен</t>
  </si>
  <si>
    <t>2002 жылға пайызбен</t>
  </si>
  <si>
    <r>
      <t>Шағын және орта кәсіпкерлік белсенді субъектілерінің саны, 
жыл соңына бірлік</t>
    </r>
    <r>
      <rPr>
        <vertAlign val="superscript"/>
        <sz val="8"/>
        <color indexed="8"/>
        <rFont val="Roboto"/>
        <charset val="204"/>
      </rPr>
      <t>4)</t>
    </r>
  </si>
  <si>
    <t xml:space="preserve">Құндық көріністегі бөлшек сауда көлемі, млн. теңге                               </t>
  </si>
  <si>
    <r>
      <t xml:space="preserve">Бөлшек сауданың нақты көлемінің индексі, пайызбен </t>
    </r>
    <r>
      <rPr>
        <vertAlign val="superscript"/>
        <sz val="8"/>
        <rFont val="Roboto"/>
        <charset val="204"/>
      </rPr>
      <t>13)</t>
    </r>
  </si>
  <si>
    <t>1991 жылға пайызбен</t>
  </si>
  <si>
    <t>Шығыс Қазақстан облысының Риддер моноқаласы бойынша негізгі әлеуметтік-экономикалық көрсеткіштері</t>
  </si>
  <si>
    <t xml:space="preserve">Кезең соңына халық саны </t>
  </si>
  <si>
    <t xml:space="preserve">Халықтың табиғи өсімі, </t>
  </si>
  <si>
    <t xml:space="preserve">Мектепке дейінгі ұйымдардың саны, бірлік (с 2010 жылдан бастап, шағын-орталықтарды қоса) </t>
  </si>
  <si>
    <t>Күнкөрістің ең төменгі деңгейінің шамасы,</t>
  </si>
  <si>
    <t>Өз бетінше жұмыспен қамтылғандар,</t>
  </si>
  <si>
    <t xml:space="preserve">3,6 есе </t>
  </si>
  <si>
    <t xml:space="preserve">4,0 есе </t>
  </si>
  <si>
    <t>4,3 есе</t>
  </si>
  <si>
    <t>4,8 есе</t>
  </si>
  <si>
    <t>Негізгі капиталға салынған инвестициялардың нақты көлемінің индексі,</t>
  </si>
  <si>
    <t xml:space="preserve">Экономиканың нақты секторы    </t>
  </si>
  <si>
    <t>тау-кен өндіру өнеркәсібі және карьерлерлерді игеру</t>
  </si>
  <si>
    <t>ауыл шаруашылығы дақылдарын егудің нақтыланған егістік жері, мың гектар</t>
  </si>
  <si>
    <t>Негізгі ауыл шаруашылығы дақылдарының жалпы түсімі, бір гектардан центнерлер</t>
  </si>
  <si>
    <t xml:space="preserve">  сүт, тонна</t>
  </si>
  <si>
    <t>Көлік қызметінің нақты көлемінің индексі пайызбен</t>
  </si>
  <si>
    <t>Батыс Қазақстан облысының Бөрлі ауданы Ақсай моноқаласы бойынша негізгі әлеуметтік-экономикалық көрсеткіштері</t>
  </si>
  <si>
    <t>Қарағанды облысының Абай моноқаласы бойынша негізгі әлеуметтік-экономикалық көрсеткіштері</t>
  </si>
  <si>
    <t>Қарағанды облысының Балқаш моноқаласы бойынша негізгі әлеуметтік-экономикалық көрсеткіштері</t>
  </si>
  <si>
    <t>Қарағанды облысының Теміртау моноқаласы бойынша негізгі әлеуметтік-экономикалық көрсеткіштері</t>
  </si>
  <si>
    <t>Қарағанды облысының Шахтинск моноқаласы бойынша негізгі әлеуметтік-экономикалық көрсеткіштері</t>
  </si>
  <si>
    <r>
      <t xml:space="preserve">    </t>
    </r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Халықты жұмыспен қамтыу іріктемелі зерттеу қорытындыларының деректері жұмыспен қамтудың жаңа стандарттары есебімен (ХЕҰ 19-ші ХСХК).  </t>
    </r>
  </si>
  <si>
    <t>Бөлшек сауданың нақты көлемінің индексі, пайызбен</t>
  </si>
  <si>
    <t xml:space="preserve"> Қостанай обласы Жітіқара моноқаласы бойынша негізгі әлеуметтiк-экономикалық көрсеткiштер</t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</si>
  <si>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ҚР Білім беру және ғылым министрлігі деректері бойынша.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</si>
  <si>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ҚР Бас прокуратурасы Құқықтық статистика және арнайы есепке алу жөніндегі комитеті деректері бойынша.</t>
    </r>
  </si>
  <si>
    <r>
      <rPr>
        <i/>
        <vertAlign val="superscript"/>
        <sz val="8"/>
        <color indexed="8"/>
        <rFont val="Roboto"/>
        <charset val="204"/>
      </rPr>
      <t>6)</t>
    </r>
    <r>
      <rPr>
        <i/>
        <sz val="8"/>
        <color indexed="8"/>
        <rFont val="Roboto"/>
        <charset val="204"/>
      </rPr>
      <t xml:space="preserve"> Жас шамасы Қазақстан Республикасы «Мемлекеттiк жастар саясаты туралы» Заңы бойынша жастарға жатқызу.</t>
    </r>
  </si>
  <si>
    <r>
      <rPr>
        <i/>
        <vertAlign val="superscript"/>
        <sz val="8"/>
        <color indexed="8"/>
        <rFont val="Roboto"/>
        <charset val="204"/>
      </rPr>
      <t xml:space="preserve">7) </t>
    </r>
    <r>
      <rPr>
        <i/>
        <sz val="8"/>
        <color indexed="8"/>
        <rFont val="Roboto"/>
        <charset val="204"/>
      </rPr>
      <t>Кәсіпкерлік қызметпен айналысатын шағын кәсіпорындарды есепке алусыз.</t>
    </r>
  </si>
  <si>
    <t>«...» – Деректер қалыптаспайды</t>
  </si>
  <si>
    <t xml:space="preserve"> «-» өрсеткіштер моноқалалар деңгейінде қалыптастырылмайды</t>
  </si>
  <si>
    <t xml:space="preserve"> Қостанай обласы Лисаков моноқаласы бойынша негізгі әлеуметтiк-экономикалық көрсеткiштері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</si>
  <si>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ҚР Денсаулық сақтау және әлеуметтік даму министрлігі деректері бойынша.</t>
    </r>
  </si>
  <si>
    <r>
      <rPr>
        <i/>
        <vertAlign val="superscript"/>
        <sz val="8"/>
        <color indexed="8"/>
        <rFont val="Roboto"/>
        <charset val="204"/>
      </rPr>
      <t>4)</t>
    </r>
    <r>
      <rPr>
        <i/>
        <sz val="8"/>
        <color indexed="8"/>
        <rFont val="Roboto"/>
        <charset val="204"/>
      </rPr>
      <t xml:space="preserve">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</si>
  <si>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>5)</t>
    </r>
    <r>
      <rPr>
        <i/>
        <sz val="8"/>
        <color indexed="8"/>
        <rFont val="Roboto"/>
        <charset val="204"/>
      </rPr>
      <t xml:space="preserve"> 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</si>
  <si>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8) </t>
    </r>
    <r>
      <rPr>
        <i/>
        <sz val="8"/>
        <color indexed="8"/>
        <rFont val="Roboto"/>
        <charset val="204"/>
      </rPr>
      <t xml:space="preserve"> 2010-2020 жылғы деректер Қазақстан Республикасы Ұлттық экономика министрлігі Статистика комитеті төрағасының 2015 жылғы 9 қарашадағы № 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қалыптастырылды. </t>
    </r>
  </si>
  <si>
    <r>
      <rPr>
        <i/>
        <vertAlign val="superscript"/>
        <sz val="8"/>
        <color indexed="8"/>
        <rFont val="Roboto"/>
        <charset val="204"/>
      </rPr>
      <t>9)</t>
    </r>
    <r>
      <rPr>
        <i/>
        <sz val="8"/>
        <color indexed="8"/>
        <rFont val="Roboto"/>
        <charset val="204"/>
      </rPr>
      <t xml:space="preserve"> Халықаралық тәжірибеге сәйкес ШОК субъектілері саны көрсеткіштерін жайлы көсеткіштерді қалыптастыруға бірыңғай әдісті қолдану және  Қазақстан Республикасы Қаржы министрлігі Мемлекеттік кірістер комитеті дереткерімен айырмашылықты болдармау мақсатында, 2015 жылғы 1 ақпаннан бастап, , «белсенділер» орнына «жұмыс істеп тұрған» субъектілер көрсеткіштері қолданылады.</t>
    </r>
  </si>
  <si>
    <t xml:space="preserve"> Қостанай обласы Рудный моноқаласы бойынша негізгі әлеуметтiк-экономикалық көрсеткiштерi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</si>
  <si>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</si>
  <si>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Маңғыстау облысының Жаңаөзен моноқаласы негізгі әлеуметтік-экономикалық көрсеткіштері </t>
  </si>
  <si>
    <t>Коллдеждер саны, бірлік</t>
  </si>
  <si>
    <t>Колледжегі оқушылар саны, адам</t>
  </si>
  <si>
    <t>Ең төмен күнкөріс шамасы</t>
  </si>
  <si>
    <t>Негізгі капиталға инвестициялар</t>
  </si>
  <si>
    <t xml:space="preserve">Өнеркәсіптік өнім (тауар, қызмет) өндірісінің көлеиі </t>
  </si>
  <si>
    <t>Облыстың өнеркәсіптік өндірісінің жалпы көлеміндегі үлес салмағы,%</t>
  </si>
  <si>
    <t>Тау-кен өндіру өнеркәсібі және карьерлерді қазу</t>
  </si>
  <si>
    <t>тамақ өнімдерін өндіру, млн.тенге</t>
  </si>
  <si>
    <t>сусындар өндіру, млн.тенге</t>
  </si>
  <si>
    <t>жеңіл өнеркәсіп, млн.тенге</t>
  </si>
  <si>
    <t>жиһаздан басқа ағаш және тығын бұйымдарын өндіру; сабаннан және тоқуға арналған материалдардан жасалған бұйымдар өндіру, млн.теңге</t>
  </si>
  <si>
    <t>химия өнеркәсібінің өнімдерін өндіру, млн.теңге</t>
  </si>
  <si>
    <t>өзге де металл емес минералдық өнімдер өндіру, млн.теңге</t>
  </si>
  <si>
    <t>машиналар мен жабдықтардан басқа дайын металл бұйымдарын жасау, млн.теңге</t>
  </si>
  <si>
    <t>басқа топтамаларға енгізілмеген машиналар мен жабдықтар өндіру, млн.теңге</t>
  </si>
  <si>
    <t>өзге көлік құралдарын жасау, млн.теңге</t>
  </si>
  <si>
    <t>жіһаз өндіру,млн.теңге</t>
  </si>
  <si>
    <t>Электрмен энергиясымен, газбен, бумен, ыстық сумен және ауаны конденциялаумен жабдықтау</t>
  </si>
  <si>
    <t>млн. тенге</t>
  </si>
  <si>
    <t>Ауыл шаруашылығының өнімдерінің (көрсетіліген қызметтерінің) жалпы шығарылымы</t>
  </si>
  <si>
    <t>Өсімдік шаруашылығының жалпы өнімі</t>
  </si>
  <si>
    <t>өткен жылғы тиісті кезеңге пайызбен</t>
  </si>
  <si>
    <t>Мал шаруашылығының жалпы өнімі</t>
  </si>
  <si>
    <t>Негізгі ауыл шаруашылығы дақылдарының анықталған егістік алқабы, га</t>
  </si>
  <si>
    <t>Негізгі ауыл шаруашылығы дақылдарын жинау, тонна</t>
  </si>
  <si>
    <t>дәнді (күріш қосқанда) және бұршақ дақылдары</t>
  </si>
  <si>
    <t>көкеністер</t>
  </si>
  <si>
    <t>1 015,1</t>
  </si>
  <si>
    <t>Жыл соңына мал мен құс саны , мың бас</t>
  </si>
  <si>
    <t>үй құсы</t>
  </si>
  <si>
    <t>Өнеркәсіп өндірісінің көлемі</t>
  </si>
  <si>
    <t>Кен өндіру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</si>
  <si>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</si>
  <si>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</si>
  <si>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1)</t>
  </si>
  <si>
    <r>
      <t>Пайдалануға берілген тұрғын ғимараттардың жалпы алаңы</t>
    </r>
    <r>
      <rPr>
        <vertAlign val="superscript"/>
        <sz val="8"/>
        <color indexed="8"/>
        <rFont val="Roboto"/>
        <charset val="204"/>
      </rPr>
      <t>2)</t>
    </r>
  </si>
  <si>
    <t>8,5 есе</t>
  </si>
  <si>
    <t>өткен жылдың тиісті кезеңіне пайызбен</t>
  </si>
  <si>
    <t>Атырау облысының Құлсары моноқаласы бойынша негізгі әлеуметтік-экономикалық көрсеткіштері</t>
  </si>
  <si>
    <t xml:space="preserve">Туу </t>
  </si>
  <si>
    <t>Туғандар саны, адам</t>
  </si>
  <si>
    <r>
      <t>Ана өлімінің коэффициенті</t>
    </r>
    <r>
      <rPr>
        <sz val="8"/>
        <color indexed="8"/>
        <rFont val="Calibri"/>
        <family val="2"/>
        <charset val="204"/>
      </rPr>
      <t>¹⁾</t>
    </r>
  </si>
  <si>
    <t>Ажырасқандар саны</t>
  </si>
  <si>
    <t xml:space="preserve">  келгендер саны, адам</t>
  </si>
  <si>
    <t xml:space="preserve">  кеткендер саны, адам</t>
  </si>
  <si>
    <t>Барлық ағымдар бойынша көші-қон айырымы, адам</t>
  </si>
  <si>
    <r>
      <t xml:space="preserve">Мектепке дейінгі ұйымдар саны, бірлік (2010 жылдан бастап шағын орталықтарды қоса) </t>
    </r>
    <r>
      <rPr>
        <vertAlign val="superscript"/>
        <sz val="8"/>
        <color indexed="8"/>
        <rFont val="Roboto"/>
        <charset val="204"/>
      </rPr>
      <t>3)</t>
    </r>
  </si>
  <si>
    <r>
      <t>Мектепке дейінгі ұйымдардағы балалар саны, адам</t>
    </r>
    <r>
      <rPr>
        <vertAlign val="superscript"/>
        <sz val="8"/>
        <color indexed="8"/>
        <rFont val="Roboto"/>
        <charset val="204"/>
      </rPr>
      <t>3)</t>
    </r>
  </si>
  <si>
    <r>
      <t xml:space="preserve">Мектептер саны, бірлік </t>
    </r>
    <r>
      <rPr>
        <vertAlign val="superscript"/>
        <sz val="8"/>
        <color indexed="8"/>
        <rFont val="Roboto"/>
        <charset val="204"/>
      </rPr>
      <t>3)</t>
    </r>
  </si>
  <si>
    <r>
      <t>Мектептегі оқушылар саны, адам</t>
    </r>
    <r>
      <rPr>
        <vertAlign val="superscript"/>
        <sz val="8"/>
        <color indexed="8"/>
        <rFont val="Roboto"/>
        <charset val="204"/>
      </rPr>
      <t>3)</t>
    </r>
  </si>
  <si>
    <t xml:space="preserve">Колледжегі оқушылар саны, адам </t>
  </si>
  <si>
    <t xml:space="preserve">ЖОО оқушылар саны, адам </t>
  </si>
  <si>
    <r>
      <t>Тіркелген қылмыстар саны, бірлік</t>
    </r>
    <r>
      <rPr>
        <vertAlign val="superscript"/>
        <sz val="8"/>
        <color indexed="8"/>
        <rFont val="Roboto"/>
        <charset val="204"/>
      </rPr>
      <t>4)</t>
    </r>
  </si>
  <si>
    <t>Ең төменгі күнкөріс деңгейінің шамасы</t>
  </si>
  <si>
    <t>өткен жылғы пайызбен</t>
  </si>
  <si>
    <r>
      <t>Жұмыс күші санындағы тіркелген жұмыссыздардың үлесі, пайызбен</t>
    </r>
    <r>
      <rPr>
        <vertAlign val="superscript"/>
        <sz val="8"/>
        <color indexed="8"/>
        <rFont val="Roboto"/>
        <charset val="204"/>
      </rPr>
      <t>6)</t>
    </r>
  </si>
  <si>
    <r>
      <t>Жұмыссыз тіркелген  халықтың саны, мың адам</t>
    </r>
    <r>
      <rPr>
        <vertAlign val="superscript"/>
        <sz val="8"/>
        <color indexed="8"/>
        <rFont val="Roboto"/>
        <charset val="204"/>
      </rPr>
      <t>6)</t>
    </r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</si>
  <si>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7)</t>
    </r>
  </si>
  <si>
    <r>
      <t>Нақты жалақы индексі, өткен  жылға пайызбен</t>
    </r>
    <r>
      <rPr>
        <vertAlign val="superscript"/>
        <sz val="8"/>
        <color indexed="8"/>
        <rFont val="Roboto"/>
        <charset val="204"/>
      </rPr>
      <t>5)</t>
    </r>
  </si>
  <si>
    <t>Нақты жалақы индексі, 1997 жылға пайызбен</t>
  </si>
  <si>
    <t>Негізгі капиталға инвестициялар,</t>
  </si>
  <si>
    <t>46 527,2</t>
  </si>
  <si>
    <t>2014 жылға пайызбен нақты көлем индексі</t>
  </si>
  <si>
    <t>Тіркелген заңды тұлғалар, филиалдар мен өкілдіктер саны</t>
  </si>
  <si>
    <t>Жұмыс істеп тұрғандар заңды тұлғалар, филиалдар мен өкілдіктер  саны</t>
  </si>
  <si>
    <t>Облыстағы жалпы өнеркәсіптік өндіріс көлеміндегі өңірдің үлес салмағы, %</t>
  </si>
  <si>
    <t>кен өндіру өнеркәсібі және карьерлерлерді қазу</t>
  </si>
  <si>
    <t xml:space="preserve">       машина жасау, млн.теңге</t>
  </si>
  <si>
    <t>Өсімдік шаруашылығының жалпы өнімдерінің нақты көлем индексі</t>
  </si>
  <si>
    <t>Мал шаруашылығының жалпы өнімдерінің нақты көлем индексі</t>
  </si>
  <si>
    <t xml:space="preserve">Негізгі ауыл шаруашылығы дақылдарын жинау, мың тонна </t>
  </si>
  <si>
    <t xml:space="preserve"> Тіркелген ШОҚ субьектілер саны, бірлік</t>
  </si>
  <si>
    <r>
      <t xml:space="preserve"> Жұмыс жасап тұрған ШОҚ субьектілер саны</t>
    </r>
    <r>
      <rPr>
        <sz val="8"/>
        <rFont val="Calibri"/>
        <family val="2"/>
        <charset val="204"/>
      </rPr>
      <t>⁵⁾</t>
    </r>
    <r>
      <rPr>
        <sz val="8"/>
        <rFont val="Roboto"/>
        <charset val="204"/>
      </rPr>
      <t>, бірлік</t>
    </r>
  </si>
  <si>
    <t>Шағын және орта бизнестегі жұмысшылар саны, жылына орташа есеппен, адам</t>
  </si>
  <si>
    <t>Барлық шағын және орта бизнес субьектілерінің өнім шығарылуы, млн теңге</t>
  </si>
  <si>
    <t xml:space="preserve"> Экономикадағы негізгі қорлар бастапқы құны бойынша  (жыл соңында), млн. теңге</t>
  </si>
  <si>
    <t>Өткен жылға тиісті кезеңмен, пайызбен</t>
  </si>
  <si>
    <r>
      <rPr>
        <vertAlign val="superscript"/>
        <sz val="8"/>
        <color indexed="8"/>
        <rFont val="Calibri"/>
        <family val="2"/>
        <charset val="204"/>
      </rPr>
      <t>¹⁾</t>
    </r>
    <r>
      <rPr>
        <i/>
        <sz val="8"/>
        <color indexed="8"/>
        <rFont val="Roboto"/>
        <charset val="204"/>
      </rPr>
      <t>ҚР ДСМ «Республикалық электрондық денсаулық сақтау орталығы» Атырау филиалының деректері</t>
    </r>
  </si>
  <si>
    <r>
      <t>2)</t>
    </r>
    <r>
      <rPr>
        <i/>
        <sz val="8"/>
        <color indexed="8"/>
        <rFont val="Roboto"/>
        <charset val="204"/>
      </rPr>
      <t xml:space="preserve">2008-2010, 2014-2020 жылдардың статистикалық есептіліктің өзгертілуіне байланысты ҚР ДСМ «Республикалық электрондық денсаулық сақтау орталығы» Атырау филиалының деректері бойынша. </t>
    </r>
  </si>
  <si>
    <r>
      <t>3)</t>
    </r>
    <r>
      <rPr>
        <i/>
        <sz val="8"/>
        <color indexed="8"/>
        <rFont val="Roboto"/>
        <charset val="204"/>
      </rPr>
      <t xml:space="preserve">2014-2020 жылғы деректер ҚР БҒМ деректері бойынша </t>
    </r>
  </si>
  <si>
    <r>
      <rPr>
        <vertAlign val="superscript"/>
        <sz val="8"/>
        <color indexed="8"/>
        <rFont val="Calibri"/>
        <family val="2"/>
        <charset val="204"/>
      </rPr>
      <t>⁴⁾</t>
    </r>
    <r>
      <rPr>
        <i/>
        <sz val="8"/>
        <color indexed="8"/>
        <rFont val="Roboto"/>
        <charset val="204"/>
      </rPr>
      <t>ҚР бас прокуратурасы құқықтық статистика және арнайы есепке алу жөніндегі комитетінің Атырау бойынша басқармасының деректері</t>
    </r>
  </si>
  <si>
    <r>
      <t>5)</t>
    </r>
    <r>
      <rPr>
        <i/>
        <sz val="8"/>
        <color indexed="8"/>
        <rFont val="Roboto"/>
        <charset val="204"/>
      </rPr>
      <t>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</t>
    </r>
  </si>
  <si>
    <r>
      <t>6)</t>
    </r>
    <r>
      <rPr>
        <i/>
        <sz val="8"/>
        <color indexed="8"/>
        <rFont val="Roboto"/>
        <charset val="204"/>
      </rPr>
      <t xml:space="preserve"> Атырау облысы жұмыспен қамту және әлеуметтік бағдарламаларды үйлестіру басқармасының мәліметтері.</t>
    </r>
  </si>
  <si>
    <r>
      <t xml:space="preserve">7) </t>
    </r>
    <r>
      <rPr>
        <i/>
        <sz val="8"/>
        <color indexed="8"/>
        <rFont val="Roboto"/>
        <charset val="204"/>
      </rPr>
      <t xml:space="preserve"> "ҚР-дағы жастар саясаты туралы" ҚР Заңына сәйкес жас шамасы бойынша жастарға жатқызу.</t>
    </r>
  </si>
  <si>
    <t xml:space="preserve">Түркістан облысының Кентау моноқаласы бойынша негізгі әлеуметтік-экономикалық көрсеткіштері </t>
  </si>
  <si>
    <t>222</t>
  </si>
  <si>
    <r>
      <t>29,9</t>
    </r>
    <r>
      <rPr>
        <vertAlign val="superscript"/>
        <sz val="8"/>
        <rFont val="Roboto"/>
        <charset val="204"/>
      </rPr>
      <t>1)</t>
    </r>
  </si>
  <si>
    <r>
      <t>28,6</t>
    </r>
    <r>
      <rPr>
        <vertAlign val="superscript"/>
        <sz val="8"/>
        <rFont val="Roboto"/>
        <charset val="204"/>
      </rPr>
      <t>1)</t>
    </r>
  </si>
  <si>
    <r>
      <t>15,1</t>
    </r>
    <r>
      <rPr>
        <vertAlign val="superscript"/>
        <sz val="8"/>
        <rFont val="Roboto"/>
        <charset val="204"/>
      </rPr>
      <t>1)</t>
    </r>
  </si>
  <si>
    <r>
      <t>13,5</t>
    </r>
    <r>
      <rPr>
        <vertAlign val="superscript"/>
        <sz val="8"/>
        <rFont val="Roboto"/>
        <charset val="204"/>
      </rPr>
      <t>1)</t>
    </r>
  </si>
  <si>
    <r>
      <t>1,3</t>
    </r>
    <r>
      <rPr>
        <vertAlign val="superscript"/>
        <sz val="8"/>
        <rFont val="Roboto"/>
        <charset val="204"/>
      </rPr>
      <t>1)</t>
    </r>
  </si>
  <si>
    <r>
      <t>4,6</t>
    </r>
    <r>
      <rPr>
        <vertAlign val="superscript"/>
        <sz val="8"/>
        <rFont val="Roboto"/>
        <charset val="204"/>
      </rPr>
      <t>1)</t>
    </r>
  </si>
  <si>
    <t xml:space="preserve">- - </t>
  </si>
  <si>
    <t>с 1 января - 7000 тенге;
с 1 июля - 9200 тенге</t>
  </si>
  <si>
    <t>с 1 января - 10515 тенге;
с 1 июля - 12025 тенге</t>
  </si>
  <si>
    <t>с 1 января - 13470 тенге;
с 1 июля - 13717 тенге</t>
  </si>
  <si>
    <t>Электр жабдықтарын өндіру, млн.тенге</t>
  </si>
  <si>
    <t xml:space="preserve">Пайдалануға берілген жалпы білім беретін мектептердегі оқушы орындарының саны </t>
  </si>
  <si>
    <t xml:space="preserve">Пайдалануға берілген мектепке дейінгі ұйымдардағы орындар саны </t>
  </si>
  <si>
    <t xml:space="preserve">Пайдалануға берілген ауруханалардағы төсек саны </t>
  </si>
  <si>
    <t xml:space="preserve">Пайдалануға берілген амбулаториялық-емханалық ұйымдардағы ауысымдағы келіп кетулер саны </t>
  </si>
  <si>
    <t>Курчатов (Абай облысы)</t>
  </si>
  <si>
    <t>Хромтау (Ақтөбе облысы)</t>
  </si>
  <si>
    <t>Құлсары (Атырау облысы)</t>
  </si>
  <si>
    <t>Ақсай (Батыс Қазақстан облысы)</t>
  </si>
  <si>
    <t>Абай (Қарағанды облысы)</t>
  </si>
  <si>
    <t>Балқаш (Қарағанды облысы)</t>
  </si>
  <si>
    <t>Теміртау (Қарағанды облысыь)</t>
  </si>
  <si>
    <t>Шахтинск (Қарағанды облысы)</t>
  </si>
  <si>
    <t>Жітіқара (Қостанай облысы)</t>
  </si>
  <si>
    <t>Лисаков (Қостанай облысы)</t>
  </si>
  <si>
    <t>Рудный (Қостанай облысы)</t>
  </si>
  <si>
    <t>Жаңаөзен (Маңғыстау облысы)</t>
  </si>
  <si>
    <t>Ақсу (Павлодар облысы)</t>
  </si>
  <si>
    <t>Екібастұз (Павлодар облысы)</t>
  </si>
  <si>
    <t>Кентау (Туркістан облысы)</t>
  </si>
  <si>
    <t>Қаражал (Ұлытау облысы)</t>
  </si>
  <si>
    <t>Сәтбаев (Ұлытау облысы)</t>
  </si>
  <si>
    <t>Алтай (Шығыс Қазақстан облысы)</t>
  </si>
  <si>
    <t>Риддер (Шығыс Қазақстан облысы)</t>
  </si>
  <si>
    <t>Степногор (Ақмола облысы)</t>
  </si>
  <si>
    <r>
      <t>35 606</t>
    </r>
    <r>
      <rPr>
        <vertAlign val="superscript"/>
        <sz val="8"/>
        <rFont val="Roboto"/>
        <charset val="204"/>
      </rPr>
      <t>10)</t>
    </r>
  </si>
  <si>
    <t>келгені, адам</t>
  </si>
  <si>
    <t>кеткені, адам</t>
  </si>
  <si>
    <t>көші-қон айырымы, адам</t>
  </si>
  <si>
    <r>
      <t>Ауруханалық ұйымдардың саны, бірлік</t>
    </r>
    <r>
      <rPr>
        <vertAlign val="superscript"/>
        <sz val="8"/>
        <color theme="1"/>
        <rFont val="Roboto"/>
        <charset val="204"/>
      </rPr>
      <t>1)</t>
    </r>
  </si>
  <si>
    <r>
      <t>Ауруханалар төсегінің саны,  бірлік</t>
    </r>
    <r>
      <rPr>
        <vertAlign val="superscript"/>
        <sz val="8"/>
        <color theme="1"/>
        <rFont val="Roboto"/>
        <charset val="204"/>
      </rPr>
      <t>1)</t>
    </r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</si>
  <si>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color theme="1"/>
        <rFont val="Roboto"/>
        <charset val="204"/>
      </rPr>
      <t>2)</t>
    </r>
  </si>
  <si>
    <r>
      <t>Мектепке дейінгі ұйымдардағы балалар саны,  адам</t>
    </r>
    <r>
      <rPr>
        <vertAlign val="superscript"/>
        <sz val="8"/>
        <color theme="1"/>
        <rFont val="Roboto"/>
        <charset val="204"/>
      </rPr>
      <t>2)</t>
    </r>
  </si>
  <si>
    <r>
      <t>Мектептер саны, бірлік</t>
    </r>
    <r>
      <rPr>
        <vertAlign val="superscript"/>
        <sz val="8"/>
        <color theme="1"/>
        <rFont val="Roboto"/>
        <charset val="204"/>
      </rPr>
      <t>2)</t>
    </r>
  </si>
  <si>
    <r>
      <t>Мектептегі оқушылар саны,  адам (1991-1998 жылдарда - мың адам)</t>
    </r>
    <r>
      <rPr>
        <vertAlign val="superscript"/>
        <sz val="8"/>
        <color theme="1"/>
        <rFont val="Roboto"/>
        <charset val="204"/>
      </rPr>
      <t>2)</t>
    </r>
  </si>
  <si>
    <t>Коллдеждер саны, оқу жылдын басынан бастап,  бірлік</t>
  </si>
  <si>
    <r>
      <t>Тіркелген қылмыстар саны</t>
    </r>
    <r>
      <rPr>
        <vertAlign val="superscript"/>
        <sz val="8"/>
        <color theme="1"/>
        <rFont val="Roboto"/>
        <charset val="204"/>
      </rPr>
      <t>3)</t>
    </r>
  </si>
  <si>
    <r>
      <t>Жастар жұмыссыздығының деңгейі, % (15-24 жас)</t>
    </r>
    <r>
      <rPr>
        <vertAlign val="superscript"/>
        <sz val="8"/>
        <color indexed="8"/>
        <rFont val="Roboto"/>
        <charset val="204"/>
      </rPr>
      <t>5)</t>
    </r>
  </si>
  <si>
    <r>
      <t>Жастар жұмыссыздығының деңгейі, % (15-28 жас)</t>
    </r>
    <r>
      <rPr>
        <vertAlign val="superscript"/>
        <sz val="8"/>
        <rFont val="Roboto"/>
        <charset val="204"/>
      </rPr>
      <t>6)</t>
    </r>
  </si>
  <si>
    <r>
      <t>Бір қызметкердің  орташа айлық атаулы жалақысы</t>
    </r>
    <r>
      <rPr>
        <vertAlign val="superscript"/>
        <sz val="8"/>
        <rFont val="Roboto"/>
        <charset val="204"/>
      </rPr>
      <t>7)</t>
    </r>
  </si>
  <si>
    <r>
      <t>Атаулы жалақы индексі, өткен жылға пайызбен</t>
    </r>
    <r>
      <rPr>
        <vertAlign val="superscript"/>
        <sz val="8"/>
        <rFont val="Roboto"/>
        <charset val="204"/>
      </rPr>
      <t>7)</t>
    </r>
  </si>
  <si>
    <r>
      <t>Нақты жалақы индексі, өткен  жылға пайызбен</t>
    </r>
    <r>
      <rPr>
        <vertAlign val="superscript"/>
        <sz val="8"/>
        <rFont val="Roboto"/>
        <charset val="204"/>
      </rPr>
      <t>7)</t>
    </r>
  </si>
  <si>
    <t>ҒЗТКЖ-ды орындаған қызметкерлердің саны, адам</t>
  </si>
  <si>
    <r>
      <t>Ауыл шаруашылығы өнімдерінің (көрсетілетін қызметтерінің) жалпы шығарылымы</t>
    </r>
    <r>
      <rPr>
        <vertAlign val="superscript"/>
        <sz val="8"/>
        <rFont val="Roboto"/>
        <charset val="204"/>
      </rPr>
      <t>8)</t>
    </r>
  </si>
  <si>
    <r>
      <t>Шағын және орта кәсіпкерлік белсенді субъектілерінің саны, жыл соңына бірлік</t>
    </r>
    <r>
      <rPr>
        <vertAlign val="superscript"/>
        <sz val="8"/>
        <rFont val="Roboto"/>
        <charset val="204"/>
      </rPr>
      <t>9)</t>
    </r>
  </si>
  <si>
    <r>
      <rPr>
        <i/>
        <vertAlign val="superscript"/>
        <sz val="8"/>
        <color indexed="8"/>
        <rFont val="Roboto"/>
        <charset val="204"/>
      </rPr>
      <t xml:space="preserve">10) </t>
    </r>
    <r>
      <rPr>
        <i/>
        <sz val="8"/>
        <color indexed="8"/>
        <rFont val="Roboto"/>
        <charset val="204"/>
      </rPr>
      <t>Халық саны туралы деректер 2021 жылғы Қазақстан Республикасындағы Ұлттық халық санағының қорытындысын есепке ала отырып.</t>
    </r>
  </si>
  <si>
    <r>
      <t>31 530</t>
    </r>
    <r>
      <rPr>
        <vertAlign val="superscript"/>
        <sz val="8"/>
        <rFont val="Roboto"/>
        <charset val="204"/>
      </rPr>
      <t>10)</t>
    </r>
  </si>
  <si>
    <t xml:space="preserve"> 5,4 есе</t>
  </si>
  <si>
    <r>
      <t>Шағын және орта кәсіпкерлік белсенді субъектілерінің саны, 
жыл соңына бірлік</t>
    </r>
    <r>
      <rPr>
        <vertAlign val="superscript"/>
        <sz val="8"/>
        <rFont val="Roboto"/>
        <charset val="204"/>
      </rPr>
      <t>9)</t>
    </r>
  </si>
  <si>
    <r>
      <t>111 705</t>
    </r>
    <r>
      <rPr>
        <vertAlign val="superscript"/>
        <sz val="8"/>
        <color theme="1"/>
        <rFont val="Roboto"/>
        <charset val="204"/>
      </rPr>
      <t>10)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</si>
  <si>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2017 жылға дейін қалалық әкімшілік пен облыс аудандарында деректер қалыптастырылмаған.</t>
    </r>
  </si>
  <si>
    <t>"x"- болмашы шама</t>
  </si>
  <si>
    <t>Өнеркәсіптік өндіріс индекстері, өткен жылға пайызбен</t>
  </si>
  <si>
    <t>0,0</t>
  </si>
  <si>
    <r>
      <t>9)</t>
    </r>
    <r>
      <rPr>
        <i/>
        <sz val="8"/>
        <color indexed="8"/>
        <rFont val="Roboto"/>
        <charset val="204"/>
      </rPr>
      <t>алдын-ала деректер</t>
    </r>
  </si>
  <si>
    <r>
      <rPr>
        <i/>
        <vertAlign val="superscript"/>
        <sz val="8"/>
        <color indexed="8"/>
        <rFont val="Roboto"/>
        <charset val="204"/>
      </rPr>
      <t>6)</t>
    </r>
    <r>
      <rPr>
        <i/>
        <sz val="8"/>
        <color indexed="8"/>
        <rFont val="Roboto"/>
        <charset val="204"/>
      </rPr>
      <t xml:space="preserve"> Алдын-ала деректер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</si>
  <si>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</si>
  <si>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t>Жастар жұмыссыздығының деңгейі, пайызбен (15-34 жас)</t>
    </r>
    <r>
      <rPr>
        <vertAlign val="superscript"/>
        <sz val="8"/>
        <color indexed="8"/>
        <rFont val="Roboto"/>
        <charset val="204"/>
      </rPr>
      <t>3</t>
    </r>
    <r>
      <rPr>
        <vertAlign val="superscript"/>
        <sz val="10"/>
        <color indexed="8"/>
        <rFont val="Roboto"/>
        <charset val="204"/>
      </rPr>
      <t>)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</si>
  <si>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Қазақстан Республикасының «Мемлекеттiк жастар саясаты туралы» заңына сәйкес жастарға жатқызу жасы. 2001 ден 2022 жылдары жастардың құрамын 29 жасқа толмаған 15-28 жастағы тұлғалар құрады.</t>
    </r>
  </si>
  <si>
    <t>магистрлар</t>
  </si>
  <si>
    <r>
      <t>Шағын және орта кәсіпкерлік белсенді субъектілерінің саны,  жыл соңына бірлік</t>
    </r>
    <r>
      <rPr>
        <vertAlign val="superscript"/>
        <sz val="8"/>
        <color indexed="8"/>
        <rFont val="Roboto"/>
        <charset val="204"/>
      </rPr>
      <t>4)</t>
    </r>
  </si>
  <si>
    <r>
      <t>Жастар жұмыссыздығының деңгейі, пайызбен (15-34 жас)</t>
    </r>
    <r>
      <rPr>
        <vertAlign val="superscript"/>
        <sz val="8"/>
        <color indexed="8"/>
        <rFont val="Roboto"/>
        <charset val="204"/>
      </rPr>
      <t>3)</t>
    </r>
  </si>
  <si>
    <r>
      <t>77,6</t>
    </r>
    <r>
      <rPr>
        <vertAlign val="superscript"/>
        <sz val="8"/>
        <rFont val="Roboto"/>
        <charset val="204"/>
      </rPr>
      <t>1)</t>
    </r>
  </si>
  <si>
    <r>
      <t>99,7</t>
    </r>
    <r>
      <rPr>
        <vertAlign val="superscript"/>
        <sz val="8"/>
        <color indexed="8"/>
        <rFont val="Roboto"/>
        <charset val="204"/>
      </rPr>
      <t>1)</t>
    </r>
  </si>
  <si>
    <r>
      <t>73,5</t>
    </r>
    <r>
      <rPr>
        <vertAlign val="superscript"/>
        <sz val="8"/>
        <rFont val="Roboto"/>
        <charset val="204"/>
      </rPr>
      <t>1)</t>
    </r>
  </si>
  <si>
    <r>
      <t>99,6</t>
    </r>
    <r>
      <rPr>
        <vertAlign val="superscript"/>
        <sz val="8"/>
        <rFont val="Roboto"/>
        <charset val="204"/>
      </rPr>
      <t>1)</t>
    </r>
  </si>
  <si>
    <r>
      <t>67,0</t>
    </r>
    <r>
      <rPr>
        <vertAlign val="superscript"/>
        <sz val="8"/>
        <rFont val="Roboto"/>
        <charset val="204"/>
      </rPr>
      <t>1)</t>
    </r>
  </si>
  <si>
    <r>
      <t>6,5</t>
    </r>
    <r>
      <rPr>
        <vertAlign val="superscript"/>
        <sz val="8"/>
        <rFont val="Roboto"/>
        <charset val="204"/>
      </rPr>
      <t>1)</t>
    </r>
  </si>
  <si>
    <r>
      <t>95,6</t>
    </r>
    <r>
      <rPr>
        <vertAlign val="superscript"/>
        <sz val="8"/>
        <rFont val="Roboto"/>
        <charset val="204"/>
      </rPr>
      <t>1)</t>
    </r>
  </si>
  <si>
    <r>
      <t>4,0</t>
    </r>
    <r>
      <rPr>
        <vertAlign val="superscript"/>
        <sz val="8"/>
        <rFont val="Roboto"/>
        <charset val="204"/>
      </rPr>
      <t>1)</t>
    </r>
  </si>
  <si>
    <r>
      <t>5,2</t>
    </r>
    <r>
      <rPr>
        <vertAlign val="superscript"/>
        <sz val="8"/>
        <rFont val="Roboto"/>
        <charset val="204"/>
      </rPr>
      <t>1)</t>
    </r>
  </si>
  <si>
    <r>
      <t>2,4</t>
    </r>
    <r>
      <rPr>
        <vertAlign val="superscript"/>
        <sz val="8"/>
        <rFont val="Roboto"/>
        <charset val="204"/>
      </rPr>
      <t>1)</t>
    </r>
  </si>
  <si>
    <r>
      <t>3,6</t>
    </r>
    <r>
      <rPr>
        <vertAlign val="superscript"/>
        <sz val="8"/>
        <rFont val="Roboto"/>
        <charset val="204"/>
      </rPr>
      <t>1)</t>
    </r>
  </si>
  <si>
    <r>
      <t xml:space="preserve">6) </t>
    </r>
    <r>
      <rPr>
        <i/>
        <sz val="8"/>
        <rFont val="Roboto"/>
        <charset val="204"/>
      </rPr>
      <t>Алдын ала деректер</t>
    </r>
  </si>
  <si>
    <t>468-</t>
  </si>
  <si>
    <r>
      <rPr>
        <vertAlign val="superscript"/>
        <sz val="8"/>
        <color indexed="8"/>
        <rFont val="Roboto"/>
        <charset val="204"/>
      </rPr>
      <t xml:space="preserve">    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</si>
  <si>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    2)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</si>
  <si>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    3)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</si>
  <si>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 xml:space="preserve">    4)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</si>
  <si>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t xml:space="preserve">    5)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</si>
  <si>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t xml:space="preserve">Құндылық көрінісіндегі бөлшек тауар айналымының көлемі,  млн. теңге </t>
  </si>
  <si>
    <r>
      <t>6)</t>
    </r>
    <r>
      <rPr>
        <i/>
        <sz val="8"/>
        <color indexed="8"/>
        <rFont val="Roboto"/>
        <charset val="204"/>
      </rPr>
      <t xml:space="preserve"> - алдын ала деректер.</t>
    </r>
  </si>
  <si>
    <r>
      <t>өнеркәсіптік өндіріс индекстері, өткен жылға пайызбен</t>
    </r>
    <r>
      <rPr>
        <vertAlign val="superscript"/>
        <sz val="8"/>
        <color indexed="8"/>
        <rFont val="Roboto"/>
        <charset val="204"/>
      </rPr>
      <t>7)</t>
    </r>
  </si>
  <si>
    <r>
      <rPr>
        <i/>
        <vertAlign val="superscript"/>
        <sz val="8"/>
        <rFont val="Roboto"/>
        <charset val="204"/>
      </rPr>
      <t>7)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         </t>
    </r>
  </si>
  <si>
    <r>
      <t>Колледждегі оқушылар саны, мың адам</t>
    </r>
    <r>
      <rPr>
        <vertAlign val="superscript"/>
        <sz val="8"/>
        <color indexed="8"/>
        <rFont val="Roboto"/>
        <charset val="204"/>
      </rPr>
      <t xml:space="preserve">5) </t>
    </r>
  </si>
  <si>
    <r>
      <t xml:space="preserve">6) </t>
    </r>
    <r>
      <rPr>
        <i/>
        <sz val="8"/>
        <color indexed="8"/>
        <rFont val="Roboto"/>
        <charset val="204"/>
      </rPr>
      <t>Алдын-ала деректер</t>
    </r>
  </si>
  <si>
    <r>
      <t>8)</t>
    </r>
    <r>
      <rPr>
        <i/>
        <sz val="8"/>
        <color indexed="8"/>
        <rFont val="Roboto"/>
        <charset val="204"/>
      </rPr>
      <t>үлес салмағы бойынша мәліметтер өндіріс көлеміне есептелген.</t>
    </r>
  </si>
  <si>
    <t>23  691</t>
  </si>
  <si>
    <t>Жастар жұмыссыздығының деңгейі, % (15-34 жас)</t>
  </si>
  <si>
    <t>Шағын және орта кәсіпкерлік белсенді субъектілерінің саны, 
жыл соңына бірлік2)</t>
  </si>
  <si>
    <t>3)</t>
  </si>
  <si>
    <r>
      <t>2)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</si>
  <si>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2013 жылға дейін моноқалар бойынша деректер қалыптастырылмаған.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</si>
  <si>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2024 жылғы қаңтар-желтоқсан бойынша деректер 2025 жылдың екінші жартыжылдығында қалыптастырылатын болады.</t>
    </r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</si>
  <si>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>Алдын-ала деректер</t>
    </r>
  </si>
  <si>
    <r>
      <rPr>
        <i/>
        <vertAlign val="superscript"/>
        <sz val="8"/>
        <rFont val="Roboto"/>
        <charset val="204"/>
      </rPr>
      <t>14)</t>
    </r>
    <r>
      <rPr>
        <i/>
        <sz val="8"/>
        <rFont val="Roboto"/>
        <charset val="204"/>
      </rPr>
      <t>Алдын-ала деректер</t>
    </r>
  </si>
  <si>
    <r>
      <t xml:space="preserve">      4) </t>
    </r>
    <r>
      <rPr>
        <i/>
        <sz val="8"/>
        <rFont val="Roboto"/>
        <charset val="204"/>
      </rPr>
      <t xml:space="preserve">Халықты жұмыспен қамтыу іріктемелі зерттеу қорытындыларының деректері жұмыспен қамтудың жаңа стандарттары есебімен (ХЕҰ 19-ші ХСХК).  </t>
    </r>
  </si>
  <si>
    <t>⁸⁾Алдын ала деректер</t>
  </si>
  <si>
    <r>
      <t xml:space="preserve">    11) </t>
    </r>
    <r>
      <rPr>
        <i/>
        <sz val="8"/>
        <rFont val="Roboto"/>
        <charset val="204"/>
      </rPr>
      <t>Алдын ала деректер.</t>
    </r>
  </si>
  <si>
    <t>1 қаңтар-        дан - 7000 теңге;     1 шілдеден - 9200 теңге</t>
  </si>
  <si>
    <t>1 қаңтар-      дан - 10515 теңге;               1 шілде-     ден - 12025 теңге</t>
  </si>
  <si>
    <t>1 қаңтар-       дан - 13470 теңге;
1 шілдеден - 13717 теңге</t>
  </si>
  <si>
    <r>
      <t>6)</t>
    </r>
    <r>
      <rPr>
        <i/>
        <sz val="8"/>
        <rFont val="Roboto"/>
        <charset val="204"/>
      </rPr>
      <t>2025 жылғы 1 қаңтарға.</t>
    </r>
  </si>
  <si>
    <r>
      <t xml:space="preserve">7) </t>
    </r>
    <r>
      <rPr>
        <i/>
        <sz val="8"/>
        <rFont val="Roboto"/>
        <charset val="204"/>
      </rPr>
      <t>2024 жылғы қаңтар-желтоқсан.</t>
    </r>
  </si>
  <si>
    <r>
      <t xml:space="preserve">8) </t>
    </r>
    <r>
      <rPr>
        <i/>
        <sz val="8"/>
        <rFont val="Roboto"/>
        <charset val="204"/>
      </rPr>
      <t>Деректер ү.ж. маусым айында қалыптастырылады.</t>
    </r>
  </si>
  <si>
    <r>
      <t xml:space="preserve">9) </t>
    </r>
    <r>
      <rPr>
        <i/>
        <sz val="8"/>
        <rFont val="Roboto"/>
        <charset val="204"/>
      </rPr>
      <t>Деректер ү.ж. шілде айында қалыптастырылады.</t>
    </r>
  </si>
  <si>
    <r>
      <t>10)</t>
    </r>
    <r>
      <rPr>
        <i/>
        <sz val="8"/>
        <rFont val="Roboto"/>
        <charset val="204"/>
      </rPr>
      <t>Аудандар бөлінісінде деректер жылына бір рет қалыптастырылады.</t>
    </r>
  </si>
  <si>
    <t>345 960</t>
  </si>
  <si>
    <t>85 000</t>
  </si>
  <si>
    <t>67 966,2</t>
  </si>
  <si>
    <t>71460,0</t>
  </si>
  <si>
    <r>
      <t>Жастар жұмыссыздығының деңгейі, пайызбен, %  (15-34 жас)</t>
    </r>
    <r>
      <rPr>
        <vertAlign val="superscript"/>
        <sz val="8"/>
        <rFont val="Roboto"/>
        <charset val="204"/>
      </rPr>
      <t>3)</t>
    </r>
  </si>
  <si>
    <t>5,2 есе</t>
  </si>
  <si>
    <t>5,1 есе</t>
  </si>
  <si>
    <t>4,9 есе</t>
  </si>
  <si>
    <t>Мал мен құстың саны, жыл соңында, мың бас</t>
  </si>
  <si>
    <t>8096,8</t>
  </si>
  <si>
    <r>
      <t>Орындалған құрылыс жұмыстарының (қызметтерінің) көлемі</t>
    </r>
    <r>
      <rPr>
        <sz val="8"/>
        <color indexed="8"/>
        <rFont val="Calibri"/>
        <family val="2"/>
        <charset val="204"/>
      </rPr>
      <t>¹¹⁾</t>
    </r>
  </si>
  <si>
    <t xml:space="preserve">Пайдалануға берілген тұрғын ғимараттардың жалпы алаңы </t>
  </si>
  <si>
    <r>
      <t xml:space="preserve">Шағын және орта кәсіпкерліктегі жұмыспен қамтылғандар саны, жылына орта есеппен, адам </t>
    </r>
    <r>
      <rPr>
        <vertAlign val="superscript"/>
        <sz val="8"/>
        <rFont val="Roboto"/>
        <charset val="204"/>
      </rPr>
      <t xml:space="preserve">13) </t>
    </r>
  </si>
  <si>
    <r>
      <t>Шағын және орта кәсіпкерлік барлық субъектілерімен өнім шығару, млн. теңге</t>
    </r>
    <r>
      <rPr>
        <sz val="8"/>
        <rFont val="Calibri"/>
        <family val="2"/>
        <charset val="204"/>
      </rPr>
      <t xml:space="preserve"> </t>
    </r>
    <r>
      <rPr>
        <vertAlign val="superscript"/>
        <sz val="8"/>
        <rFont val="Calibri"/>
        <family val="2"/>
        <charset val="204"/>
      </rPr>
      <t>13)</t>
    </r>
  </si>
  <si>
    <r>
      <rPr>
        <i/>
        <vertAlign val="superscript"/>
        <sz val="8"/>
        <rFont val="Roboto"/>
        <charset val="204"/>
      </rPr>
      <t xml:space="preserve">     1) </t>
    </r>
    <r>
      <rPr>
        <i/>
        <sz val="8"/>
        <rFont val="Roboto"/>
        <charset val="204"/>
      </rPr>
      <t xml:space="preserve"> 2014 жылдан бастап ҚР Білім беру және ғылым министрлігінің деректері бойынша.</t>
    </r>
  </si>
  <si>
    <r>
      <rPr>
        <i/>
        <vertAlign val="superscript"/>
        <sz val="8"/>
        <rFont val="Roboto"/>
        <charset val="204"/>
      </rPr>
      <t xml:space="preserve">     2)</t>
    </r>
    <r>
      <rPr>
        <i/>
        <sz val="8"/>
        <rFont val="Roboto"/>
        <charset val="204"/>
      </rPr>
      <t xml:space="preserve"> 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</t>
    </r>
  </si>
  <si>
    <r>
      <t xml:space="preserve">  </t>
    </r>
    <r>
      <rPr>
        <i/>
        <vertAlign val="superscript"/>
        <sz val="8"/>
        <rFont val="Roboto"/>
        <charset val="204"/>
      </rPr>
      <t>9)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көзделмеген.         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</si>
  <si>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 xml:space="preserve">1998 жылдан бастап деректер Экономикалық қызмет түрлерінің жалпы жіктеуіші ЭҚЖЖ 2008 жылғы ВСТ 01 ред.2 сәйкес ұсынылған. </t>
    </r>
  </si>
  <si>
    <r>
      <t xml:space="preserve">    13) </t>
    </r>
    <r>
      <rPr>
        <i/>
        <sz val="8"/>
        <rFont val="Roboto"/>
        <charset val="204"/>
      </rPr>
      <t>Шағын және орта кәсіпкерлікте жұмыспен қамтылғандардың саны және Шағын және орта кәсіпкерлік субъектілерімен өнім шығару көрсеткіштері моноқалалар деңгейінде қалыптастырылмайды.</t>
    </r>
  </si>
  <si>
    <r>
      <t xml:space="preserve">Орындалған құрылыс жұмыстарының (қызметтерінің) көлемі </t>
    </r>
    <r>
      <rPr>
        <sz val="8"/>
        <color indexed="8"/>
        <rFont val="Calibri"/>
        <family val="2"/>
        <charset val="204"/>
      </rPr>
      <t>¹¹⁾</t>
    </r>
  </si>
  <si>
    <r>
      <rPr>
        <i/>
        <vertAlign val="superscript"/>
        <sz val="8"/>
        <rFont val="Roboto"/>
        <charset val="204"/>
      </rPr>
      <t xml:space="preserve">    7) </t>
    </r>
    <r>
      <rPr>
        <i/>
        <sz val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</si>
  <si>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 xml:space="preserve">    1998 жылдан бастап деректер Экономикалық қызмет түрлерінің жалпы жіктеуіші ЭҚЖЖ 2008 жылғы ВСТ 01 ред.2 сәйкес ұсынылған. </t>
    </r>
  </si>
  <si>
    <r>
      <t xml:space="preserve">Шағын және орта кәсіпкерлік барлық субъектілерімен өнім шығару, млн. теңге </t>
    </r>
    <r>
      <rPr>
        <vertAlign val="superscript"/>
        <sz val="8"/>
        <rFont val="Roboto"/>
        <charset val="204"/>
      </rPr>
      <t>13)</t>
    </r>
  </si>
  <si>
    <r>
      <t xml:space="preserve">  </t>
    </r>
    <r>
      <rPr>
        <i/>
        <vertAlign val="superscript"/>
        <sz val="8"/>
        <rFont val="Roboto"/>
        <charset val="204"/>
      </rPr>
      <t>9)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көзделмеген.     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</si>
  <si>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> 1998 жылдан бастап деректер Экономикалық қызмет түрлерінің жалпы жіктеуіші ЭҚЖЖ 2008 жылғы ВСТ 01 ред.2 сәйкес ұсынылған.</t>
    </r>
  </si>
  <si>
    <r>
      <t xml:space="preserve">Орындалған құрылыс жұмыстарының (қызметтерінің) көлемі </t>
    </r>
    <r>
      <rPr>
        <sz val="8"/>
        <color indexed="8"/>
        <rFont val="Calibri"/>
        <family val="2"/>
        <charset val="204"/>
      </rPr>
      <t>¹¹</t>
    </r>
    <r>
      <rPr>
        <vertAlign val="superscript"/>
        <sz val="8"/>
        <color indexed="8"/>
        <rFont val="Calibri"/>
        <family val="2"/>
        <charset val="204"/>
      </rPr>
      <t>⁾</t>
    </r>
  </si>
  <si>
    <r>
      <t xml:space="preserve">Шағын және орта кәсіпкерлік белсенді субъектілерінің саны, жыл соңына бірлік </t>
    </r>
    <r>
      <rPr>
        <vertAlign val="superscript"/>
        <sz val="8"/>
        <color indexed="8"/>
        <rFont val="Roboto"/>
        <charset val="204"/>
      </rPr>
      <t>12)</t>
    </r>
  </si>
  <si>
    <r>
      <t>Шағын және орта кәсіпкерліктегі жұмыспен қамтылғандар саны, жылына орта есеппен, адам</t>
    </r>
    <r>
      <rPr>
        <vertAlign val="superscript"/>
        <sz val="8"/>
        <rFont val="Roboto"/>
        <charset val="204"/>
      </rPr>
      <t xml:space="preserve"> 13)</t>
    </r>
  </si>
  <si>
    <r>
      <rPr>
        <i/>
        <vertAlign val="superscript"/>
        <sz val="8"/>
        <rFont val="Roboto"/>
        <charset val="204"/>
      </rPr>
      <t xml:space="preserve">    11) </t>
    </r>
    <r>
      <rPr>
        <i/>
        <sz val="8"/>
        <rFont val="Roboto"/>
        <charset val="204"/>
      </rPr>
      <t>1998 жылдан бастап деректер Экономикалық қызмет түрлерінің жалпы жіктеуіші ЭҚЖЖ 2008 жылғы ВСТ 01 ред.2 сәйкес ұсынылған.</t>
    </r>
  </si>
  <si>
    <t>5596,7</t>
  </si>
  <si>
    <t>982</t>
  </si>
  <si>
    <t>Резеңке және пластмасса бұйымдар өндіру, млн. теңге</t>
  </si>
  <si>
    <t>1047,0</t>
  </si>
  <si>
    <t>Жаңартылған күні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</si>
</sst>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  <numFmt numFmtId="168" formatCode="###\ ###\ ###\ ##0"/>
    <numFmt numFmtId="169" formatCode="###\ ###\ ###\ ##0.0"/>
    <numFmt numFmtId="170" formatCode="#,##0.0_ ;\-#,##0.0\ "/>
    <numFmt numFmtId="171" formatCode="0.0_ ;\-0.0\ "/>
    <numFmt numFmtId="172" formatCode="0.000"/>
    <numFmt numFmtId="173" formatCode="#,##0.000"/>
    <numFmt numFmtId="174" formatCode="0.0%"/>
    <numFmt numFmtId="175" formatCode="#,##0.0,"/>
    <numFmt numFmtId="176" formatCode="###\ ###\ ###\ ###\ ##0.0"/>
    <numFmt numFmtId="177" formatCode="[&lt;=9999999]###\-####;\(###\)\ ###\-####"/>
    <numFmt numFmtId="178" formatCode="#,##0.0;[Red]#,##0.0"/>
    <numFmt numFmtId="179" formatCode="###\ ###\ ###\ ###\ ##0"/>
    <numFmt numFmtId="180" formatCode="0.0;[Red]0.0"/>
    <numFmt numFmtId="181" formatCode="#,##0.00_р_."/>
    <numFmt numFmtId="182" formatCode="_-* #,##0\ _₽_-;\-* #,##0\ _₽_-;_-* &quot;-&quot;??\ _₽_-;_-@_-"/>
    <numFmt numFmtId="183" formatCode="#,##0.0_р_."/>
    <numFmt numFmtId="184" formatCode="_-* #,##0.0\ _₽_-;\-* #,##0.0\ _₽_-;_-* &quot;-&quot;??\ _₽_-;_-@_-"/>
    <numFmt numFmtId="185" formatCode="0.0_ "/>
    <numFmt numFmtId="186" formatCode="#,##0.####"/>
    <numFmt numFmtId="187" formatCode="_-* #,##0.0_-;\-* #,##0.0_-;_-* &quot;-&quot;??_-;_-@_-"/>
    <numFmt numFmtId="188" formatCode="#,##0.00\ _₽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vertAlign val="superscript"/>
      <sz val="8"/>
      <color indexed="8"/>
      <name val="Roboto"/>
      <charset val="204"/>
    </font>
    <font>
      <sz val="10"/>
      <name val="Arial Cyr"/>
      <charset val="204"/>
    </font>
    <font>
      <vertAlign val="superscript"/>
      <sz val="10"/>
      <color indexed="10"/>
      <name val="Calibri"/>
      <family val="2"/>
      <charset val="204"/>
    </font>
    <font>
      <sz val="8"/>
      <color theme="1"/>
      <name val="Roboto"/>
      <charset val="204"/>
    </font>
    <font>
      <sz val="8"/>
      <color indexed="9"/>
      <name val="Roboto"/>
      <charset val="204"/>
    </font>
    <font>
      <vertAlign val="superscript"/>
      <sz val="8"/>
      <name val="Roboto"/>
      <charset val="204"/>
    </font>
    <font>
      <sz val="8"/>
      <name val="Calibri"/>
      <family val="2"/>
      <charset val="204"/>
    </font>
    <font>
      <i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color indexed="10"/>
      <name val="Roboto"/>
      <charset val="204"/>
    </font>
    <font>
      <b/>
      <i/>
      <sz val="8"/>
      <name val="Roboto"/>
      <charset val="204"/>
    </font>
    <font>
      <i/>
      <vertAlign val="superscript"/>
      <sz val="8"/>
      <name val="Roboto"/>
      <charset val="204"/>
    </font>
    <font>
      <sz val="8"/>
      <color indexed="10"/>
      <name val="Roboto"/>
      <charset val="204"/>
    </font>
    <font>
      <b/>
      <vertAlign val="superscript"/>
      <sz val="8"/>
      <color indexed="8"/>
      <name val="Roboto"/>
      <charset val="204"/>
    </font>
    <font>
      <b/>
      <vertAlign val="superscript"/>
      <sz val="8"/>
      <name val="Roboto"/>
      <charset val="204"/>
    </font>
    <font>
      <sz val="10"/>
      <name val="Arial"/>
      <family val="2"/>
      <charset val="204"/>
    </font>
    <font>
      <i/>
      <sz val="8"/>
      <name val="Roboto"/>
      <charset val="204"/>
    </font>
    <font>
      <b/>
      <sz val="12"/>
      <color indexed="8"/>
      <name val="Roboto"/>
      <charset val="204"/>
    </font>
    <font>
      <sz val="8"/>
      <color rgb="FF000000"/>
      <name val="Roboto"/>
      <charset val="204"/>
    </font>
    <font>
      <sz val="10"/>
      <name val="Times New Roman Cyr"/>
      <charset val="204"/>
    </font>
    <font>
      <sz val="10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sz val="12"/>
      <color indexed="8"/>
      <name val="Roboto"/>
      <charset val="204"/>
    </font>
    <font>
      <sz val="10"/>
      <name val="Times New Roman"/>
      <family val="1"/>
      <charset val="204"/>
    </font>
    <font>
      <b/>
      <sz val="8"/>
      <color indexed="9"/>
      <name val="Roboto"/>
      <charset val="204"/>
    </font>
    <font>
      <b/>
      <sz val="8"/>
      <color theme="1"/>
      <name val="Roboto"/>
      <charset val="204"/>
    </font>
    <font>
      <sz val="8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8"/>
      <color theme="1"/>
      <name val="Roboto"/>
      <charset val="204"/>
    </font>
    <font>
      <b/>
      <u/>
      <sz val="8"/>
      <color indexed="8"/>
      <name val="Roboto"/>
      <charset val="204"/>
    </font>
    <font>
      <u/>
      <sz val="8"/>
      <color indexed="8"/>
      <name val="Roboto"/>
      <charset val="204"/>
    </font>
    <font>
      <vertAlign val="superscript"/>
      <sz val="8"/>
      <color indexed="8"/>
      <name val="Calibri"/>
      <family val="2"/>
      <charset val="204"/>
    </font>
    <font>
      <sz val="12"/>
      <name val="Roboto"/>
      <charset val="204"/>
    </font>
    <font>
      <sz val="10"/>
      <name val="Calibri"/>
      <family val="2"/>
      <charset val="204"/>
    </font>
    <font>
      <sz val="10"/>
      <name val="Arial Cyr"/>
    </font>
    <font>
      <sz val="8"/>
      <color indexed="64"/>
      <name val="Roboto"/>
      <charset val="204"/>
    </font>
    <font>
      <b/>
      <sz val="8"/>
      <color indexed="10"/>
      <name val="Roboto"/>
      <charset val="204"/>
    </font>
    <font>
      <vertAlign val="superscript"/>
      <sz val="8"/>
      <color theme="1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Roboto"/>
      <charset val="204"/>
    </font>
    <font>
      <sz val="11"/>
      <color indexed="8"/>
      <name val="Calibri"/>
      <family val="2"/>
      <scheme val="minor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scheme val="minor"/>
    </font>
    <font>
      <b/>
      <sz val="10"/>
      <color indexed="8"/>
      <name val="Roboto"/>
      <charset val="204"/>
    </font>
    <font>
      <sz val="11"/>
      <color theme="1"/>
      <name val="Calibri"/>
      <family val="2"/>
      <charset val="1"/>
    </font>
    <font>
      <sz val="10"/>
      <color theme="1"/>
      <name val="Roboto"/>
      <charset val="204"/>
    </font>
    <font>
      <sz val="12"/>
      <name val="Calibri"/>
      <family val="2"/>
      <charset val="204"/>
      <scheme val="minor"/>
    </font>
    <font>
      <sz val="8"/>
      <name val="Times New Roman"/>
      <family val="1"/>
      <charset val="204"/>
    </font>
    <font>
      <vertAlign val="superscript"/>
      <sz val="8"/>
      <name val="Calibri"/>
      <family val="2"/>
      <charset val="204"/>
    </font>
    <font>
      <sz val="8"/>
      <name val="Roboto"/>
      <charset val="1"/>
    </font>
    <font>
      <sz val="8"/>
      <color indexed="8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/>
    <xf numFmtId="164" fontId="12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8" fillId="0" borderId="0"/>
    <xf numFmtId="0" fontId="32" fillId="0" borderId="0"/>
    <xf numFmtId="0" fontId="28" fillId="0" borderId="0"/>
    <xf numFmtId="0" fontId="12" fillId="0" borderId="0"/>
    <xf numFmtId="0" fontId="14" fillId="0" borderId="0"/>
    <xf numFmtId="0" fontId="6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41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4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48" fillId="0" borderId="0"/>
    <xf numFmtId="0" fontId="28" fillId="0" borderId="0"/>
    <xf numFmtId="0" fontId="2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5" fillId="0" borderId="0"/>
    <xf numFmtId="0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 applyNumberFormat="0" applyFill="0" applyBorder="0" applyAlignment="0" applyProtection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32" fillId="0" borderId="0"/>
    <xf numFmtId="0" fontId="14" fillId="0" borderId="0"/>
    <xf numFmtId="0" fontId="59" fillId="0" borderId="0"/>
    <xf numFmtId="0" fontId="4" fillId="0" borderId="0"/>
    <xf numFmtId="0" fontId="61" fillId="0" borderId="0"/>
    <xf numFmtId="0" fontId="57" fillId="0" borderId="0"/>
    <xf numFmtId="0" fontId="14" fillId="0" borderId="0"/>
    <xf numFmtId="43" fontId="59" fillId="0" borderId="0" applyFont="0" applyFill="0" applyBorder="0" applyAlignment="0" applyProtection="0"/>
    <xf numFmtId="0" fontId="59" fillId="0" borderId="0"/>
    <xf numFmtId="0" fontId="3" fillId="0" borderId="0"/>
    <xf numFmtId="0" fontId="2" fillId="0" borderId="0"/>
    <xf numFmtId="0" fontId="28" fillId="0" borderId="0"/>
    <xf numFmtId="0" fontId="1" fillId="0" borderId="0"/>
  </cellStyleXfs>
  <cellXfs count="157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top" wrapText="1"/>
    </xf>
    <xf numFmtId="3" fontId="11" fillId="0" borderId="2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/>
    </xf>
    <xf numFmtId="0" fontId="9" fillId="0" borderId="2" xfId="0" applyFont="1" applyBorder="1"/>
    <xf numFmtId="3" fontId="8" fillId="0" borderId="3" xfId="0" applyNumberFormat="1" applyFont="1" applyBorder="1" applyAlignment="1">
      <alignment horizontal="left"/>
    </xf>
    <xf numFmtId="0" fontId="8" fillId="0" borderId="5" xfId="0" applyFont="1" applyBorder="1" applyAlignment="1">
      <alignment horizontal="right" vertical="center"/>
    </xf>
    <xf numFmtId="0" fontId="11" fillId="0" borderId="2" xfId="0" applyFont="1" applyBorder="1"/>
    <xf numFmtId="0" fontId="8" fillId="0" borderId="0" xfId="0" applyFont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right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2" xfId="0" applyNumberFormat="1" applyFont="1" applyBorder="1"/>
    <xf numFmtId="0" fontId="9" fillId="0" borderId="3" xfId="0" applyFont="1" applyBorder="1"/>
    <xf numFmtId="0" fontId="9" fillId="0" borderId="3" xfId="0" applyFont="1" applyBorder="1" applyAlignment="1">
      <alignment horizontal="right" vertical="center"/>
    </xf>
    <xf numFmtId="166" fontId="9" fillId="0" borderId="2" xfId="0" applyNumberFormat="1" applyFont="1" applyBorder="1"/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" fontId="11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/>
    </xf>
    <xf numFmtId="4" fontId="9" fillId="0" borderId="2" xfId="0" applyNumberFormat="1" applyFont="1" applyBorder="1" applyAlignment="1">
      <alignment horizontal="right" vertical="center"/>
    </xf>
    <xf numFmtId="2" fontId="9" fillId="0" borderId="2" xfId="0" applyNumberFormat="1" applyFont="1" applyBorder="1"/>
    <xf numFmtId="4" fontId="9" fillId="0" borderId="2" xfId="0" applyNumberFormat="1" applyFont="1" applyBorder="1"/>
    <xf numFmtId="167" fontId="9" fillId="0" borderId="2" xfId="1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3" fontId="8" fillId="0" borderId="0" xfId="0" applyNumberFormat="1" applyFont="1"/>
    <xf numFmtId="3" fontId="8" fillId="0" borderId="2" xfId="0" applyNumberFormat="1" applyFont="1" applyBorder="1"/>
    <xf numFmtId="3" fontId="9" fillId="0" borderId="2" xfId="0" applyNumberFormat="1" applyFont="1" applyBorder="1"/>
    <xf numFmtId="0" fontId="8" fillId="0" borderId="3" xfId="0" applyFont="1" applyBorder="1"/>
    <xf numFmtId="166" fontId="9" fillId="0" borderId="2" xfId="0" applyNumberFormat="1" applyFont="1" applyBorder="1" applyAlignment="1">
      <alignment horizontal="right"/>
    </xf>
    <xf numFmtId="2" fontId="9" fillId="0" borderId="3" xfId="0" applyNumberFormat="1" applyFont="1" applyBorder="1"/>
    <xf numFmtId="1" fontId="8" fillId="0" borderId="0" xfId="0" applyNumberFormat="1" applyFont="1" applyAlignment="1">
      <alignment horizontal="left"/>
    </xf>
    <xf numFmtId="0" fontId="11" fillId="0" borderId="4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 wrapText="1" indent="1"/>
    </xf>
    <xf numFmtId="49" fontId="9" fillId="0" borderId="3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right" wrapText="1"/>
    </xf>
    <xf numFmtId="3" fontId="8" fillId="0" borderId="0" xfId="0" applyNumberFormat="1" applyFont="1" applyAlignment="1">
      <alignment horizontal="left"/>
    </xf>
    <xf numFmtId="1" fontId="9" fillId="0" borderId="2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right"/>
    </xf>
    <xf numFmtId="0" fontId="11" fillId="0" borderId="4" xfId="0" applyFont="1" applyBorder="1" applyAlignment="1">
      <alignment horizontal="left" wrapText="1"/>
    </xf>
    <xf numFmtId="165" fontId="9" fillId="0" borderId="2" xfId="0" applyNumberFormat="1" applyFont="1" applyBorder="1" applyAlignment="1">
      <alignment horizontal="right"/>
    </xf>
    <xf numFmtId="1" fontId="9" fillId="0" borderId="2" xfId="0" applyNumberFormat="1" applyFont="1" applyBorder="1"/>
    <xf numFmtId="165" fontId="9" fillId="0" borderId="3" xfId="0" applyNumberFormat="1" applyFont="1" applyBorder="1"/>
    <xf numFmtId="3" fontId="9" fillId="0" borderId="2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 wrapText="1"/>
    </xf>
    <xf numFmtId="166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/>
    <xf numFmtId="3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2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horizontal="right" wrapText="1"/>
    </xf>
    <xf numFmtId="2" fontId="11" fillId="0" borderId="2" xfId="0" applyNumberFormat="1" applyFont="1" applyBorder="1"/>
    <xf numFmtId="0" fontId="11" fillId="0" borderId="2" xfId="0" applyFont="1" applyBorder="1" applyAlignment="1">
      <alignment horizontal="right" vertical="center"/>
    </xf>
    <xf numFmtId="166" fontId="11" fillId="0" borderId="2" xfId="0" applyNumberFormat="1" applyFont="1" applyBorder="1" applyAlignment="1">
      <alignment horizontal="right" vertical="center"/>
    </xf>
    <xf numFmtId="166" fontId="11" fillId="0" borderId="3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left"/>
    </xf>
    <xf numFmtId="2" fontId="11" fillId="0" borderId="0" xfId="0" applyNumberFormat="1" applyFont="1"/>
    <xf numFmtId="0" fontId="11" fillId="0" borderId="4" xfId="0" applyFont="1" applyBorder="1" applyAlignment="1">
      <alignment wrapText="1"/>
    </xf>
    <xf numFmtId="165" fontId="8" fillId="0" borderId="2" xfId="0" applyNumberFormat="1" applyFont="1" applyBorder="1" applyAlignment="1">
      <alignment horizontal="right" vertical="center"/>
    </xf>
    <xf numFmtId="0" fontId="8" fillId="0" borderId="2" xfId="0" applyFont="1" applyBorder="1"/>
    <xf numFmtId="165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right"/>
    </xf>
    <xf numFmtId="165" fontId="11" fillId="0" borderId="6" xfId="0" applyNumberFormat="1" applyFont="1" applyBorder="1" applyAlignment="1">
      <alignment horizontal="right" wrapText="1"/>
    </xf>
    <xf numFmtId="165" fontId="9" fillId="0" borderId="1" xfId="0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justify" wrapText="1"/>
    </xf>
    <xf numFmtId="165" fontId="9" fillId="0" borderId="3" xfId="0" applyNumberFormat="1" applyFont="1" applyBorder="1" applyAlignment="1">
      <alignment horizontal="right" wrapText="1"/>
    </xf>
    <xf numFmtId="165" fontId="8" fillId="0" borderId="2" xfId="0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168" fontId="11" fillId="0" borderId="2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9" fontId="11" fillId="0" borderId="2" xfId="0" applyNumberFormat="1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/>
    </xf>
    <xf numFmtId="0" fontId="9" fillId="0" borderId="0" xfId="0" applyFont="1"/>
    <xf numFmtId="169" fontId="9" fillId="0" borderId="2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1" fontId="11" fillId="0" borderId="2" xfId="0" applyNumberFormat="1" applyFont="1" applyBorder="1" applyAlignment="1">
      <alignment horizontal="right" wrapText="1"/>
    </xf>
    <xf numFmtId="165" fontId="11" fillId="0" borderId="2" xfId="0" applyNumberFormat="1" applyFont="1" applyBorder="1" applyAlignment="1">
      <alignment horizontal="center" wrapText="1"/>
    </xf>
    <xf numFmtId="165" fontId="11" fillId="0" borderId="2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right" vertical="top" wrapText="1"/>
    </xf>
    <xf numFmtId="165" fontId="9" fillId="0" borderId="2" xfId="0" applyNumberFormat="1" applyFont="1" applyBorder="1" applyAlignment="1">
      <alignment horizontal="right" vertical="top" wrapText="1"/>
    </xf>
    <xf numFmtId="165" fontId="11" fillId="0" borderId="2" xfId="0" applyNumberFormat="1" applyFont="1" applyBorder="1" applyAlignment="1">
      <alignment horizontal="right" vertical="top" wrapText="1"/>
    </xf>
    <xf numFmtId="165" fontId="9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justify" vertical="center" wrapText="1"/>
    </xf>
    <xf numFmtId="165" fontId="9" fillId="0" borderId="2" xfId="0" applyNumberFormat="1" applyFont="1" applyBorder="1" applyAlignment="1">
      <alignment vertical="top"/>
    </xf>
    <xf numFmtId="165" fontId="9" fillId="0" borderId="2" xfId="0" applyNumberFormat="1" applyFont="1" applyBorder="1" applyAlignment="1">
      <alignment horizontal="right" vertical="top"/>
    </xf>
    <xf numFmtId="3" fontId="9" fillId="0" borderId="3" xfId="0" applyNumberFormat="1" applyFont="1" applyBorder="1" applyAlignment="1">
      <alignment vertical="top"/>
    </xf>
    <xf numFmtId="0" fontId="16" fillId="0" borderId="3" xfId="0" applyFont="1" applyBorder="1" applyAlignment="1">
      <alignment horizontal="right" vertical="center"/>
    </xf>
    <xf numFmtId="3" fontId="9" fillId="0" borderId="0" xfId="0" applyNumberFormat="1" applyFont="1" applyAlignment="1">
      <alignment horizontal="left"/>
    </xf>
    <xf numFmtId="0" fontId="11" fillId="0" borderId="1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/>
    </xf>
    <xf numFmtId="0" fontId="11" fillId="0" borderId="4" xfId="0" applyFont="1" applyBorder="1" applyAlignment="1">
      <alignment horizontal="left" vertical="top" wrapText="1" indent="2"/>
    </xf>
    <xf numFmtId="0" fontId="11" fillId="0" borderId="4" xfId="0" applyFont="1" applyBorder="1" applyAlignment="1">
      <alignment horizontal="left" wrapText="1" indent="2"/>
    </xf>
    <xf numFmtId="0" fontId="11" fillId="0" borderId="4" xfId="0" applyFont="1" applyBorder="1" applyAlignment="1">
      <alignment horizontal="left" vertical="top" wrapText="1" indent="1"/>
    </xf>
    <xf numFmtId="0" fontId="17" fillId="0" borderId="0" xfId="0" applyFont="1" applyAlignment="1">
      <alignment horizontal="left"/>
    </xf>
    <xf numFmtId="0" fontId="17" fillId="0" borderId="0" xfId="0" applyFont="1"/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166" fontId="11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166" fontId="9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 wrapText="1"/>
    </xf>
    <xf numFmtId="49" fontId="11" fillId="0" borderId="4" xfId="0" applyNumberFormat="1" applyFont="1" applyBorder="1" applyAlignment="1">
      <alignment horizontal="left" vertical="top" wrapText="1" indent="2"/>
    </xf>
    <xf numFmtId="166" fontId="9" fillId="0" borderId="2" xfId="0" applyNumberFormat="1" applyFont="1" applyBorder="1" applyAlignment="1">
      <alignment horizontal="right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166" fontId="11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5" fontId="9" fillId="0" borderId="3" xfId="4" applyNumberFormat="1" applyFont="1" applyBorder="1" applyAlignment="1">
      <alignment horizontal="right"/>
    </xf>
    <xf numFmtId="165" fontId="9" fillId="0" borderId="2" xfId="4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vertical="center"/>
    </xf>
    <xf numFmtId="165" fontId="9" fillId="0" borderId="2" xfId="2" applyNumberFormat="1" applyFont="1" applyBorder="1" applyAlignment="1">
      <alignment horizontal="right"/>
    </xf>
    <xf numFmtId="165" fontId="9" fillId="0" borderId="2" xfId="2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 wrapText="1"/>
    </xf>
    <xf numFmtId="170" fontId="9" fillId="0" borderId="2" xfId="2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top" wrapText="1" indent="1"/>
    </xf>
    <xf numFmtId="166" fontId="11" fillId="0" borderId="2" xfId="0" applyNumberFormat="1" applyFont="1" applyBorder="1" applyAlignment="1">
      <alignment horizontal="right"/>
    </xf>
    <xf numFmtId="171" fontId="9" fillId="0" borderId="2" xfId="0" applyNumberFormat="1" applyFont="1" applyBorder="1"/>
    <xf numFmtId="0" fontId="10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 indent="1"/>
    </xf>
    <xf numFmtId="172" fontId="9" fillId="0" borderId="2" xfId="0" applyNumberFormat="1" applyFont="1" applyBorder="1" applyAlignment="1">
      <alignment horizontal="right" vertical="center"/>
    </xf>
    <xf numFmtId="172" fontId="9" fillId="0" borderId="3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 wrapText="1"/>
    </xf>
    <xf numFmtId="0" fontId="11" fillId="0" borderId="1" xfId="2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top" indent="1"/>
    </xf>
    <xf numFmtId="3" fontId="11" fillId="0" borderId="4" xfId="0" applyNumberFormat="1" applyFont="1" applyBorder="1" applyAlignment="1">
      <alignment horizontal="left" vertical="top" wrapText="1"/>
    </xf>
    <xf numFmtId="165" fontId="11" fillId="0" borderId="2" xfId="0" applyNumberFormat="1" applyFont="1" applyBorder="1"/>
    <xf numFmtId="0" fontId="11" fillId="0" borderId="4" xfId="0" applyFont="1" applyBorder="1" applyAlignment="1">
      <alignment horizontal="left" vertical="top"/>
    </xf>
    <xf numFmtId="0" fontId="11" fillId="0" borderId="1" xfId="0" applyFont="1" applyBorder="1" applyAlignment="1">
      <alignment wrapText="1"/>
    </xf>
    <xf numFmtId="3" fontId="11" fillId="0" borderId="3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1" fontId="9" fillId="0" borderId="2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>
      <alignment horizontal="right" wrapText="1"/>
    </xf>
    <xf numFmtId="165" fontId="11" fillId="0" borderId="8" xfId="0" applyNumberFormat="1" applyFont="1" applyBorder="1" applyAlignment="1">
      <alignment horizontal="right" wrapText="1"/>
    </xf>
    <xf numFmtId="165" fontId="9" fillId="0" borderId="2" xfId="0" applyNumberFormat="1" applyFont="1" applyBorder="1" applyAlignment="1">
      <alignment wrapText="1"/>
    </xf>
    <xf numFmtId="166" fontId="9" fillId="0" borderId="2" xfId="0" applyNumberFormat="1" applyFont="1" applyBorder="1" applyProtection="1">
      <protection locked="0"/>
    </xf>
    <xf numFmtId="0" fontId="20" fillId="0" borderId="0" xfId="0" applyFont="1" applyAlignment="1">
      <alignment wrapText="1"/>
    </xf>
    <xf numFmtId="165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165" fontId="23" fillId="0" borderId="0" xfId="0" applyNumberFormat="1" applyFont="1" applyAlignment="1">
      <alignment horizontal="left" wrapText="1"/>
    </xf>
    <xf numFmtId="165" fontId="23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174" fontId="9" fillId="0" borderId="0" xfId="3" applyNumberFormat="1" applyFont="1" applyFill="1"/>
    <xf numFmtId="0" fontId="29" fillId="0" borderId="0" xfId="0" applyFont="1" applyAlignment="1">
      <alignment horizontal="left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1" fillId="0" borderId="2" xfId="0" applyFont="1" applyBorder="1" applyAlignment="1">
      <alignment horizontal="right" wrapText="1"/>
    </xf>
    <xf numFmtId="3" fontId="31" fillId="0" borderId="2" xfId="0" applyNumberFormat="1" applyFont="1" applyBorder="1" applyAlignment="1">
      <alignment horizontal="right" wrapText="1"/>
    </xf>
    <xf numFmtId="0" fontId="29" fillId="0" borderId="2" xfId="0" applyFont="1" applyBorder="1" applyAlignment="1">
      <alignment horizontal="right" wrapText="1"/>
    </xf>
    <xf numFmtId="0" fontId="29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165" fontId="36" fillId="0" borderId="0" xfId="0" applyNumberFormat="1" applyFont="1" applyAlignment="1">
      <alignment horizontal="right"/>
    </xf>
    <xf numFmtId="0" fontId="36" fillId="0" borderId="0" xfId="0" applyFont="1"/>
    <xf numFmtId="4" fontId="37" fillId="0" borderId="2" xfId="0" applyNumberFormat="1" applyFont="1" applyBorder="1" applyAlignment="1">
      <alignment horizontal="right"/>
    </xf>
    <xf numFmtId="0" fontId="29" fillId="0" borderId="0" xfId="2" applyFont="1" applyAlignment="1">
      <alignment vertical="center"/>
    </xf>
    <xf numFmtId="0" fontId="29" fillId="0" borderId="0" xfId="18" applyFont="1" applyAlignment="1">
      <alignment vertical="center"/>
    </xf>
    <xf numFmtId="0" fontId="29" fillId="0" borderId="0" xfId="18" applyFont="1" applyAlignment="1">
      <alignment vertical="center" wrapText="1"/>
    </xf>
    <xf numFmtId="0" fontId="29" fillId="2" borderId="0" xfId="18" applyFont="1" applyFill="1"/>
    <xf numFmtId="0" fontId="29" fillId="0" borderId="0" xfId="4" applyFont="1" applyAlignment="1">
      <alignment vertical="center"/>
    </xf>
    <xf numFmtId="0" fontId="29" fillId="0" borderId="0" xfId="2" applyFont="1"/>
    <xf numFmtId="49" fontId="29" fillId="0" borderId="0" xfId="2" applyNumberFormat="1" applyFont="1"/>
    <xf numFmtId="0" fontId="29" fillId="2" borderId="0" xfId="18" applyFont="1" applyFill="1" applyAlignment="1">
      <alignment vertical="center"/>
    </xf>
    <xf numFmtId="0" fontId="42" fillId="0" borderId="0" xfId="0" applyFont="1"/>
    <xf numFmtId="3" fontId="29" fillId="0" borderId="0" xfId="18" applyNumberFormat="1" applyFont="1" applyAlignment="1">
      <alignment horizontal="right" vertical="center"/>
    </xf>
    <xf numFmtId="0" fontId="42" fillId="0" borderId="0" xfId="0" applyFont="1" applyAlignment="1">
      <alignment wrapText="1"/>
    </xf>
    <xf numFmtId="0" fontId="29" fillId="0" borderId="0" xfId="18" applyFont="1" applyAlignment="1">
      <alignment horizontal="right" vertical="center" wrapText="1"/>
    </xf>
    <xf numFmtId="0" fontId="29" fillId="2" borderId="0" xfId="18" applyFont="1" applyFill="1" applyAlignment="1">
      <alignment horizontal="right" vertical="center" wrapText="1"/>
    </xf>
    <xf numFmtId="0" fontId="33" fillId="0" borderId="0" xfId="0" applyFont="1"/>
    <xf numFmtId="0" fontId="29" fillId="0" borderId="0" xfId="0" applyFont="1" applyAlignment="1">
      <alignment wrapText="1"/>
    </xf>
    <xf numFmtId="0" fontId="29" fillId="2" borderId="0" xfId="0" applyFont="1" applyFill="1" applyAlignment="1">
      <alignment horizontal="left"/>
    </xf>
    <xf numFmtId="0" fontId="29" fillId="2" borderId="0" xfId="0" applyFont="1" applyFill="1" applyAlignment="1">
      <alignment horizontal="left" readingOrder="1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/>
    <xf numFmtId="0" fontId="29" fillId="2" borderId="0" xfId="0" applyFont="1" applyFill="1" applyAlignment="1">
      <alignment wrapText="1"/>
    </xf>
    <xf numFmtId="0" fontId="36" fillId="0" borderId="0" xfId="0" applyFont="1" applyAlignment="1">
      <alignment horizontal="left"/>
    </xf>
    <xf numFmtId="0" fontId="47" fillId="0" borderId="2" xfId="0" applyFont="1" applyBorder="1" applyAlignment="1">
      <alignment horizontal="left"/>
    </xf>
    <xf numFmtId="0" fontId="39" fillId="0" borderId="2" xfId="0" applyFont="1" applyBorder="1" applyAlignment="1">
      <alignment horizontal="right"/>
    </xf>
    <xf numFmtId="0" fontId="29" fillId="0" borderId="13" xfId="0" applyFont="1" applyBorder="1"/>
    <xf numFmtId="165" fontId="31" fillId="0" borderId="2" xfId="0" applyNumberFormat="1" applyFont="1" applyBorder="1" applyAlignment="1">
      <alignment horizontal="right" wrapText="1"/>
    </xf>
    <xf numFmtId="165" fontId="31" fillId="0" borderId="2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0" fontId="39" fillId="0" borderId="3" xfId="0" applyFont="1" applyBorder="1" applyAlignment="1">
      <alignment horizontal="right"/>
    </xf>
    <xf numFmtId="4" fontId="31" fillId="2" borderId="2" xfId="0" applyNumberFormat="1" applyFont="1" applyFill="1" applyBorder="1" applyAlignment="1">
      <alignment horizontal="right" wrapText="1"/>
    </xf>
    <xf numFmtId="2" fontId="31" fillId="2" borderId="2" xfId="0" applyNumberFormat="1" applyFont="1" applyFill="1" applyBorder="1" applyAlignment="1">
      <alignment horizontal="right" wrapText="1"/>
    </xf>
    <xf numFmtId="0" fontId="50" fillId="0" borderId="2" xfId="0" applyFont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2" fillId="0" borderId="0" xfId="0" applyFont="1"/>
    <xf numFmtId="0" fontId="53" fillId="0" borderId="0" xfId="0" applyFont="1"/>
    <xf numFmtId="174" fontId="29" fillId="0" borderId="0" xfId="3" applyNumberFormat="1" applyFont="1" applyFill="1" applyAlignment="1">
      <alignment horizontal="left" indent="1"/>
    </xf>
    <xf numFmtId="0" fontId="54" fillId="0" borderId="0" xfId="0" applyFont="1"/>
    <xf numFmtId="0" fontId="30" fillId="0" borderId="8" xfId="18" applyFont="1" applyBorder="1" applyAlignment="1">
      <alignment horizontal="left"/>
    </xf>
    <xf numFmtId="0" fontId="34" fillId="0" borderId="2" xfId="0" applyFont="1" applyBorder="1"/>
    <xf numFmtId="0" fontId="56" fillId="0" borderId="0" xfId="0" applyFont="1" applyAlignment="1">
      <alignment horizontal="center"/>
    </xf>
    <xf numFmtId="0" fontId="55" fillId="0" borderId="0" xfId="72" applyFill="1"/>
    <xf numFmtId="0" fontId="29" fillId="0" borderId="0" xfId="0" applyFont="1" applyAlignment="1">
      <alignment horizontal="left" indent="1"/>
    </xf>
    <xf numFmtId="0" fontId="52" fillId="0" borderId="2" xfId="0" applyFont="1" applyBorder="1"/>
    <xf numFmtId="0" fontId="52" fillId="0" borderId="2" xfId="0" applyFont="1" applyBorder="1" applyAlignment="1">
      <alignment horizontal="right"/>
    </xf>
    <xf numFmtId="165" fontId="52" fillId="0" borderId="2" xfId="0" applyNumberFormat="1" applyFont="1" applyBorder="1" applyAlignment="1">
      <alignment horizontal="right" vertical="center"/>
    </xf>
    <xf numFmtId="1" fontId="31" fillId="0" borderId="2" xfId="0" applyNumberFormat="1" applyFont="1" applyBorder="1" applyAlignment="1">
      <alignment horizontal="right" wrapText="1"/>
    </xf>
    <xf numFmtId="165" fontId="49" fillId="0" borderId="2" xfId="0" applyNumberFormat="1" applyFont="1" applyBorder="1" applyAlignment="1">
      <alignment horizontal="right"/>
    </xf>
    <xf numFmtId="0" fontId="50" fillId="0" borderId="2" xfId="0" applyFont="1" applyBorder="1" applyAlignment="1">
      <alignment horizontal="right" vertical="center"/>
    </xf>
    <xf numFmtId="0" fontId="29" fillId="0" borderId="13" xfId="0" applyFont="1" applyBorder="1" applyAlignment="1">
      <alignment horizontal="left" indent="1"/>
    </xf>
    <xf numFmtId="0" fontId="47" fillId="0" borderId="2" xfId="0" applyFont="1" applyBorder="1" applyAlignment="1">
      <alignment horizontal="right"/>
    </xf>
    <xf numFmtId="165" fontId="9" fillId="2" borderId="2" xfId="0" applyNumberFormat="1" applyFont="1" applyFill="1" applyBorder="1"/>
    <xf numFmtId="3" fontId="9" fillId="2" borderId="2" xfId="0" applyNumberFormat="1" applyFont="1" applyFill="1" applyBorder="1"/>
    <xf numFmtId="165" fontId="16" fillId="2" borderId="2" xfId="0" applyNumberFormat="1" applyFont="1" applyFill="1" applyBorder="1"/>
    <xf numFmtId="165" fontId="16" fillId="0" borderId="2" xfId="0" applyNumberFormat="1" applyFont="1" applyBorder="1"/>
    <xf numFmtId="3" fontId="16" fillId="2" borderId="2" xfId="0" applyNumberFormat="1" applyFont="1" applyFill="1" applyBorder="1" applyAlignment="1">
      <alignment horizontal="right"/>
    </xf>
    <xf numFmtId="0" fontId="24" fillId="0" borderId="0" xfId="0" applyFont="1" applyAlignment="1">
      <alignment horizontal="left" vertical="center" indent="1"/>
    </xf>
    <xf numFmtId="0" fontId="7" fillId="0" borderId="0" xfId="0" applyFont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6" fillId="0" borderId="0" xfId="0" applyFont="1"/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16" fillId="2" borderId="2" xfId="0" applyNumberFormat="1" applyFont="1" applyFill="1" applyBorder="1" applyAlignment="1">
      <alignment horizontal="right" wrapText="1"/>
    </xf>
    <xf numFmtId="4" fontId="16" fillId="2" borderId="2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9" fillId="0" borderId="2" xfId="0" applyNumberFormat="1" applyFont="1" applyBorder="1" applyAlignment="1">
      <alignment horizontal="right" wrapText="1"/>
    </xf>
    <xf numFmtId="0" fontId="11" fillId="0" borderId="2" xfId="21" applyFont="1" applyBorder="1" applyAlignment="1">
      <alignment horizontal="right"/>
    </xf>
    <xf numFmtId="173" fontId="16" fillId="2" borderId="2" xfId="0" applyNumberFormat="1" applyFont="1" applyFill="1" applyBorder="1" applyAlignment="1">
      <alignment horizontal="right" wrapText="1"/>
    </xf>
    <xf numFmtId="173" fontId="9" fillId="2" borderId="2" xfId="0" applyNumberFormat="1" applyFont="1" applyFill="1" applyBorder="1" applyAlignment="1">
      <alignment horizontal="right" wrapText="1"/>
    </xf>
    <xf numFmtId="173" fontId="9" fillId="2" borderId="3" xfId="0" applyNumberFormat="1" applyFont="1" applyFill="1" applyBorder="1" applyAlignment="1">
      <alignment horizontal="right" wrapText="1"/>
    </xf>
    <xf numFmtId="0" fontId="16" fillId="0" borderId="2" xfId="0" applyFont="1" applyBorder="1" applyAlignment="1">
      <alignment horizontal="right"/>
    </xf>
    <xf numFmtId="0" fontId="16" fillId="2" borderId="2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172" fontId="16" fillId="2" borderId="2" xfId="0" applyNumberFormat="1" applyFont="1" applyFill="1" applyBorder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181" fontId="9" fillId="0" borderId="2" xfId="0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horizontal="right"/>
    </xf>
    <xf numFmtId="173" fontId="9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3" fontId="16" fillId="0" borderId="2" xfId="0" applyNumberFormat="1" applyFont="1" applyBorder="1" applyAlignment="1">
      <alignment horizontal="right" wrapText="1"/>
    </xf>
    <xf numFmtId="173" fontId="9" fillId="2" borderId="3" xfId="5" applyNumberFormat="1" applyFont="1" applyFill="1" applyBorder="1" applyAlignment="1">
      <alignment horizontal="right" wrapText="1"/>
    </xf>
    <xf numFmtId="172" fontId="9" fillId="2" borderId="2" xfId="0" applyNumberFormat="1" applyFont="1" applyFill="1" applyBorder="1" applyAlignment="1">
      <alignment horizontal="right" wrapText="1"/>
    </xf>
    <xf numFmtId="173" fontId="16" fillId="2" borderId="3" xfId="5" applyNumberFormat="1" applyFont="1" applyFill="1" applyBorder="1" applyAlignment="1">
      <alignment horizontal="right" wrapText="1"/>
    </xf>
    <xf numFmtId="0" fontId="11" fillId="2" borderId="2" xfId="0" applyFont="1" applyFill="1" applyBorder="1" applyAlignment="1">
      <alignment horizontal="right" wrapText="1"/>
    </xf>
    <xf numFmtId="3" fontId="9" fillId="2" borderId="2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166" fontId="16" fillId="2" borderId="2" xfId="0" applyNumberFormat="1" applyFont="1" applyFill="1" applyBorder="1" applyAlignment="1">
      <alignment horizontal="right"/>
    </xf>
    <xf numFmtId="166" fontId="16" fillId="2" borderId="3" xfId="0" applyNumberFormat="1" applyFont="1" applyFill="1" applyBorder="1" applyAlignment="1">
      <alignment horizontal="right"/>
    </xf>
    <xf numFmtId="166" fontId="9" fillId="2" borderId="2" xfId="0" applyNumberFormat="1" applyFont="1" applyFill="1" applyBorder="1" applyAlignment="1">
      <alignment horizontal="right"/>
    </xf>
    <xf numFmtId="166" fontId="9" fillId="2" borderId="3" xfId="0" applyNumberFormat="1" applyFont="1" applyFill="1" applyBorder="1" applyAlignment="1">
      <alignment horizontal="right"/>
    </xf>
    <xf numFmtId="166" fontId="1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justify" vertical="center" wrapText="1"/>
    </xf>
    <xf numFmtId="165" fontId="1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right"/>
    </xf>
    <xf numFmtId="179" fontId="9" fillId="0" borderId="2" xfId="0" applyNumberFormat="1" applyFont="1" applyBorder="1" applyAlignment="1">
      <alignment horizontal="right"/>
    </xf>
    <xf numFmtId="176" fontId="9" fillId="0" borderId="2" xfId="0" applyNumberFormat="1" applyFont="1" applyBorder="1" applyAlignment="1">
      <alignment horizontal="right"/>
    </xf>
    <xf numFmtId="165" fontId="9" fillId="0" borderId="2" xfId="16" applyNumberFormat="1" applyFont="1" applyBorder="1" applyAlignment="1">
      <alignment horizontal="right"/>
    </xf>
    <xf numFmtId="168" fontId="9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3" fontId="16" fillId="2" borderId="3" xfId="0" applyNumberFormat="1" applyFont="1" applyFill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49" fontId="16" fillId="2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 vertical="top" wrapText="1" indent="2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horizontal="right"/>
    </xf>
    <xf numFmtId="3" fontId="9" fillId="0" borderId="3" xfId="0" applyNumberFormat="1" applyFont="1" applyBorder="1" applyAlignment="1">
      <alignment horizontal="right" wrapText="1"/>
    </xf>
    <xf numFmtId="0" fontId="9" fillId="0" borderId="2" xfId="21" applyFont="1" applyBorder="1" applyAlignment="1">
      <alignment horizontal="right"/>
    </xf>
    <xf numFmtId="165" fontId="9" fillId="0" borderId="2" xfId="21" applyNumberFormat="1" applyFont="1" applyBorder="1" applyAlignment="1">
      <alignment horizontal="right"/>
    </xf>
    <xf numFmtId="0" fontId="9" fillId="0" borderId="3" xfId="21" applyFont="1" applyBorder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165" fontId="11" fillId="0" borderId="2" xfId="21" applyNumberFormat="1" applyFont="1" applyBorder="1" applyAlignment="1">
      <alignment horizontal="right"/>
    </xf>
    <xf numFmtId="166" fontId="25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left" wrapText="1" indent="1"/>
    </xf>
    <xf numFmtId="0" fontId="16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vertical="center" wrapText="1"/>
    </xf>
    <xf numFmtId="165" fontId="16" fillId="0" borderId="3" xfId="0" applyNumberFormat="1" applyFont="1" applyBorder="1" applyAlignment="1">
      <alignment horizontal="right"/>
    </xf>
    <xf numFmtId="165" fontId="9" fillId="0" borderId="2" xfId="41" applyNumberFormat="1" applyFont="1" applyBorder="1" applyAlignment="1">
      <alignment horizontal="right" wrapText="1"/>
    </xf>
    <xf numFmtId="165" fontId="9" fillId="0" borderId="2" xfId="42" applyNumberFormat="1" applyFont="1" applyBorder="1" applyAlignment="1">
      <alignment horizontal="right" wrapText="1"/>
    </xf>
    <xf numFmtId="165" fontId="9" fillId="0" borderId="2" xfId="43" applyNumberFormat="1" applyFont="1" applyBorder="1" applyAlignment="1">
      <alignment horizontal="right" wrapText="1"/>
    </xf>
    <xf numFmtId="165" fontId="9" fillId="0" borderId="2" xfId="44" applyNumberFormat="1" applyFont="1" applyBorder="1" applyAlignment="1">
      <alignment horizontal="right" wrapText="1"/>
    </xf>
    <xf numFmtId="165" fontId="25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right" wrapText="1"/>
    </xf>
    <xf numFmtId="166" fontId="25" fillId="0" borderId="2" xfId="0" applyNumberFormat="1" applyFont="1" applyBorder="1" applyAlignment="1">
      <alignment horizontal="right" vertical="center"/>
    </xf>
    <xf numFmtId="3" fontId="18" fillId="2" borderId="2" xfId="0" applyNumberFormat="1" applyFont="1" applyFill="1" applyBorder="1" applyAlignment="1">
      <alignment horizontal="right"/>
    </xf>
    <xf numFmtId="165" fontId="9" fillId="2" borderId="3" xfId="0" applyNumberFormat="1" applyFont="1" applyFill="1" applyBorder="1" applyAlignment="1">
      <alignment horizontal="right"/>
    </xf>
    <xf numFmtId="165" fontId="16" fillId="2" borderId="3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165" fontId="9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wrapText="1"/>
    </xf>
    <xf numFmtId="0" fontId="18" fillId="2" borderId="2" xfId="0" applyFont="1" applyFill="1" applyBorder="1" applyAlignment="1">
      <alignment horizontal="right"/>
    </xf>
    <xf numFmtId="165" fontId="11" fillId="0" borderId="2" xfId="0" applyNumberFormat="1" applyFont="1" applyBorder="1" applyAlignment="1">
      <alignment horizontal="justify" vertical="top" wrapText="1"/>
    </xf>
    <xf numFmtId="0" fontId="20" fillId="0" borderId="0" xfId="0" applyFont="1" applyAlignment="1">
      <alignment horizontal="left" vertical="top" wrapText="1"/>
    </xf>
    <xf numFmtId="0" fontId="9" fillId="0" borderId="0" xfId="0" applyFont="1" applyAlignment="1">
      <alignment horizontal="left" indent="1"/>
    </xf>
    <xf numFmtId="165" fontId="9" fillId="3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/>
    </xf>
    <xf numFmtId="0" fontId="34" fillId="0" borderId="2" xfId="0" applyFont="1" applyBorder="1" applyAlignment="1">
      <alignment horizontal="right"/>
    </xf>
    <xf numFmtId="165" fontId="11" fillId="0" borderId="0" xfId="0" applyNumberFormat="1" applyFont="1" applyAlignment="1">
      <alignment horizontal="right" wrapText="1"/>
    </xf>
    <xf numFmtId="0" fontId="9" fillId="3" borderId="2" xfId="0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8" fillId="0" borderId="2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3" fontId="8" fillId="0" borderId="2" xfId="15" applyNumberFormat="1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0" fontId="9" fillId="0" borderId="10" xfId="0" applyFont="1" applyBorder="1"/>
    <xf numFmtId="166" fontId="9" fillId="0" borderId="3" xfId="0" applyNumberFormat="1" applyFont="1" applyBorder="1"/>
    <xf numFmtId="1" fontId="9" fillId="0" borderId="3" xfId="0" applyNumberFormat="1" applyFont="1" applyBorder="1"/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11" fillId="2" borderId="2" xfId="0" applyFont="1" applyFill="1" applyBorder="1"/>
    <xf numFmtId="0" fontId="11" fillId="2" borderId="0" xfId="0" applyFont="1" applyFill="1" applyAlignment="1">
      <alignment vertical="center"/>
    </xf>
    <xf numFmtId="0" fontId="11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1" fillId="2" borderId="0" xfId="0" applyFont="1" applyFill="1"/>
    <xf numFmtId="3" fontId="11" fillId="2" borderId="2" xfId="0" applyNumberFormat="1" applyFont="1" applyFill="1" applyBorder="1"/>
    <xf numFmtId="3" fontId="9" fillId="2" borderId="11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right" vertical="top" wrapText="1"/>
    </xf>
    <xf numFmtId="0" fontId="11" fillId="0" borderId="3" xfId="0" applyFont="1" applyBorder="1"/>
    <xf numFmtId="166" fontId="9" fillId="0" borderId="2" xfId="22" applyNumberFormat="1" applyFont="1" applyBorder="1" applyAlignment="1">
      <alignment horizontal="right"/>
    </xf>
    <xf numFmtId="166" fontId="9" fillId="0" borderId="3" xfId="22" applyNumberFormat="1" applyFont="1" applyBorder="1" applyAlignment="1">
      <alignment horizontal="right"/>
    </xf>
    <xf numFmtId="0" fontId="11" fillId="0" borderId="3" xfId="21" applyFont="1" applyBorder="1" applyAlignment="1">
      <alignment horizontal="right"/>
    </xf>
    <xf numFmtId="0" fontId="9" fillId="0" borderId="2" xfId="23" applyFont="1" applyBorder="1"/>
    <xf numFmtId="0" fontId="9" fillId="0" borderId="3" xfId="24" applyFont="1" applyBorder="1" applyAlignment="1">
      <alignment horizontal="right"/>
    </xf>
    <xf numFmtId="166" fontId="9" fillId="0" borderId="2" xfId="23" applyNumberFormat="1" applyFont="1" applyBorder="1" applyAlignment="1">
      <alignment horizontal="right"/>
    </xf>
    <xf numFmtId="166" fontId="9" fillId="0" borderId="2" xfId="25" applyNumberFormat="1" applyFont="1" applyBorder="1" applyAlignment="1">
      <alignment horizontal="right" vertical="center" wrapText="1"/>
    </xf>
    <xf numFmtId="166" fontId="9" fillId="0" borderId="2" xfId="25" applyNumberFormat="1" applyFont="1" applyBorder="1" applyAlignment="1">
      <alignment horizontal="right" vertical="center"/>
    </xf>
    <xf numFmtId="166" fontId="9" fillId="0" borderId="2" xfId="9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 vertical="center" wrapText="1"/>
    </xf>
    <xf numFmtId="166" fontId="11" fillId="0" borderId="3" xfId="21" applyNumberFormat="1" applyFont="1" applyBorder="1" applyAlignment="1">
      <alignment horizontal="right"/>
    </xf>
    <xf numFmtId="166" fontId="9" fillId="0" borderId="2" xfId="11" applyNumberFormat="1" applyFont="1" applyBorder="1" applyAlignment="1">
      <alignment horizontal="right"/>
    </xf>
    <xf numFmtId="166" fontId="9" fillId="0" borderId="3" xfId="9" applyNumberFormat="1" applyFont="1" applyBorder="1" applyAlignment="1">
      <alignment horizontal="right"/>
    </xf>
    <xf numFmtId="0" fontId="11" fillId="0" borderId="2" xfId="23" applyFont="1" applyBorder="1"/>
    <xf numFmtId="168" fontId="11" fillId="0" borderId="0" xfId="73" applyNumberFormat="1" applyFont="1" applyAlignment="1">
      <alignment horizontal="right" wrapText="1"/>
    </xf>
    <xf numFmtId="1" fontId="9" fillId="0" borderId="2" xfId="26" applyNumberFormat="1" applyFont="1" applyBorder="1"/>
    <xf numFmtId="1" fontId="9" fillId="0" borderId="3" xfId="26" applyNumberFormat="1" applyFont="1" applyBorder="1"/>
    <xf numFmtId="0" fontId="9" fillId="0" borderId="2" xfId="24" applyFont="1" applyBorder="1" applyAlignment="1">
      <alignment horizontal="right"/>
    </xf>
    <xf numFmtId="3" fontId="11" fillId="0" borderId="2" xfId="23" applyNumberFormat="1" applyFont="1" applyBorder="1"/>
    <xf numFmtId="3" fontId="9" fillId="0" borderId="3" xfId="24" applyNumberFormat="1" applyFont="1" applyBorder="1"/>
    <xf numFmtId="3" fontId="9" fillId="0" borderId="3" xfId="27" applyNumberFormat="1" applyFont="1" applyBorder="1" applyAlignment="1">
      <alignment horizontal="right"/>
    </xf>
    <xf numFmtId="166" fontId="11" fillId="0" borderId="3" xfId="0" applyNumberFormat="1" applyFont="1" applyBorder="1"/>
    <xf numFmtId="0" fontId="10" fillId="0" borderId="2" xfId="0" applyFont="1" applyBorder="1" applyAlignment="1">
      <alignment horizontal="left" wrapText="1"/>
    </xf>
    <xf numFmtId="168" fontId="11" fillId="0" borderId="3" xfId="28" applyNumberFormat="1" applyFont="1" applyBorder="1" applyAlignment="1">
      <alignment horizontal="right" wrapText="1"/>
    </xf>
    <xf numFmtId="0" fontId="8" fillId="0" borderId="2" xfId="6" applyFont="1" applyBorder="1" applyAlignment="1">
      <alignment wrapText="1"/>
    </xf>
    <xf numFmtId="176" fontId="11" fillId="0" borderId="2" xfId="0" applyNumberFormat="1" applyFont="1" applyBorder="1" applyAlignment="1">
      <alignment horizontal="right"/>
    </xf>
    <xf numFmtId="176" fontId="11" fillId="0" borderId="2" xfId="0" applyNumberFormat="1" applyFont="1" applyBorder="1" applyAlignment="1">
      <alignment horizontal="right" wrapText="1"/>
    </xf>
    <xf numFmtId="0" fontId="16" fillId="0" borderId="3" xfId="24" applyFont="1" applyBorder="1"/>
    <xf numFmtId="168" fontId="11" fillId="0" borderId="3" xfId="29" applyNumberFormat="1" applyFont="1" applyBorder="1" applyAlignment="1">
      <alignment horizontal="right" wrapText="1"/>
    </xf>
    <xf numFmtId="165" fontId="11" fillId="0" borderId="3" xfId="24" applyNumberFormat="1" applyFont="1" applyBorder="1" applyAlignment="1">
      <alignment horizontal="right"/>
    </xf>
    <xf numFmtId="0" fontId="10" fillId="0" borderId="2" xfId="0" applyFont="1" applyBorder="1" applyAlignment="1">
      <alignment horizontal="left" vertical="top" wrapText="1"/>
    </xf>
    <xf numFmtId="168" fontId="11" fillId="0" borderId="3" xfId="30" applyNumberFormat="1" applyFont="1" applyBorder="1" applyAlignment="1">
      <alignment horizontal="right" wrapText="1"/>
    </xf>
    <xf numFmtId="3" fontId="16" fillId="0" borderId="2" xfId="0" applyNumberFormat="1" applyFont="1" applyBorder="1"/>
    <xf numFmtId="49" fontId="11" fillId="0" borderId="2" xfId="0" applyNumberFormat="1" applyFont="1" applyBorder="1" applyAlignment="1">
      <alignment horizontal="left" wrapText="1" indent="2"/>
    </xf>
    <xf numFmtId="0" fontId="8" fillId="0" borderId="2" xfId="14" applyFont="1" applyBorder="1" applyAlignment="1">
      <alignment wrapText="1"/>
    </xf>
    <xf numFmtId="168" fontId="11" fillId="0" borderId="3" xfId="31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indent="1"/>
    </xf>
    <xf numFmtId="0" fontId="9" fillId="0" borderId="3" xfId="27" applyFont="1" applyBorder="1" applyAlignment="1">
      <alignment horizontal="right"/>
    </xf>
    <xf numFmtId="1" fontId="11" fillId="0" borderId="1" xfId="0" applyNumberFormat="1" applyFont="1" applyBorder="1" applyAlignment="1">
      <alignment horizontal="right" wrapText="1"/>
    </xf>
    <xf numFmtId="169" fontId="11" fillId="0" borderId="2" xfId="13" applyNumberFormat="1" applyFont="1" applyBorder="1" applyAlignment="1">
      <alignment horizontal="right" wrapText="1"/>
    </xf>
    <xf numFmtId="0" fontId="9" fillId="0" borderId="2" xfId="27" applyFont="1" applyBorder="1" applyAlignment="1">
      <alignment horizontal="right"/>
    </xf>
    <xf numFmtId="166" fontId="9" fillId="0" borderId="3" xfId="27" applyNumberFormat="1" applyFont="1" applyBorder="1" applyAlignment="1">
      <alignment horizontal="right"/>
    </xf>
    <xf numFmtId="3" fontId="9" fillId="0" borderId="2" xfId="24" applyNumberFormat="1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 inden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24" fillId="0" borderId="0" xfId="0" applyFont="1" applyAlignment="1">
      <alignment horizontal="left" vertical="top" wrapText="1" indent="1"/>
    </xf>
    <xf numFmtId="0" fontId="25" fillId="0" borderId="2" xfId="0" applyFont="1" applyBorder="1"/>
    <xf numFmtId="0" fontId="9" fillId="0" borderId="2" xfId="0" applyFont="1" applyBorder="1" applyAlignment="1">
      <alignment wrapText="1"/>
    </xf>
    <xf numFmtId="0" fontId="25" fillId="0" borderId="10" xfId="0" applyFont="1" applyBorder="1"/>
    <xf numFmtId="0" fontId="11" fillId="0" borderId="10" xfId="0" applyFont="1" applyBorder="1"/>
    <xf numFmtId="0" fontId="16" fillId="0" borderId="2" xfId="0" applyFont="1" applyBorder="1"/>
    <xf numFmtId="3" fontId="11" fillId="0" borderId="12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left" vertical="top" wrapText="1"/>
    </xf>
    <xf numFmtId="2" fontId="11" fillId="0" borderId="2" xfId="0" applyNumberFormat="1" applyFont="1" applyBorder="1" applyAlignment="1">
      <alignment horizontal="right" wrapText="1"/>
    </xf>
    <xf numFmtId="2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165" fontId="9" fillId="0" borderId="2" xfId="24" applyNumberFormat="1" applyFont="1" applyBorder="1" applyAlignment="1">
      <alignment horizontal="right"/>
    </xf>
    <xf numFmtId="0" fontId="11" fillId="0" borderId="2" xfId="24" applyFont="1" applyBorder="1" applyAlignment="1">
      <alignment horizontal="right"/>
    </xf>
    <xf numFmtId="0" fontId="16" fillId="0" borderId="3" xfId="0" applyFont="1" applyBorder="1"/>
    <xf numFmtId="3" fontId="16" fillId="0" borderId="0" xfId="0" applyNumberFormat="1" applyFont="1"/>
    <xf numFmtId="168" fontId="11" fillId="0" borderId="2" xfId="74" applyNumberFormat="1" applyFont="1" applyBorder="1" applyAlignment="1">
      <alignment horizontal="right" wrapText="1"/>
    </xf>
    <xf numFmtId="168" fontId="11" fillId="0" borderId="2" xfId="75" applyNumberFormat="1" applyFont="1" applyBorder="1" applyAlignment="1">
      <alignment horizontal="right" wrapText="1"/>
    </xf>
    <xf numFmtId="168" fontId="11" fillId="0" borderId="2" xfId="76" applyNumberFormat="1" applyFont="1" applyBorder="1" applyAlignment="1">
      <alignment horizontal="right" wrapText="1"/>
    </xf>
    <xf numFmtId="168" fontId="11" fillId="0" borderId="2" xfId="77" applyNumberFormat="1" applyFont="1" applyBorder="1" applyAlignment="1">
      <alignment horizontal="right" wrapText="1"/>
    </xf>
    <xf numFmtId="168" fontId="11" fillId="0" borderId="2" xfId="78" applyNumberFormat="1" applyFont="1" applyBorder="1" applyAlignment="1">
      <alignment horizontal="right" wrapText="1"/>
    </xf>
    <xf numFmtId="166" fontId="9" fillId="0" borderId="3" xfId="0" applyNumberFormat="1" applyFont="1" applyBorder="1" applyAlignment="1">
      <alignment horizontal="right" wrapText="1"/>
    </xf>
    <xf numFmtId="166" fontId="11" fillId="0" borderId="3" xfId="0" applyNumberFormat="1" applyFont="1" applyBorder="1" applyAlignment="1">
      <alignment horizontal="right"/>
    </xf>
    <xf numFmtId="165" fontId="11" fillId="0" borderId="0" xfId="0" applyNumberFormat="1" applyFont="1"/>
    <xf numFmtId="0" fontId="16" fillId="0" borderId="0" xfId="0" applyFont="1" applyAlignment="1">
      <alignment horizontal="right"/>
    </xf>
    <xf numFmtId="3" fontId="11" fillId="0" borderId="2" xfId="27" applyNumberFormat="1" applyFont="1" applyBorder="1" applyAlignment="1">
      <alignment horizontal="right"/>
    </xf>
    <xf numFmtId="0" fontId="11" fillId="0" borderId="2" xfId="27" applyFont="1" applyBorder="1" applyAlignment="1">
      <alignment horizontal="right"/>
    </xf>
    <xf numFmtId="165" fontId="11" fillId="0" borderId="3" xfId="0" applyNumberFormat="1" applyFont="1" applyBorder="1"/>
    <xf numFmtId="166" fontId="9" fillId="0" borderId="2" xfId="24" applyNumberFormat="1" applyFont="1" applyBorder="1" applyAlignment="1">
      <alignment horizontal="right"/>
    </xf>
    <xf numFmtId="166" fontId="9" fillId="0" borderId="2" xfId="82" applyNumberFormat="1" applyFont="1" applyBorder="1" applyAlignment="1">
      <alignment horizontal="right"/>
    </xf>
    <xf numFmtId="166" fontId="11" fillId="0" borderId="2" xfId="24" applyNumberFormat="1" applyFont="1" applyBorder="1" applyAlignment="1">
      <alignment horizontal="right"/>
    </xf>
    <xf numFmtId="0" fontId="9" fillId="0" borderId="2" xfId="24" applyFont="1" applyBorder="1"/>
    <xf numFmtId="0" fontId="9" fillId="0" borderId="2" xfId="10" applyFont="1" applyBorder="1"/>
    <xf numFmtId="0" fontId="11" fillId="0" borderId="2" xfId="24" applyFont="1" applyBorder="1"/>
    <xf numFmtId="0" fontId="11" fillId="0" borderId="2" xfId="10" applyFont="1" applyBorder="1"/>
    <xf numFmtId="3" fontId="11" fillId="0" borderId="2" xfId="24" applyNumberFormat="1" applyFont="1" applyBorder="1"/>
    <xf numFmtId="3" fontId="11" fillId="0" borderId="2" xfId="10" applyNumberFormat="1" applyFont="1" applyBorder="1"/>
    <xf numFmtId="3" fontId="11" fillId="0" borderId="2" xfId="24" applyNumberFormat="1" applyFont="1" applyBorder="1" applyAlignment="1">
      <alignment horizontal="right"/>
    </xf>
    <xf numFmtId="1" fontId="9" fillId="0" borderId="2" xfId="83" applyNumberFormat="1" applyFont="1" applyBorder="1"/>
    <xf numFmtId="0" fontId="9" fillId="0" borderId="0" xfId="2" applyFont="1"/>
    <xf numFmtId="3" fontId="8" fillId="0" borderId="2" xfId="15" applyNumberFormat="1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2" xfId="2" applyFont="1" applyBorder="1" applyAlignment="1">
      <alignment horizontal="center" wrapText="1"/>
    </xf>
    <xf numFmtId="0" fontId="9" fillId="0" borderId="3" xfId="2" applyFont="1" applyBorder="1"/>
    <xf numFmtId="0" fontId="9" fillId="0" borderId="2" xfId="2" applyFont="1" applyBorder="1"/>
    <xf numFmtId="166" fontId="11" fillId="0" borderId="2" xfId="2" applyNumberFormat="1" applyFont="1" applyBorder="1" applyAlignment="1">
      <alignment horizontal="right" wrapText="1"/>
    </xf>
    <xf numFmtId="166" fontId="9" fillId="0" borderId="2" xfId="2" applyNumberFormat="1" applyFont="1" applyBorder="1" applyAlignment="1">
      <alignment horizontal="right"/>
    </xf>
    <xf numFmtId="2" fontId="9" fillId="0" borderId="2" xfId="2" applyNumberFormat="1" applyFont="1" applyBorder="1" applyAlignment="1">
      <alignment horizontal="right" wrapText="1"/>
    </xf>
    <xf numFmtId="166" fontId="11" fillId="0" borderId="2" xfId="2" applyNumberFormat="1" applyFont="1" applyBorder="1" applyAlignment="1">
      <alignment horizontal="right"/>
    </xf>
    <xf numFmtId="166" fontId="11" fillId="0" borderId="3" xfId="2" applyNumberFormat="1" applyFont="1" applyBorder="1" applyAlignment="1">
      <alignment horizontal="right"/>
    </xf>
    <xf numFmtId="165" fontId="9" fillId="0" borderId="3" xfId="5" applyNumberFormat="1" applyFont="1" applyBorder="1" applyAlignment="1">
      <alignment horizontal="right" wrapText="1"/>
    </xf>
    <xf numFmtId="3" fontId="9" fillId="0" borderId="3" xfId="5" applyNumberFormat="1" applyFont="1" applyBorder="1" applyAlignment="1">
      <alignment horizontal="right" wrapText="1"/>
    </xf>
    <xf numFmtId="3" fontId="11" fillId="0" borderId="2" xfId="2" applyNumberFormat="1" applyFont="1" applyBorder="1" applyAlignment="1">
      <alignment horizontal="right" wrapText="1"/>
    </xf>
    <xf numFmtId="3" fontId="9" fillId="0" borderId="2" xfId="2" applyNumberFormat="1" applyFont="1" applyBorder="1" applyAlignment="1">
      <alignment horizontal="right" wrapText="1"/>
    </xf>
    <xf numFmtId="3" fontId="9" fillId="0" borderId="2" xfId="5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 wrapText="1"/>
    </xf>
    <xf numFmtId="2" fontId="9" fillId="0" borderId="3" xfId="2" applyNumberFormat="1" applyFont="1" applyBorder="1" applyAlignment="1">
      <alignment horizontal="right" wrapText="1"/>
    </xf>
    <xf numFmtId="0" fontId="11" fillId="0" borderId="2" xfId="2" applyFont="1" applyBorder="1" applyAlignment="1">
      <alignment horizontal="right"/>
    </xf>
    <xf numFmtId="0" fontId="9" fillId="0" borderId="3" xfId="2" applyFont="1" applyBorder="1" applyAlignment="1">
      <alignment horizontal="right"/>
    </xf>
    <xf numFmtId="3" fontId="9" fillId="0" borderId="2" xfId="5" applyNumberFormat="1" applyFont="1" applyBorder="1" applyAlignment="1">
      <alignment horizontal="right"/>
    </xf>
    <xf numFmtId="3" fontId="9" fillId="0" borderId="2" xfId="2" applyNumberFormat="1" applyFont="1" applyBorder="1" applyAlignment="1">
      <alignment horizontal="right"/>
    </xf>
    <xf numFmtId="3" fontId="11" fillId="0" borderId="3" xfId="2" applyNumberFormat="1" applyFont="1" applyBorder="1" applyAlignment="1">
      <alignment horizontal="right" wrapText="1"/>
    </xf>
    <xf numFmtId="3" fontId="9" fillId="0" borderId="2" xfId="2" applyNumberFormat="1" applyFont="1" applyBorder="1"/>
    <xf numFmtId="0" fontId="9" fillId="0" borderId="2" xfId="12" applyFont="1" applyBorder="1" applyAlignment="1">
      <alignment horizontal="right"/>
    </xf>
    <xf numFmtId="0" fontId="9" fillId="0" borderId="3" xfId="12" applyFont="1" applyBorder="1" applyAlignment="1">
      <alignment horizontal="right"/>
    </xf>
    <xf numFmtId="3" fontId="9" fillId="0" borderId="2" xfId="12" applyNumberFormat="1" applyFont="1" applyBorder="1" applyAlignment="1">
      <alignment horizontal="right"/>
    </xf>
    <xf numFmtId="166" fontId="9" fillId="0" borderId="2" xfId="16" applyNumberFormat="1" applyFont="1" applyBorder="1" applyAlignment="1">
      <alignment horizontal="right"/>
    </xf>
    <xf numFmtId="166" fontId="9" fillId="0" borderId="2" xfId="12" applyNumberFormat="1" applyFont="1" applyBorder="1" applyAlignment="1">
      <alignment horizontal="right"/>
    </xf>
    <xf numFmtId="166" fontId="9" fillId="0" borderId="3" xfId="12" applyNumberFormat="1" applyFont="1" applyBorder="1" applyAlignment="1">
      <alignment horizontal="right"/>
    </xf>
    <xf numFmtId="166" fontId="9" fillId="0" borderId="3" xfId="24" applyNumberFormat="1" applyFont="1" applyBorder="1" applyAlignment="1">
      <alignment horizontal="right"/>
    </xf>
    <xf numFmtId="166" fontId="9" fillId="0" borderId="2" xfId="17" applyNumberFormat="1" applyFont="1" applyBorder="1" applyAlignment="1">
      <alignment horizontal="right"/>
    </xf>
    <xf numFmtId="166" fontId="9" fillId="0" borderId="2" xfId="8" applyNumberFormat="1" applyFont="1" applyBorder="1" applyAlignment="1">
      <alignment horizontal="right"/>
    </xf>
    <xf numFmtId="166" fontId="9" fillId="0" borderId="3" xfId="8" applyNumberFormat="1" applyFont="1" applyBorder="1" applyAlignment="1">
      <alignment horizontal="right"/>
    </xf>
    <xf numFmtId="0" fontId="9" fillId="0" borderId="3" xfId="2" applyFont="1" applyBorder="1" applyAlignment="1">
      <alignment horizontal="center"/>
    </xf>
    <xf numFmtId="3" fontId="9" fillId="0" borderId="3" xfId="12" applyNumberFormat="1" applyFont="1" applyBorder="1" applyAlignment="1">
      <alignment horizontal="right"/>
    </xf>
    <xf numFmtId="165" fontId="9" fillId="0" borderId="2" xfId="12" applyNumberFormat="1" applyFont="1" applyBorder="1" applyAlignment="1">
      <alignment horizontal="right"/>
    </xf>
    <xf numFmtId="165" fontId="9" fillId="0" borderId="3" xfId="12" applyNumberFormat="1" applyFont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3" fontId="9" fillId="0" borderId="3" xfId="2" applyNumberFormat="1" applyFont="1" applyBorder="1" applyAlignment="1">
      <alignment horizontal="right"/>
    </xf>
    <xf numFmtId="165" fontId="9" fillId="0" borderId="2" xfId="2" applyNumberFormat="1" applyFont="1" applyBorder="1" applyAlignment="1">
      <alignment horizontal="right" wrapText="1"/>
    </xf>
    <xf numFmtId="165" fontId="9" fillId="0" borderId="3" xfId="2" applyNumberFormat="1" applyFont="1" applyBorder="1" applyAlignment="1">
      <alignment horizontal="right" wrapText="1"/>
    </xf>
    <xf numFmtId="165" fontId="9" fillId="0" borderId="2" xfId="12" applyNumberFormat="1" applyFont="1" applyBorder="1" applyAlignment="1">
      <alignment horizontal="right" wrapText="1"/>
    </xf>
    <xf numFmtId="165" fontId="9" fillId="0" borderId="3" xfId="12" applyNumberFormat="1" applyFont="1" applyBorder="1" applyAlignment="1">
      <alignment horizontal="right" wrapText="1"/>
    </xf>
    <xf numFmtId="0" fontId="9" fillId="0" borderId="2" xfId="2" applyFont="1" applyBorder="1" applyAlignment="1">
      <alignment horizontal="right" wrapText="1"/>
    </xf>
    <xf numFmtId="0" fontId="9" fillId="0" borderId="3" xfId="2" applyFont="1" applyBorder="1" applyAlignment="1">
      <alignment horizontal="right" wrapText="1"/>
    </xf>
    <xf numFmtId="0" fontId="9" fillId="0" borderId="2" xfId="2" applyFont="1" applyBorder="1" applyAlignment="1">
      <alignment horizontal="left" wrapText="1"/>
    </xf>
    <xf numFmtId="3" fontId="11" fillId="0" borderId="3" xfId="12" applyNumberFormat="1" applyFont="1" applyBorder="1" applyAlignment="1">
      <alignment horizontal="right" wrapText="1"/>
    </xf>
    <xf numFmtId="3" fontId="9" fillId="0" borderId="3" xfId="2" applyNumberFormat="1" applyFont="1" applyBorder="1"/>
    <xf numFmtId="165" fontId="9" fillId="0" borderId="3" xfId="2" applyNumberFormat="1" applyFont="1" applyBorder="1"/>
    <xf numFmtId="3" fontId="11" fillId="0" borderId="2" xfId="12" applyNumberFormat="1" applyFont="1" applyBorder="1" applyAlignment="1">
      <alignment horizontal="right" wrapText="1"/>
    </xf>
    <xf numFmtId="165" fontId="11" fillId="0" borderId="2" xfId="2" applyNumberFormat="1" applyFont="1" applyBorder="1" applyAlignment="1">
      <alignment horizontal="right" wrapText="1"/>
    </xf>
    <xf numFmtId="49" fontId="11" fillId="0" borderId="2" xfId="0" applyNumberFormat="1" applyFont="1" applyBorder="1" applyAlignment="1">
      <alignment horizontal="left" wrapText="1"/>
    </xf>
    <xf numFmtId="49" fontId="9" fillId="0" borderId="2" xfId="0" applyNumberFormat="1" applyFont="1" applyBorder="1" applyAlignment="1">
      <alignment wrapText="1"/>
    </xf>
    <xf numFmtId="0" fontId="11" fillId="0" borderId="2" xfId="2" applyFont="1" applyBorder="1" applyAlignment="1">
      <alignment horizontal="left" wrapText="1"/>
    </xf>
    <xf numFmtId="165" fontId="11" fillId="0" borderId="2" xfId="12" applyNumberFormat="1" applyFont="1" applyBorder="1" applyAlignment="1">
      <alignment horizontal="right"/>
    </xf>
    <xf numFmtId="165" fontId="11" fillId="0" borderId="3" xfId="12" applyNumberFormat="1" applyFont="1" applyBorder="1" applyAlignment="1">
      <alignment horizontal="right"/>
    </xf>
    <xf numFmtId="165" fontId="11" fillId="0" borderId="2" xfId="24" applyNumberFormat="1" applyFont="1" applyBorder="1" applyAlignment="1">
      <alignment horizontal="right"/>
    </xf>
    <xf numFmtId="3" fontId="11" fillId="0" borderId="2" xfId="12" applyNumberFormat="1" applyFont="1" applyBorder="1" applyAlignment="1">
      <alignment horizontal="right"/>
    </xf>
    <xf numFmtId="3" fontId="11" fillId="0" borderId="3" xfId="12" applyNumberFormat="1" applyFont="1" applyBorder="1" applyAlignment="1">
      <alignment horizontal="right"/>
    </xf>
    <xf numFmtId="0" fontId="11" fillId="0" borderId="2" xfId="0" applyFont="1" applyBorder="1" applyAlignment="1">
      <alignment wrapText="1"/>
    </xf>
    <xf numFmtId="3" fontId="9" fillId="0" borderId="2" xfId="19" applyNumberFormat="1" applyFont="1" applyBorder="1" applyAlignment="1">
      <alignment horizontal="right"/>
    </xf>
    <xf numFmtId="3" fontId="11" fillId="0" borderId="2" xfId="2" applyNumberFormat="1" applyFont="1" applyBorder="1" applyAlignment="1">
      <alignment horizontal="right"/>
    </xf>
    <xf numFmtId="165" fontId="9" fillId="0" borderId="2" xfId="2" applyNumberFormat="1" applyFont="1" applyBorder="1"/>
    <xf numFmtId="0" fontId="9" fillId="0" borderId="2" xfId="2" applyFont="1" applyBorder="1" applyAlignment="1">
      <alignment horizontal="right"/>
    </xf>
    <xf numFmtId="165" fontId="11" fillId="0" borderId="2" xfId="2" applyNumberFormat="1" applyFont="1" applyBorder="1" applyAlignment="1">
      <alignment horizontal="right"/>
    </xf>
    <xf numFmtId="165" fontId="11" fillId="0" borderId="3" xfId="2" applyNumberFormat="1" applyFont="1" applyBorder="1" applyAlignment="1">
      <alignment horizontal="right"/>
    </xf>
    <xf numFmtId="165" fontId="11" fillId="0" borderId="3" xfId="2" applyNumberFormat="1" applyFont="1" applyBorder="1" applyAlignment="1">
      <alignment horizontal="right" wrapText="1"/>
    </xf>
    <xf numFmtId="0" fontId="9" fillId="0" borderId="0" xfId="18" applyFont="1" applyAlignment="1">
      <alignment vertical="center"/>
    </xf>
    <xf numFmtId="0" fontId="9" fillId="2" borderId="0" xfId="18" applyFont="1" applyFill="1" applyAlignment="1">
      <alignment vertical="center"/>
    </xf>
    <xf numFmtId="0" fontId="9" fillId="2" borderId="0" xfId="18" applyFont="1" applyFill="1"/>
    <xf numFmtId="3" fontId="9" fillId="0" borderId="0" xfId="18" applyNumberFormat="1" applyFont="1" applyAlignment="1">
      <alignment horizontal="right" vertical="center"/>
    </xf>
    <xf numFmtId="3" fontId="11" fillId="2" borderId="0" xfId="18" applyNumberFormat="1" applyFont="1" applyFill="1" applyAlignment="1">
      <alignment horizontal="right" vertical="center"/>
    </xf>
    <xf numFmtId="0" fontId="24" fillId="0" borderId="0" xfId="18" applyFont="1" applyAlignment="1">
      <alignment vertical="center"/>
    </xf>
    <xf numFmtId="0" fontId="24" fillId="0" borderId="0" xfId="18" applyFont="1" applyAlignment="1">
      <alignment horizontal="left" vertical="center" wrapText="1"/>
    </xf>
    <xf numFmtId="0" fontId="9" fillId="0" borderId="0" xfId="18" applyFont="1" applyAlignment="1">
      <alignment horizontal="right" vertical="center" wrapText="1"/>
    </xf>
    <xf numFmtId="0" fontId="21" fillId="2" borderId="0" xfId="18" applyFont="1" applyFill="1" applyAlignment="1">
      <alignment vertical="center" wrapText="1"/>
    </xf>
    <xf numFmtId="0" fontId="24" fillId="2" borderId="0" xfId="18" applyFont="1" applyFill="1" applyAlignment="1">
      <alignment horizontal="left" vertical="center" wrapText="1"/>
    </xf>
    <xf numFmtId="0" fontId="9" fillId="2" borderId="0" xfId="18" applyFont="1" applyFill="1" applyAlignment="1">
      <alignment horizontal="right" vertical="center" wrapText="1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/>
    </xf>
    <xf numFmtId="0" fontId="9" fillId="0" borderId="0" xfId="18" applyFont="1"/>
    <xf numFmtId="0" fontId="16" fillId="0" borderId="0" xfId="0" applyFont="1" applyAlignment="1">
      <alignment wrapText="1"/>
    </xf>
    <xf numFmtId="165" fontId="9" fillId="0" borderId="2" xfId="5" applyNumberFormat="1" applyFont="1" applyBorder="1" applyAlignment="1">
      <alignment horizontal="right" wrapText="1"/>
    </xf>
    <xf numFmtId="1" fontId="9" fillId="0" borderId="3" xfId="2" applyNumberFormat="1" applyFont="1" applyBorder="1" applyAlignment="1">
      <alignment horizontal="right" wrapText="1"/>
    </xf>
    <xf numFmtId="0" fontId="11" fillId="0" borderId="2" xfId="2" applyFont="1" applyBorder="1" applyAlignment="1">
      <alignment horizontal="right" wrapText="1"/>
    </xf>
    <xf numFmtId="1" fontId="9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165" fontId="11" fillId="0" borderId="2" xfId="12" applyNumberFormat="1" applyFont="1" applyBorder="1" applyAlignment="1">
      <alignment horizontal="center" wrapText="1"/>
    </xf>
    <xf numFmtId="0" fontId="11" fillId="0" borderId="2" xfId="12" applyFont="1" applyBorder="1" applyAlignment="1">
      <alignment horizontal="center"/>
    </xf>
    <xf numFmtId="0" fontId="9" fillId="0" borderId="2" xfId="12" applyFont="1" applyBorder="1" applyAlignment="1">
      <alignment horizontal="center"/>
    </xf>
    <xf numFmtId="0" fontId="9" fillId="0" borderId="3" xfId="12" applyFont="1" applyBorder="1"/>
    <xf numFmtId="165" fontId="11" fillId="0" borderId="2" xfId="12" applyNumberFormat="1" applyFont="1" applyBorder="1" applyAlignment="1">
      <alignment horizontal="right" wrapText="1"/>
    </xf>
    <xf numFmtId="165" fontId="11" fillId="0" borderId="3" xfId="12" applyNumberFormat="1" applyFont="1" applyBorder="1" applyAlignment="1">
      <alignment horizontal="right" wrapText="1"/>
    </xf>
    <xf numFmtId="165" fontId="11" fillId="0" borderId="2" xfId="24" applyNumberFormat="1" applyFont="1" applyBorder="1" applyAlignment="1">
      <alignment horizontal="right" wrapText="1"/>
    </xf>
    <xf numFmtId="1" fontId="11" fillId="0" borderId="3" xfId="2" applyNumberFormat="1" applyFont="1" applyBorder="1" applyAlignment="1">
      <alignment horizontal="right"/>
    </xf>
    <xf numFmtId="0" fontId="9" fillId="0" borderId="2" xfId="19" applyFont="1" applyBorder="1" applyAlignment="1">
      <alignment horizontal="right" wrapText="1"/>
    </xf>
    <xf numFmtId="3" fontId="9" fillId="0" borderId="2" xfId="12" applyNumberFormat="1" applyFont="1" applyBorder="1" applyAlignment="1">
      <alignment horizontal="right" wrapText="1"/>
    </xf>
    <xf numFmtId="3" fontId="9" fillId="0" borderId="3" xfId="12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9" fillId="0" borderId="2" xfId="2" applyFont="1" applyBorder="1" applyAlignment="1">
      <alignment wrapText="1"/>
    </xf>
    <xf numFmtId="165" fontId="11" fillId="0" borderId="2" xfId="20" applyNumberFormat="1" applyFont="1" applyBorder="1" applyAlignment="1">
      <alignment horizontal="right" wrapText="1"/>
    </xf>
    <xf numFmtId="165" fontId="9" fillId="0" borderId="3" xfId="2" applyNumberFormat="1" applyFont="1" applyBorder="1" applyAlignment="1">
      <alignment horizontal="right"/>
    </xf>
    <xf numFmtId="165" fontId="9" fillId="0" borderId="2" xfId="7" applyNumberFormat="1" applyFont="1" applyBorder="1" applyAlignment="1">
      <alignment horizontal="right" wrapText="1"/>
    </xf>
    <xf numFmtId="165" fontId="9" fillId="0" borderId="3" xfId="7" applyNumberFormat="1" applyFont="1" applyBorder="1" applyAlignment="1">
      <alignment horizontal="right" wrapText="1"/>
    </xf>
    <xf numFmtId="0" fontId="10" fillId="0" borderId="2" xfId="2" applyFont="1" applyBorder="1" applyAlignment="1">
      <alignment horizontal="center" wrapText="1"/>
    </xf>
    <xf numFmtId="3" fontId="8" fillId="0" borderId="3" xfId="15" applyNumberFormat="1" applyFont="1" applyBorder="1" applyAlignment="1">
      <alignment horizontal="center"/>
    </xf>
    <xf numFmtId="3" fontId="11" fillId="0" borderId="3" xfId="2" applyNumberFormat="1" applyFont="1" applyBorder="1" applyAlignment="1">
      <alignment horizontal="right"/>
    </xf>
    <xf numFmtId="166" fontId="9" fillId="0" borderId="2" xfId="12" applyNumberFormat="1" applyFont="1" applyBorder="1" applyAlignment="1">
      <alignment horizontal="right" wrapText="1"/>
    </xf>
    <xf numFmtId="168" fontId="11" fillId="0" borderId="2" xfId="12" applyNumberFormat="1" applyFont="1" applyBorder="1" applyAlignment="1">
      <alignment horizontal="right" wrapText="1"/>
    </xf>
    <xf numFmtId="166" fontId="11" fillId="0" borderId="2" xfId="12" applyNumberFormat="1" applyFont="1" applyBorder="1" applyAlignment="1">
      <alignment horizontal="right" wrapText="1"/>
    </xf>
    <xf numFmtId="169" fontId="11" fillId="0" borderId="2" xfId="12" applyNumberFormat="1" applyFont="1" applyBorder="1" applyAlignment="1">
      <alignment horizontal="right" wrapText="1"/>
    </xf>
    <xf numFmtId="165" fontId="11" fillId="0" borderId="9" xfId="12" applyNumberFormat="1" applyFont="1" applyBorder="1" applyAlignment="1">
      <alignment horizontal="right" wrapText="1"/>
    </xf>
    <xf numFmtId="0" fontId="9" fillId="0" borderId="0" xfId="12" applyFont="1"/>
    <xf numFmtId="0" fontId="11" fillId="0" borderId="0" xfId="2" applyFont="1"/>
    <xf numFmtId="0" fontId="11" fillId="0" borderId="2" xfId="2" applyFont="1" applyBorder="1"/>
    <xf numFmtId="0" fontId="11" fillId="0" borderId="3" xfId="12" applyFont="1" applyBorder="1" applyAlignment="1">
      <alignment horizontal="right"/>
    </xf>
    <xf numFmtId="165" fontId="9" fillId="0" borderId="2" xfId="12" applyNumberFormat="1" applyFont="1" applyBorder="1"/>
    <xf numFmtId="165" fontId="9" fillId="0" borderId="3" xfId="12" applyNumberFormat="1" applyFont="1" applyBorder="1"/>
    <xf numFmtId="0" fontId="11" fillId="0" borderId="0" xfId="12" applyFont="1" applyAlignment="1">
      <alignment horizontal="right"/>
    </xf>
    <xf numFmtId="3" fontId="21" fillId="2" borderId="0" xfId="18" applyNumberFormat="1" applyFont="1" applyFill="1" applyAlignment="1">
      <alignment horizontal="right" vertical="center"/>
    </xf>
    <xf numFmtId="0" fontId="10" fillId="0" borderId="2" xfId="2" applyFont="1" applyBorder="1" applyAlignment="1">
      <alignment horizontal="right" wrapText="1"/>
    </xf>
    <xf numFmtId="166" fontId="9" fillId="0" borderId="2" xfId="5" applyNumberFormat="1" applyFont="1" applyBorder="1" applyAlignment="1">
      <alignment horizontal="right"/>
    </xf>
    <xf numFmtId="166" fontId="9" fillId="0" borderId="2" xfId="12" applyNumberFormat="1" applyFont="1" applyBorder="1"/>
    <xf numFmtId="166" fontId="9" fillId="0" borderId="3" xfId="12" applyNumberFormat="1" applyFont="1" applyBorder="1"/>
    <xf numFmtId="166" fontId="9" fillId="0" borderId="2" xfId="24" applyNumberFormat="1" applyFont="1" applyBorder="1"/>
    <xf numFmtId="166" fontId="9" fillId="0" borderId="2" xfId="2" applyNumberFormat="1" applyFont="1" applyBorder="1"/>
    <xf numFmtId="166" fontId="11" fillId="0" borderId="3" xfId="12" applyNumberFormat="1" applyFont="1" applyBorder="1" applyAlignment="1">
      <alignment horizontal="right" wrapText="1"/>
    </xf>
    <xf numFmtId="0" fontId="11" fillId="0" borderId="9" xfId="12" applyFont="1" applyBorder="1" applyAlignment="1">
      <alignment horizontal="right"/>
    </xf>
    <xf numFmtId="0" fontId="9" fillId="0" borderId="9" xfId="12" applyFont="1" applyBorder="1"/>
    <xf numFmtId="165" fontId="9" fillId="0" borderId="2" xfId="18" applyNumberFormat="1" applyFont="1" applyBorder="1" applyAlignment="1">
      <alignment horizontal="right"/>
    </xf>
    <xf numFmtId="3" fontId="9" fillId="0" borderId="2" xfId="12" applyNumberFormat="1" applyFont="1" applyBorder="1" applyAlignment="1">
      <alignment horizontal="left" wrapText="1"/>
    </xf>
    <xf numFmtId="3" fontId="9" fillId="0" borderId="2" xfId="5" applyNumberFormat="1" applyFont="1" applyBorder="1" applyAlignment="1">
      <alignment horizontal="left"/>
    </xf>
    <xf numFmtId="165" fontId="9" fillId="0" borderId="2" xfId="12" applyNumberFormat="1" applyFont="1" applyBorder="1" applyAlignment="1">
      <alignment horizontal="left" wrapText="1"/>
    </xf>
    <xf numFmtId="0" fontId="9" fillId="0" borderId="3" xfId="12" applyFont="1" applyBorder="1" applyAlignment="1">
      <alignment horizontal="left"/>
    </xf>
    <xf numFmtId="166" fontId="16" fillId="0" borderId="2" xfId="0" applyNumberFormat="1" applyFont="1" applyBorder="1"/>
    <xf numFmtId="3" fontId="16" fillId="0" borderId="3" xfId="0" applyNumberFormat="1" applyFont="1" applyBorder="1"/>
    <xf numFmtId="0" fontId="10" fillId="0" borderId="0" xfId="0" applyFont="1" applyAlignment="1">
      <alignment horizontal="center" vertical="center"/>
    </xf>
    <xf numFmtId="1" fontId="11" fillId="0" borderId="2" xfId="0" applyNumberFormat="1" applyFont="1" applyBorder="1"/>
    <xf numFmtId="1" fontId="11" fillId="0" borderId="2" xfId="0" applyNumberFormat="1" applyFont="1" applyBorder="1" applyAlignment="1">
      <alignment horizontal="right"/>
    </xf>
    <xf numFmtId="1" fontId="11" fillId="0" borderId="2" xfId="0" applyNumberFormat="1" applyFont="1" applyBorder="1" applyAlignment="1">
      <alignment wrapText="1"/>
    </xf>
    <xf numFmtId="165" fontId="9" fillId="0" borderId="2" xfId="84" applyNumberFormat="1" applyFont="1" applyBorder="1" applyAlignment="1">
      <alignment horizontal="right"/>
    </xf>
    <xf numFmtId="0" fontId="9" fillId="0" borderId="2" xfId="6" applyFont="1" applyBorder="1" applyAlignment="1">
      <alignment wrapText="1"/>
    </xf>
    <xf numFmtId="0" fontId="9" fillId="0" borderId="2" xfId="14" applyFont="1" applyBorder="1" applyAlignment="1">
      <alignment wrapText="1"/>
    </xf>
    <xf numFmtId="0" fontId="20" fillId="0" borderId="0" xfId="0" applyFont="1"/>
    <xf numFmtId="3" fontId="11" fillId="0" borderId="0" xfId="0" applyNumberFormat="1" applyFont="1" applyAlignment="1">
      <alignment horizontal="left" indent="1"/>
    </xf>
    <xf numFmtId="165" fontId="11" fillId="0" borderId="0" xfId="0" applyNumberFormat="1" applyFont="1" applyAlignment="1">
      <alignment horizontal="right"/>
    </xf>
    <xf numFmtId="0" fontId="25" fillId="0" borderId="2" xfId="0" applyFont="1" applyBorder="1" applyAlignment="1">
      <alignment horizontal="right"/>
    </xf>
    <xf numFmtId="0" fontId="18" fillId="0" borderId="2" xfId="0" applyFont="1" applyBorder="1" applyAlignment="1">
      <alignment horizontal="right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65" fontId="9" fillId="0" borderId="2" xfId="24" applyNumberFormat="1" applyFont="1" applyBorder="1" applyAlignment="1">
      <alignment vertical="center"/>
    </xf>
    <xf numFmtId="165" fontId="9" fillId="0" borderId="2" xfId="24" applyNumberFormat="1" applyFont="1" applyBorder="1" applyAlignment="1">
      <alignment horizontal="right" vertical="center"/>
    </xf>
    <xf numFmtId="3" fontId="9" fillId="0" borderId="2" xfId="24" applyNumberFormat="1" applyFont="1" applyBorder="1" applyAlignment="1">
      <alignment vertical="center"/>
    </xf>
    <xf numFmtId="3" fontId="9" fillId="0" borderId="2" xfId="24" applyNumberFormat="1" applyFont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49" fontId="9" fillId="0" borderId="2" xfId="0" applyNumberFormat="1" applyFont="1" applyBorder="1" applyAlignment="1">
      <alignment horizontal="right"/>
    </xf>
    <xf numFmtId="3" fontId="10" fillId="0" borderId="2" xfId="15" applyNumberFormat="1" applyFont="1" applyBorder="1" applyAlignment="1">
      <alignment horizontal="right"/>
    </xf>
    <xf numFmtId="0" fontId="25" fillId="0" borderId="3" xfId="0" applyFont="1" applyBorder="1"/>
    <xf numFmtId="3" fontId="11" fillId="0" borderId="5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vertical="center"/>
    </xf>
    <xf numFmtId="166" fontId="9" fillId="3" borderId="2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right" vertical="center" wrapText="1"/>
    </xf>
    <xf numFmtId="3" fontId="9" fillId="0" borderId="2" xfId="5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66" fontId="9" fillId="3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166" fontId="11" fillId="3" borderId="2" xfId="0" applyNumberFormat="1" applyFont="1" applyFill="1" applyBorder="1" applyAlignment="1">
      <alignment vertical="center"/>
    </xf>
    <xf numFmtId="166" fontId="11" fillId="3" borderId="2" xfId="0" applyNumberFormat="1" applyFont="1" applyFill="1" applyBorder="1" applyAlignment="1">
      <alignment horizontal="right" vertical="center"/>
    </xf>
    <xf numFmtId="3" fontId="11" fillId="0" borderId="3" xfId="0" applyNumberFormat="1" applyFont="1" applyBorder="1" applyAlignment="1">
      <alignment vertical="center"/>
    </xf>
    <xf numFmtId="3" fontId="11" fillId="0" borderId="2" xfId="24" applyNumberFormat="1" applyFont="1" applyBorder="1" applyAlignment="1">
      <alignment horizontal="right" vertical="center"/>
    </xf>
    <xf numFmtId="166" fontId="11" fillId="0" borderId="2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horizontal="right"/>
    </xf>
    <xf numFmtId="165" fontId="11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top" wrapText="1" indent="2"/>
    </xf>
    <xf numFmtId="165" fontId="10" fillId="0" borderId="2" xfId="4" applyNumberFormat="1" applyFont="1" applyBorder="1" applyAlignment="1">
      <alignment horizontal="right"/>
    </xf>
    <xf numFmtId="166" fontId="10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right" wrapText="1"/>
    </xf>
    <xf numFmtId="165" fontId="11" fillId="0" borderId="0" xfId="79" applyNumberFormat="1" applyFont="1" applyAlignment="1">
      <alignment horizontal="right" vertical="center" wrapText="1"/>
    </xf>
    <xf numFmtId="0" fontId="11" fillId="0" borderId="2" xfId="27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wrapText="1"/>
    </xf>
    <xf numFmtId="0" fontId="20" fillId="0" borderId="0" xfId="0" applyFont="1" applyAlignment="1">
      <alignment horizontal="left"/>
    </xf>
    <xf numFmtId="0" fontId="9" fillId="0" borderId="2" xfId="0" applyFont="1" applyBorder="1" applyAlignment="1">
      <alignment horizontal="right" wrapText="1" shrinkToFit="1"/>
    </xf>
    <xf numFmtId="3" fontId="9" fillId="0" borderId="2" xfId="0" applyNumberFormat="1" applyFont="1" applyBorder="1" applyAlignment="1">
      <alignment horizontal="right" wrapText="1" shrinkToFit="1"/>
    </xf>
    <xf numFmtId="0" fontId="9" fillId="0" borderId="1" xfId="0" applyFont="1" applyBorder="1" applyAlignment="1">
      <alignment horizontal="right"/>
    </xf>
    <xf numFmtId="175" fontId="9" fillId="0" borderId="2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2" xfId="0" applyFont="1" applyBorder="1" applyAlignment="1">
      <alignment horizontal="left" vertical="center" wrapText="1" indent="2"/>
    </xf>
    <xf numFmtId="0" fontId="9" fillId="0" borderId="1" xfId="2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3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7" fillId="0" borderId="8" xfId="0" applyFont="1" applyBorder="1" applyAlignment="1">
      <alignment vertical="center"/>
    </xf>
    <xf numFmtId="0" fontId="9" fillId="3" borderId="2" xfId="0" applyFont="1" applyFill="1" applyBorder="1"/>
    <xf numFmtId="3" fontId="9" fillId="3" borderId="2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vertical="center" wrapText="1"/>
    </xf>
    <xf numFmtId="0" fontId="9" fillId="0" borderId="2" xfId="2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wrapText="1"/>
    </xf>
    <xf numFmtId="166" fontId="9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/>
    <xf numFmtId="0" fontId="9" fillId="0" borderId="2" xfId="0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11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/>
    <xf numFmtId="3" fontId="9" fillId="0" borderId="2" xfId="0" applyNumberFormat="1" applyFont="1" applyFill="1" applyBorder="1" applyAlignment="1">
      <alignment horizontal="center" vertical="center"/>
    </xf>
    <xf numFmtId="168" fontId="9" fillId="0" borderId="2" xfId="0" applyNumberFormat="1" applyFont="1" applyFill="1" applyBorder="1" applyAlignment="1">
      <alignment horizontal="right" vertical="center" wrapText="1"/>
    </xf>
    <xf numFmtId="168" fontId="11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 wrapText="1"/>
    </xf>
    <xf numFmtId="169" fontId="9" fillId="0" borderId="2" xfId="0" applyNumberFormat="1" applyFont="1" applyFill="1" applyBorder="1" applyAlignment="1">
      <alignment horizontal="right" vertical="center" wrapText="1"/>
    </xf>
    <xf numFmtId="169" fontId="11" fillId="0" borderId="2" xfId="0" applyNumberFormat="1" applyFont="1" applyFill="1" applyBorder="1" applyAlignment="1">
      <alignment horizontal="right" wrapText="1"/>
    </xf>
    <xf numFmtId="165" fontId="9" fillId="0" borderId="2" xfId="8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/>
    </xf>
    <xf numFmtId="3" fontId="9" fillId="0" borderId="2" xfId="8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/>
    <xf numFmtId="0" fontId="8" fillId="0" borderId="2" xfId="0" applyFont="1" applyFill="1" applyBorder="1" applyAlignment="1">
      <alignment wrapText="1"/>
    </xf>
    <xf numFmtId="165" fontId="9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>
      <alignment horizontal="right"/>
    </xf>
    <xf numFmtId="49" fontId="11" fillId="0" borderId="2" xfId="0" applyNumberFormat="1" applyFont="1" applyFill="1" applyBorder="1" applyAlignment="1">
      <alignment horizontal="left" wrapText="1" indent="2"/>
    </xf>
    <xf numFmtId="0" fontId="11" fillId="0" borderId="2" xfId="0" applyFont="1" applyFill="1" applyBorder="1" applyAlignment="1">
      <alignment horizontal="left" vertical="top" wrapText="1" indent="2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wrapText="1"/>
    </xf>
    <xf numFmtId="166" fontId="9" fillId="0" borderId="2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 wrapText="1"/>
    </xf>
    <xf numFmtId="165" fontId="11" fillId="0" borderId="2" xfId="0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165" fontId="9" fillId="0" borderId="2" xfId="81" applyNumberFormat="1" applyFont="1" applyBorder="1" applyAlignment="1">
      <alignment horizontal="right" wrapText="1"/>
    </xf>
    <xf numFmtId="166" fontId="8" fillId="0" borderId="2" xfId="0" applyNumberFormat="1" applyFont="1" applyBorder="1" applyAlignment="1">
      <alignment horizontal="right" vertical="center"/>
    </xf>
    <xf numFmtId="165" fontId="9" fillId="0" borderId="2" xfId="4" applyNumberFormat="1" applyFont="1" applyBorder="1" applyAlignment="1">
      <alignment horizontal="right" vertical="center"/>
    </xf>
    <xf numFmtId="171" fontId="9" fillId="0" borderId="2" xfId="0" applyNumberFormat="1" applyFont="1" applyBorder="1" applyAlignment="1">
      <alignment horizontal="right" vertical="center"/>
    </xf>
    <xf numFmtId="165" fontId="9" fillId="3" borderId="2" xfId="0" applyNumberFormat="1" applyFont="1" applyFill="1" applyBorder="1" applyAlignment="1">
      <alignment horizontal="right" vertical="center"/>
    </xf>
    <xf numFmtId="165" fontId="9" fillId="3" borderId="2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168" fontId="11" fillId="0" borderId="2" xfId="81" applyNumberFormat="1" applyFont="1" applyFill="1" applyBorder="1" applyAlignment="1">
      <alignment horizontal="right" wrapText="1"/>
    </xf>
    <xf numFmtId="3" fontId="9" fillId="0" borderId="2" xfId="81" applyNumberFormat="1" applyFont="1" applyFill="1" applyBorder="1" applyAlignment="1">
      <alignment horizontal="right" wrapText="1"/>
    </xf>
    <xf numFmtId="169" fontId="11" fillId="0" borderId="2" xfId="81" applyNumberFormat="1" applyFont="1" applyFill="1" applyBorder="1" applyAlignment="1">
      <alignment horizontal="right" wrapText="1"/>
    </xf>
    <xf numFmtId="165" fontId="9" fillId="0" borderId="3" xfId="81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wrapText="1"/>
    </xf>
    <xf numFmtId="3" fontId="9" fillId="0" borderId="2" xfId="81" applyNumberFormat="1" applyFont="1" applyFill="1" applyBorder="1"/>
    <xf numFmtId="165" fontId="9" fillId="0" borderId="2" xfId="0" applyNumberFormat="1" applyFont="1" applyFill="1" applyBorder="1"/>
    <xf numFmtId="165" fontId="9" fillId="0" borderId="3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165" fontId="11" fillId="0" borderId="2" xfId="0" applyNumberFormat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49" fontId="9" fillId="2" borderId="2" xfId="0" applyNumberFormat="1" applyFont="1" applyFill="1" applyBorder="1" applyAlignment="1">
      <alignment horizontal="right" vertical="top"/>
    </xf>
    <xf numFmtId="165" fontId="9" fillId="2" borderId="2" xfId="0" applyNumberFormat="1" applyFont="1" applyFill="1" applyBorder="1" applyAlignment="1">
      <alignment horizontal="right" wrapText="1"/>
    </xf>
    <xf numFmtId="165" fontId="9" fillId="0" borderId="3" xfId="4" applyNumberFormat="1" applyFont="1" applyBorder="1" applyAlignment="1">
      <alignment horizontal="right" vertical="center"/>
    </xf>
    <xf numFmtId="165" fontId="9" fillId="0" borderId="3" xfId="4" applyNumberFormat="1" applyFont="1" applyBorder="1" applyAlignment="1">
      <alignment vertical="center"/>
    </xf>
    <xf numFmtId="165" fontId="9" fillId="0" borderId="3" xfId="4" applyNumberFormat="1" applyFont="1" applyBorder="1"/>
    <xf numFmtId="173" fontId="9" fillId="0" borderId="3" xfId="0" applyNumberFormat="1" applyFont="1" applyBorder="1" applyAlignment="1">
      <alignment horizontal="right"/>
    </xf>
    <xf numFmtId="2" fontId="16" fillId="0" borderId="2" xfId="0" applyNumberFormat="1" applyFont="1" applyBorder="1"/>
    <xf numFmtId="0" fontId="11" fillId="2" borderId="2" xfId="21" applyFont="1" applyFill="1" applyBorder="1" applyAlignment="1">
      <alignment horizontal="right"/>
    </xf>
    <xf numFmtId="0" fontId="29" fillId="2" borderId="0" xfId="0" applyFont="1" applyFill="1" applyAlignment="1">
      <alignment horizontal="left" wrapText="1" indent="1"/>
    </xf>
    <xf numFmtId="165" fontId="9" fillId="0" borderId="0" xfId="0" applyNumberFormat="1" applyFont="1"/>
    <xf numFmtId="0" fontId="9" fillId="2" borderId="2" xfId="0" applyFont="1" applyFill="1" applyBorder="1" applyAlignment="1">
      <alignment horizontal="left" vertical="center" wrapText="1"/>
    </xf>
    <xf numFmtId="165" fontId="9" fillId="2" borderId="2" xfId="5" applyNumberFormat="1" applyFont="1" applyFill="1" applyBorder="1" applyAlignment="1">
      <alignment horizontal="right" wrapText="1"/>
    </xf>
    <xf numFmtId="166" fontId="11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>
      <alignment vertical="center" wrapText="1"/>
    </xf>
    <xf numFmtId="165" fontId="16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0" fontId="16" fillId="0" borderId="2" xfId="2" applyFont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1" fillId="0" borderId="2" xfId="2" applyNumberFormat="1" applyFont="1" applyBorder="1" applyAlignment="1">
      <alignment horizontal="right" vertical="center" wrapText="1"/>
    </xf>
    <xf numFmtId="166" fontId="9" fillId="2" borderId="2" xfId="0" applyNumberFormat="1" applyFont="1" applyFill="1" applyBorder="1"/>
    <xf numFmtId="166" fontId="9" fillId="2" borderId="1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top" wrapText="1" indent="2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left" vertical="center" wrapText="1" indent="2"/>
    </xf>
    <xf numFmtId="0" fontId="8" fillId="2" borderId="2" xfId="19" applyFont="1" applyFill="1" applyBorder="1" applyAlignment="1">
      <alignment horizontal="left" vertical="center" wrapText="1"/>
    </xf>
    <xf numFmtId="165" fontId="9" fillId="2" borderId="2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left" wrapText="1" indent="2"/>
    </xf>
    <xf numFmtId="0" fontId="11" fillId="2" borderId="2" xfId="0" applyFont="1" applyFill="1" applyBorder="1" applyAlignment="1">
      <alignment horizontal="left" wrapText="1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4" fillId="2" borderId="0" xfId="0" applyFont="1" applyFill="1" applyAlignment="1">
      <alignment horizontal="left"/>
    </xf>
    <xf numFmtId="0" fontId="29" fillId="2" borderId="0" xfId="0" applyFont="1" applyFill="1" applyAlignment="1">
      <alignment horizontal="right"/>
    </xf>
    <xf numFmtId="0" fontId="46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3" fontId="8" fillId="2" borderId="2" xfId="15" applyNumberFormat="1" applyFont="1" applyFill="1" applyBorder="1" applyAlignment="1">
      <alignment horizontal="right"/>
    </xf>
    <xf numFmtId="3" fontId="9" fillId="2" borderId="2" xfId="2" applyNumberFormat="1" applyFont="1" applyFill="1" applyBorder="1" applyAlignment="1">
      <alignment horizontal="right" wrapText="1"/>
    </xf>
    <xf numFmtId="3" fontId="9" fillId="2" borderId="2" xfId="19" applyNumberFormat="1" applyFont="1" applyFill="1" applyBorder="1" applyAlignment="1">
      <alignment horizontal="right"/>
    </xf>
    <xf numFmtId="3" fontId="9" fillId="2" borderId="2" xfId="2" applyNumberFormat="1" applyFont="1" applyFill="1" applyBorder="1" applyAlignment="1">
      <alignment horizontal="right"/>
    </xf>
    <xf numFmtId="0" fontId="9" fillId="2" borderId="2" xfId="37" applyFont="1" applyFill="1" applyBorder="1" applyAlignment="1">
      <alignment vertical="center" wrapText="1"/>
    </xf>
    <xf numFmtId="0" fontId="60" fillId="0" borderId="8" xfId="18" applyFont="1" applyBorder="1" applyAlignment="1">
      <alignment horizontal="left"/>
    </xf>
    <xf numFmtId="0" fontId="11" fillId="0" borderId="0" xfId="18" applyFont="1"/>
    <xf numFmtId="0" fontId="11" fillId="0" borderId="0" xfId="18" applyFont="1" applyAlignment="1">
      <alignment vertical="center"/>
    </xf>
    <xf numFmtId="0" fontId="9" fillId="0" borderId="2" xfId="18" applyFont="1" applyBorder="1" applyAlignment="1">
      <alignment vertical="top" wrapText="1"/>
    </xf>
    <xf numFmtId="0" fontId="11" fillId="0" borderId="2" xfId="18" applyFont="1" applyBorder="1" applyAlignment="1">
      <alignment horizontal="center"/>
    </xf>
    <xf numFmtId="0" fontId="11" fillId="0" borderId="2" xfId="18" applyFont="1" applyBorder="1" applyAlignment="1">
      <alignment horizontal="right"/>
    </xf>
    <xf numFmtId="0" fontId="11" fillId="0" borderId="2" xfId="18" applyFont="1" applyBorder="1" applyAlignment="1">
      <alignment horizontal="left" vertical="center" wrapText="1"/>
    </xf>
    <xf numFmtId="166" fontId="9" fillId="0" borderId="2" xfId="45" applyNumberFormat="1" applyFont="1" applyBorder="1" applyAlignment="1">
      <alignment horizontal="right" vertical="center" wrapText="1"/>
    </xf>
    <xf numFmtId="166" fontId="9" fillId="0" borderId="2" xfId="45" applyNumberFormat="1" applyFont="1" applyBorder="1" applyAlignment="1">
      <alignment horizontal="right" vertical="center"/>
    </xf>
    <xf numFmtId="165" fontId="9" fillId="0" borderId="2" xfId="5" applyNumberFormat="1" applyFont="1" applyBorder="1" applyAlignment="1">
      <alignment horizontal="right" vertical="center" wrapText="1"/>
    </xf>
    <xf numFmtId="0" fontId="9" fillId="0" borderId="2" xfId="5" applyFont="1" applyBorder="1" applyAlignment="1">
      <alignment horizontal="right" vertical="center" wrapText="1"/>
    </xf>
    <xf numFmtId="0" fontId="9" fillId="0" borderId="2" xfId="18" applyFont="1" applyBorder="1" applyAlignment="1">
      <alignment horizontal="right" vertical="center"/>
    </xf>
    <xf numFmtId="0" fontId="11" fillId="0" borderId="2" xfId="18" applyFont="1" applyBorder="1" applyAlignment="1">
      <alignment wrapText="1"/>
    </xf>
    <xf numFmtId="165" fontId="9" fillId="0" borderId="2" xfId="45" applyNumberFormat="1" applyFont="1" applyBorder="1" applyAlignment="1">
      <alignment horizontal="right" vertical="center"/>
    </xf>
    <xf numFmtId="0" fontId="9" fillId="0" borderId="2" xfId="46" applyFont="1" applyBorder="1" applyAlignment="1">
      <alignment horizontal="left" vertical="center" wrapText="1"/>
    </xf>
    <xf numFmtId="3" fontId="9" fillId="0" borderId="2" xfId="45" applyNumberFormat="1" applyFont="1" applyBorder="1" applyAlignment="1">
      <alignment horizontal="right" vertical="center" wrapText="1"/>
    </xf>
    <xf numFmtId="3" fontId="9" fillId="0" borderId="2" xfId="18" applyNumberFormat="1" applyFont="1" applyBorder="1" applyAlignment="1">
      <alignment horizontal="right" vertical="center" wrapText="1"/>
    </xf>
    <xf numFmtId="3" fontId="9" fillId="0" borderId="2" xfId="18" applyNumberFormat="1" applyFont="1" applyBorder="1" applyAlignment="1">
      <alignment horizontal="right" vertical="center"/>
    </xf>
    <xf numFmtId="4" fontId="9" fillId="0" borderId="2" xfId="18" applyNumberFormat="1" applyFont="1" applyBorder="1" applyAlignment="1">
      <alignment horizontal="right" vertical="center"/>
    </xf>
    <xf numFmtId="0" fontId="11" fillId="0" borderId="2" xfId="18" applyFont="1" applyBorder="1" applyAlignment="1">
      <alignment horizontal="left" wrapText="1"/>
    </xf>
    <xf numFmtId="0" fontId="11" fillId="0" borderId="2" xfId="18" applyFont="1" applyBorder="1" applyAlignment="1">
      <alignment horizontal="right" vertical="center"/>
    </xf>
    <xf numFmtId="0" fontId="9" fillId="0" borderId="2" xfId="18" applyFont="1" applyBorder="1" applyAlignment="1">
      <alignment horizontal="right" vertical="center" wrapText="1"/>
    </xf>
    <xf numFmtId="2" fontId="9" fillId="0" borderId="2" xfId="45" applyNumberFormat="1" applyFont="1" applyBorder="1" applyAlignment="1">
      <alignment horizontal="right" vertical="center" wrapText="1"/>
    </xf>
    <xf numFmtId="4" fontId="9" fillId="0" borderId="2" xfId="5" applyNumberFormat="1" applyFont="1" applyBorder="1" applyAlignment="1">
      <alignment horizontal="right" vertical="center" wrapText="1"/>
    </xf>
    <xf numFmtId="2" fontId="9" fillId="0" borderId="2" xfId="45" applyNumberFormat="1" applyFont="1" applyBorder="1" applyAlignment="1">
      <alignment horizontal="right" wrapText="1"/>
    </xf>
    <xf numFmtId="4" fontId="9" fillId="0" borderId="2" xfId="5" applyNumberFormat="1" applyFont="1" applyBorder="1" applyAlignment="1">
      <alignment horizontal="right" wrapText="1"/>
    </xf>
    <xf numFmtId="0" fontId="9" fillId="0" borderId="2" xfId="18" applyFont="1" applyBorder="1" applyAlignment="1">
      <alignment horizontal="right" wrapText="1"/>
    </xf>
    <xf numFmtId="0" fontId="11" fillId="0" borderId="2" xfId="18" applyFont="1" applyBorder="1" applyAlignment="1">
      <alignment horizontal="left" vertical="top" wrapText="1"/>
    </xf>
    <xf numFmtId="4" fontId="9" fillId="0" borderId="2" xfId="45" applyNumberFormat="1" applyFont="1" applyBorder="1" applyAlignment="1">
      <alignment horizontal="right" vertical="center" wrapText="1"/>
    </xf>
    <xf numFmtId="0" fontId="9" fillId="0" borderId="2" xfId="18" applyFont="1" applyBorder="1" applyAlignment="1">
      <alignment horizontal="left" vertical="center" wrapText="1"/>
    </xf>
    <xf numFmtId="182" fontId="9" fillId="0" borderId="2" xfId="47" applyNumberFormat="1" applyFont="1" applyFill="1" applyBorder="1" applyAlignment="1">
      <alignment horizontal="right" vertical="center" wrapText="1"/>
    </xf>
    <xf numFmtId="0" fontId="9" fillId="0" borderId="2" xfId="48" applyFont="1" applyBorder="1" applyAlignment="1">
      <alignment horizontal="left" vertical="center" wrapText="1"/>
    </xf>
    <xf numFmtId="1" fontId="9" fillId="0" borderId="2" xfId="18" applyNumberFormat="1" applyFont="1" applyBorder="1" applyAlignment="1">
      <alignment horizontal="right" vertical="center" wrapText="1"/>
    </xf>
    <xf numFmtId="0" fontId="9" fillId="0" borderId="2" xfId="49" applyFont="1" applyBorder="1" applyAlignment="1">
      <alignment horizontal="left" vertical="center" wrapText="1"/>
    </xf>
    <xf numFmtId="3" fontId="9" fillId="0" borderId="2" xfId="5" applyNumberFormat="1" applyFont="1" applyBorder="1" applyAlignment="1">
      <alignment horizontal="right" vertical="center"/>
    </xf>
    <xf numFmtId="3" fontId="9" fillId="0" borderId="2" xfId="45" applyNumberFormat="1" applyFont="1" applyBorder="1" applyAlignment="1">
      <alignment horizontal="right" vertical="center"/>
    </xf>
    <xf numFmtId="165" fontId="11" fillId="0" borderId="2" xfId="18" applyNumberFormat="1" applyFont="1" applyBorder="1" applyAlignment="1">
      <alignment wrapText="1"/>
    </xf>
    <xf numFmtId="0" fontId="11" fillId="0" borderId="3" xfId="18" applyFont="1" applyBorder="1" applyAlignment="1">
      <alignment horizontal="right" vertical="center"/>
    </xf>
    <xf numFmtId="3" fontId="9" fillId="0" borderId="3" xfId="45" applyNumberFormat="1" applyFont="1" applyBorder="1" applyAlignment="1">
      <alignment horizontal="right" vertical="center" wrapText="1"/>
    </xf>
    <xf numFmtId="0" fontId="11" fillId="0" borderId="0" xfId="18" applyFont="1" applyAlignment="1">
      <alignment horizontal="right" vertical="center"/>
    </xf>
    <xf numFmtId="0" fontId="11" fillId="0" borderId="9" xfId="18" applyFont="1" applyBorder="1" applyAlignment="1">
      <alignment horizontal="right" vertical="center"/>
    </xf>
    <xf numFmtId="0" fontId="9" fillId="0" borderId="2" xfId="18" applyFont="1" applyBorder="1" applyAlignment="1">
      <alignment wrapText="1"/>
    </xf>
    <xf numFmtId="3" fontId="9" fillId="0" borderId="2" xfId="16" applyNumberFormat="1" applyFont="1" applyBorder="1" applyAlignment="1">
      <alignment horizontal="right" vertical="center"/>
    </xf>
    <xf numFmtId="179" fontId="9" fillId="0" borderId="2" xfId="45" applyNumberFormat="1" applyFont="1" applyBorder="1" applyAlignment="1">
      <alignment horizontal="right" vertical="center"/>
    </xf>
    <xf numFmtId="179" fontId="9" fillId="0" borderId="3" xfId="45" applyNumberFormat="1" applyFont="1" applyBorder="1" applyAlignment="1">
      <alignment horizontal="right" vertical="center"/>
    </xf>
    <xf numFmtId="1" fontId="9" fillId="0" borderId="2" xfId="18" applyNumberFormat="1" applyFont="1" applyBorder="1" applyAlignment="1">
      <alignment horizontal="right" vertical="center"/>
    </xf>
    <xf numFmtId="166" fontId="9" fillId="0" borderId="2" xfId="16" applyNumberFormat="1" applyFont="1" applyBorder="1" applyAlignment="1">
      <alignment horizontal="right" vertical="center"/>
    </xf>
    <xf numFmtId="165" fontId="9" fillId="0" borderId="2" xfId="45" applyNumberFormat="1" applyFont="1" applyBorder="1" applyAlignment="1">
      <alignment horizontal="right" vertical="center" wrapText="1"/>
    </xf>
    <xf numFmtId="165" fontId="9" fillId="0" borderId="3" xfId="45" applyNumberFormat="1" applyFont="1" applyBorder="1" applyAlignment="1">
      <alignment horizontal="right" vertical="center" wrapText="1"/>
    </xf>
    <xf numFmtId="166" fontId="9" fillId="0" borderId="3" xfId="45" applyNumberFormat="1" applyFont="1" applyBorder="1" applyAlignment="1">
      <alignment horizontal="right" vertical="center"/>
    </xf>
    <xf numFmtId="3" fontId="9" fillId="0" borderId="2" xfId="11" applyNumberFormat="1" applyFont="1" applyBorder="1" applyAlignment="1">
      <alignment horizontal="right" vertical="center"/>
    </xf>
    <xf numFmtId="3" fontId="9" fillId="0" borderId="2" xfId="17" applyNumberFormat="1" applyFont="1" applyBorder="1" applyAlignment="1">
      <alignment horizontal="right" vertical="center"/>
    </xf>
    <xf numFmtId="165" fontId="9" fillId="0" borderId="3" xfId="45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/>
    </xf>
    <xf numFmtId="0" fontId="11" fillId="0" borderId="2" xfId="51" applyFont="1" applyBorder="1" applyAlignment="1">
      <alignment vertical="center" wrapText="1"/>
    </xf>
    <xf numFmtId="168" fontId="9" fillId="0" borderId="2" xfId="45" applyNumberFormat="1" applyFont="1" applyBorder="1" applyAlignment="1">
      <alignment horizontal="right" vertical="center" wrapText="1"/>
    </xf>
    <xf numFmtId="3" fontId="9" fillId="0" borderId="3" xfId="45" applyNumberFormat="1" applyFont="1" applyBorder="1" applyAlignment="1">
      <alignment horizontal="right" vertical="center"/>
    </xf>
    <xf numFmtId="2" fontId="11" fillId="0" borderId="2" xfId="18" applyNumberFormat="1" applyFont="1" applyBorder="1" applyAlignment="1">
      <alignment wrapText="1"/>
    </xf>
    <xf numFmtId="0" fontId="9" fillId="0" borderId="2" xfId="45" applyFont="1" applyBorder="1" applyAlignment="1">
      <alignment horizontal="right" vertical="center"/>
    </xf>
    <xf numFmtId="165" fontId="9" fillId="0" borderId="2" xfId="18" applyNumberFormat="1" applyFont="1" applyBorder="1" applyAlignment="1">
      <alignment horizontal="right" vertical="center"/>
    </xf>
    <xf numFmtId="169" fontId="9" fillId="0" borderId="2" xfId="45" applyNumberFormat="1" applyFont="1" applyBorder="1" applyAlignment="1">
      <alignment horizontal="right" vertical="center" wrapText="1"/>
    </xf>
    <xf numFmtId="165" fontId="9" fillId="0" borderId="3" xfId="18" applyNumberFormat="1" applyFont="1" applyBorder="1" applyAlignment="1">
      <alignment horizontal="right" vertical="center"/>
    </xf>
    <xf numFmtId="0" fontId="9" fillId="0" borderId="2" xfId="45" applyFont="1" applyBorder="1" applyAlignment="1">
      <alignment horizontal="left" vertical="center" wrapText="1"/>
    </xf>
    <xf numFmtId="166" fontId="9" fillId="0" borderId="3" xfId="45" applyNumberFormat="1" applyFont="1" applyBorder="1" applyAlignment="1">
      <alignment horizontal="right" vertical="center" wrapText="1"/>
    </xf>
    <xf numFmtId="3" fontId="11" fillId="0" borderId="2" xfId="18" applyNumberFormat="1" applyFont="1" applyBorder="1" applyAlignment="1">
      <alignment horizontal="right" wrapText="1"/>
    </xf>
    <xf numFmtId="3" fontId="11" fillId="0" borderId="2" xfId="18" applyNumberFormat="1" applyFont="1" applyBorder="1" applyAlignment="1">
      <alignment horizontal="right"/>
    </xf>
    <xf numFmtId="3" fontId="11" fillId="0" borderId="2" xfId="10" applyNumberFormat="1" applyFont="1" applyBorder="1" applyAlignment="1">
      <alignment horizontal="right"/>
    </xf>
    <xf numFmtId="3" fontId="9" fillId="0" borderId="2" xfId="18" applyNumberFormat="1" applyFont="1" applyBorder="1" applyAlignment="1">
      <alignment horizontal="right"/>
    </xf>
    <xf numFmtId="0" fontId="9" fillId="0" borderId="3" xfId="18" applyFont="1" applyBorder="1" applyAlignment="1">
      <alignment wrapText="1"/>
    </xf>
    <xf numFmtId="49" fontId="9" fillId="0" borderId="2" xfId="11" applyNumberFormat="1" applyFont="1" applyBorder="1" applyAlignment="1">
      <alignment horizontal="right" vertical="center" wrapText="1"/>
    </xf>
    <xf numFmtId="0" fontId="11" fillId="0" borderId="3" xfId="18" applyFont="1" applyBorder="1" applyAlignment="1">
      <alignment wrapText="1"/>
    </xf>
    <xf numFmtId="169" fontId="9" fillId="0" borderId="2" xfId="11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top" wrapText="1"/>
    </xf>
    <xf numFmtId="0" fontId="11" fillId="0" borderId="3" xfId="52" applyFont="1" applyBorder="1" applyAlignment="1">
      <alignment horizontal="left" vertical="center" wrapText="1"/>
    </xf>
    <xf numFmtId="0" fontId="11" fillId="0" borderId="3" xfId="53" applyFont="1" applyBorder="1" applyAlignment="1">
      <alignment horizontal="left" vertical="top" wrapText="1"/>
    </xf>
    <xf numFmtId="0" fontId="11" fillId="0" borderId="3" xfId="54" applyFont="1" applyBorder="1" applyAlignment="1">
      <alignment horizontal="left" vertical="top" wrapText="1"/>
    </xf>
    <xf numFmtId="0" fontId="11" fillId="0" borderId="3" xfId="55" applyFont="1" applyBorder="1" applyAlignment="1">
      <alignment horizontal="left" vertical="top" wrapText="1" indent="2"/>
    </xf>
    <xf numFmtId="0" fontId="11" fillId="0" borderId="3" xfId="56" applyFont="1" applyBorder="1" applyAlignment="1">
      <alignment horizontal="left" vertical="top" wrapText="1"/>
    </xf>
    <xf numFmtId="0" fontId="11" fillId="0" borderId="3" xfId="56" applyFont="1" applyBorder="1" applyAlignment="1">
      <alignment horizontal="left" vertical="top" wrapText="1" indent="1"/>
    </xf>
    <xf numFmtId="0" fontId="11" fillId="0" borderId="3" xfId="56" applyFont="1" applyBorder="1" applyAlignment="1">
      <alignment horizontal="left" vertical="top" wrapText="1" indent="2"/>
    </xf>
    <xf numFmtId="3" fontId="11" fillId="0" borderId="2" xfId="18" applyNumberFormat="1" applyFont="1" applyBorder="1" applyAlignment="1">
      <alignment horizontal="right" vertical="center" wrapText="1"/>
    </xf>
    <xf numFmtId="0" fontId="11" fillId="3" borderId="2" xfId="18" applyFont="1" applyFill="1" applyBorder="1" applyAlignment="1">
      <alignment horizontal="right"/>
    </xf>
    <xf numFmtId="3" fontId="9" fillId="0" borderId="3" xfId="18" applyNumberFormat="1" applyFont="1" applyBorder="1" applyAlignment="1">
      <alignment horizontal="right" vertical="center" wrapText="1"/>
    </xf>
    <xf numFmtId="0" fontId="10" fillId="0" borderId="3" xfId="57" applyFont="1" applyBorder="1" applyAlignment="1">
      <alignment horizontal="left" vertical="top" wrapText="1"/>
    </xf>
    <xf numFmtId="0" fontId="11" fillId="0" borderId="3" xfId="57" applyFont="1" applyBorder="1" applyAlignment="1">
      <alignment horizontal="left" vertical="top" wrapText="1"/>
    </xf>
    <xf numFmtId="0" fontId="11" fillId="0" borderId="3" xfId="58" applyFont="1" applyBorder="1" applyAlignment="1">
      <alignment horizontal="left" vertical="top" wrapText="1"/>
    </xf>
    <xf numFmtId="165" fontId="11" fillId="0" borderId="2" xfId="18" applyNumberFormat="1" applyFont="1" applyBorder="1" applyAlignment="1">
      <alignment horizontal="right" vertical="center" wrapText="1"/>
    </xf>
    <xf numFmtId="0" fontId="9" fillId="0" borderId="3" xfId="18" applyFont="1" applyBorder="1" applyAlignment="1">
      <alignment horizontal="right" vertical="center"/>
    </xf>
    <xf numFmtId="49" fontId="11" fillId="0" borderId="3" xfId="42" applyNumberFormat="1" applyFont="1" applyBorder="1" applyAlignment="1">
      <alignment horizontal="left" vertical="top" wrapText="1" indent="2"/>
    </xf>
    <xf numFmtId="0" fontId="11" fillId="0" borderId="3" xfId="42" applyFont="1" applyBorder="1" applyAlignment="1">
      <alignment horizontal="left" vertical="top" wrapText="1" indent="2"/>
    </xf>
    <xf numFmtId="0" fontId="11" fillId="0" borderId="3" xfId="59" applyFont="1" applyBorder="1" applyAlignment="1">
      <alignment horizontal="left" vertical="top" wrapText="1" indent="2"/>
    </xf>
    <xf numFmtId="1" fontId="11" fillId="0" borderId="2" xfId="18" applyNumberFormat="1" applyFont="1" applyBorder="1" applyAlignment="1">
      <alignment horizontal="right"/>
    </xf>
    <xf numFmtId="0" fontId="11" fillId="0" borderId="3" xfId="60" applyFont="1" applyBorder="1" applyAlignment="1">
      <alignment horizontal="left" vertical="top" wrapText="1"/>
    </xf>
    <xf numFmtId="0" fontId="11" fillId="0" borderId="3" xfId="61" applyFont="1" applyBorder="1" applyAlignment="1">
      <alignment horizontal="left" vertical="top" wrapText="1"/>
    </xf>
    <xf numFmtId="0" fontId="11" fillId="0" borderId="2" xfId="61" applyFont="1" applyBorder="1" applyAlignment="1">
      <alignment horizontal="left" vertical="top" wrapText="1"/>
    </xf>
    <xf numFmtId="0" fontId="11" fillId="0" borderId="2" xfId="62" applyFont="1" applyBorder="1" applyAlignment="1">
      <alignment horizontal="left" vertical="top" wrapText="1"/>
    </xf>
    <xf numFmtId="183" fontId="9" fillId="0" borderId="2" xfId="45" applyNumberFormat="1" applyFont="1" applyBorder="1" applyAlignment="1">
      <alignment horizontal="right" vertical="center" wrapText="1"/>
    </xf>
    <xf numFmtId="183" fontId="9" fillId="0" borderId="3" xfId="45" applyNumberFormat="1" applyFont="1" applyBorder="1" applyAlignment="1">
      <alignment horizontal="right" vertical="center" wrapText="1"/>
    </xf>
    <xf numFmtId="0" fontId="11" fillId="0" borderId="3" xfId="62" applyFont="1" applyBorder="1" applyAlignment="1">
      <alignment horizontal="left" vertical="top" wrapText="1" indent="1"/>
    </xf>
    <xf numFmtId="0" fontId="11" fillId="0" borderId="3" xfId="63" applyFont="1" applyBorder="1" applyAlignment="1">
      <alignment horizontal="left" vertical="top" wrapText="1"/>
    </xf>
    <xf numFmtId="0" fontId="11" fillId="0" borderId="4" xfId="62" applyFont="1" applyBorder="1" applyAlignment="1">
      <alignment horizontal="left" vertical="top" wrapText="1"/>
    </xf>
    <xf numFmtId="0" fontId="11" fillId="0" borderId="4" xfId="64" applyFont="1" applyBorder="1" applyAlignment="1">
      <alignment horizontal="left" vertical="top" wrapText="1"/>
    </xf>
    <xf numFmtId="0" fontId="11" fillId="0" borderId="3" xfId="65" applyFont="1" applyBorder="1" applyAlignment="1">
      <alignment horizontal="left" vertical="top" wrapText="1" indent="1"/>
    </xf>
    <xf numFmtId="0" fontId="11" fillId="0" borderId="4" xfId="64" applyFont="1" applyBorder="1" applyAlignment="1">
      <alignment horizontal="left" vertical="top" wrapText="1" indent="1"/>
    </xf>
    <xf numFmtId="0" fontId="11" fillId="0" borderId="4" xfId="66" applyFont="1" applyBorder="1" applyAlignment="1">
      <alignment horizontal="left" vertical="top" wrapText="1"/>
    </xf>
    <xf numFmtId="0" fontId="11" fillId="0" borderId="4" xfId="66" applyFont="1" applyBorder="1" applyAlignment="1">
      <alignment horizontal="left" vertical="top" wrapText="1" indent="1"/>
    </xf>
    <xf numFmtId="0" fontId="11" fillId="0" borderId="0" xfId="66" applyFont="1" applyAlignment="1">
      <alignment horizontal="left" vertical="top" indent="1"/>
    </xf>
    <xf numFmtId="0" fontId="11" fillId="0" borderId="3" xfId="67" applyFont="1" applyBorder="1" applyAlignment="1">
      <alignment horizontal="left" vertical="top" wrapText="1"/>
    </xf>
    <xf numFmtId="3" fontId="11" fillId="0" borderId="3" xfId="67" applyNumberFormat="1" applyFont="1" applyBorder="1" applyAlignment="1">
      <alignment horizontal="left" vertical="top" wrapText="1"/>
    </xf>
    <xf numFmtId="0" fontId="11" fillId="0" borderId="3" xfId="68" applyFont="1" applyBorder="1" applyAlignment="1">
      <alignment horizontal="left" vertical="top" wrapText="1"/>
    </xf>
    <xf numFmtId="0" fontId="11" fillId="0" borderId="3" xfId="69" applyFont="1" applyBorder="1" applyAlignment="1">
      <alignment horizontal="left" vertical="top" wrapText="1"/>
    </xf>
    <xf numFmtId="3" fontId="11" fillId="0" borderId="3" xfId="69" applyNumberFormat="1" applyFont="1" applyBorder="1" applyAlignment="1">
      <alignment horizontal="left" vertical="top" wrapText="1"/>
    </xf>
    <xf numFmtId="3" fontId="11" fillId="0" borderId="3" xfId="70" applyNumberFormat="1" applyFont="1" applyBorder="1" applyAlignment="1">
      <alignment horizontal="left" vertical="top" wrapText="1"/>
    </xf>
    <xf numFmtId="0" fontId="9" fillId="0" borderId="2" xfId="18" applyFont="1" applyBorder="1" applyAlignment="1">
      <alignment horizontal="left" wrapText="1"/>
    </xf>
    <xf numFmtId="3" fontId="9" fillId="0" borderId="2" xfId="18" applyNumberFormat="1" applyFont="1" applyBorder="1" applyAlignment="1">
      <alignment vertical="center"/>
    </xf>
    <xf numFmtId="3" fontId="9" fillId="0" borderId="2" xfId="18" applyNumberFormat="1" applyFont="1" applyBorder="1" applyAlignment="1">
      <alignment vertical="center" wrapText="1"/>
    </xf>
    <xf numFmtId="165" fontId="11" fillId="0" borderId="2" xfId="18" applyNumberFormat="1" applyFont="1" applyBorder="1" applyAlignment="1">
      <alignment horizontal="right"/>
    </xf>
    <xf numFmtId="0" fontId="11" fillId="0" borderId="3" xfId="71" applyFont="1" applyBorder="1" applyAlignment="1">
      <alignment horizontal="left" vertical="center" wrapText="1"/>
    </xf>
    <xf numFmtId="179" fontId="9" fillId="0" borderId="2" xfId="18" applyNumberFormat="1" applyFont="1" applyBorder="1" applyAlignment="1">
      <alignment horizontal="right" vertical="center"/>
    </xf>
    <xf numFmtId="0" fontId="9" fillId="0" borderId="3" xfId="71" applyFont="1" applyBorder="1" applyAlignment="1">
      <alignment horizontal="left" vertical="center" wrapText="1"/>
    </xf>
    <xf numFmtId="166" fontId="9" fillId="0" borderId="2" xfId="18" applyNumberFormat="1" applyFont="1" applyBorder="1" applyAlignment="1">
      <alignment horizontal="right" vertical="center"/>
    </xf>
    <xf numFmtId="166" fontId="9" fillId="0" borderId="2" xfId="18" applyNumberFormat="1" applyFont="1" applyBorder="1" applyAlignment="1">
      <alignment horizontal="right" vertical="center" wrapText="1"/>
    </xf>
    <xf numFmtId="184" fontId="9" fillId="0" borderId="2" xfId="47" applyNumberFormat="1" applyFont="1" applyFill="1" applyBorder="1" applyAlignment="1">
      <alignment horizontal="right" vertical="center"/>
    </xf>
    <xf numFmtId="184" fontId="9" fillId="0" borderId="2" xfId="47" applyNumberFormat="1" applyFont="1" applyFill="1" applyBorder="1" applyAlignment="1">
      <alignment horizontal="right" vertical="center" wrapText="1"/>
    </xf>
    <xf numFmtId="0" fontId="20" fillId="0" borderId="0" xfId="18" applyFont="1"/>
    <xf numFmtId="0" fontId="21" fillId="0" borderId="0" xfId="18" applyFont="1"/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top" wrapText="1" indent="1"/>
    </xf>
    <xf numFmtId="3" fontId="9" fillId="0" borderId="2" xfId="38" applyNumberFormat="1" applyFont="1" applyBorder="1" applyAlignment="1">
      <alignment horizontal="right" wrapText="1"/>
    </xf>
    <xf numFmtId="165" fontId="9" fillId="0" borderId="2" xfId="38" applyNumberFormat="1" applyFont="1" applyBorder="1" applyAlignment="1">
      <alignment horizontal="right" wrapText="1"/>
    </xf>
    <xf numFmtId="0" fontId="16" fillId="0" borderId="2" xfId="0" applyFont="1" applyBorder="1" applyAlignment="1">
      <alignment vertical="top" wrapText="1"/>
    </xf>
    <xf numFmtId="168" fontId="11" fillId="0" borderId="2" xfId="0" applyNumberFormat="1" applyFont="1" applyBorder="1" applyAlignment="1">
      <alignment horizontal="right"/>
    </xf>
    <xf numFmtId="165" fontId="16" fillId="0" borderId="2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right" wrapText="1"/>
    </xf>
    <xf numFmtId="0" fontId="8" fillId="0" borderId="1" xfId="0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166" fontId="9" fillId="0" borderId="2" xfId="12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 indent="3"/>
    </xf>
    <xf numFmtId="179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 applyProtection="1">
      <alignment horizontal="right"/>
      <protection locked="0"/>
    </xf>
    <xf numFmtId="165" fontId="11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right" wrapText="1"/>
    </xf>
    <xf numFmtId="166" fontId="16" fillId="0" borderId="2" xfId="0" applyNumberFormat="1" applyFont="1" applyBorder="1" applyAlignment="1">
      <alignment horizontal="right" wrapText="1"/>
    </xf>
    <xf numFmtId="165" fontId="16" fillId="0" borderId="2" xfId="0" applyNumberFormat="1" applyFont="1" applyBorder="1" applyAlignment="1">
      <alignment horizontal="right" wrapText="1"/>
    </xf>
    <xf numFmtId="166" fontId="16" fillId="0" borderId="3" xfId="0" applyNumberFormat="1" applyFont="1" applyBorder="1" applyAlignment="1">
      <alignment horizontal="right" wrapText="1"/>
    </xf>
    <xf numFmtId="2" fontId="16" fillId="0" borderId="2" xfId="0" applyNumberFormat="1" applyFont="1" applyBorder="1" applyAlignment="1">
      <alignment horizontal="right" wrapText="1"/>
    </xf>
    <xf numFmtId="2" fontId="16" fillId="0" borderId="2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 wrapText="1"/>
    </xf>
    <xf numFmtId="165" fontId="9" fillId="0" borderId="2" xfId="39" applyNumberFormat="1" applyFont="1" applyBorder="1" applyAlignment="1">
      <alignment horizontal="right"/>
    </xf>
    <xf numFmtId="0" fontId="16" fillId="0" borderId="2" xfId="0" applyFont="1" applyBorder="1" applyAlignment="1">
      <alignment horizontal="right" vertical="top" wrapText="1"/>
    </xf>
    <xf numFmtId="0" fontId="9" fillId="0" borderId="2" xfId="16" applyFont="1" applyBorder="1" applyAlignment="1">
      <alignment horizontal="right"/>
    </xf>
    <xf numFmtId="174" fontId="9" fillId="0" borderId="0" xfId="3" applyNumberFormat="1" applyFont="1" applyFill="1" applyBorder="1" applyAlignment="1">
      <alignment horizontal="right"/>
    </xf>
    <xf numFmtId="1" fontId="16" fillId="0" borderId="2" xfId="0" applyNumberFormat="1" applyFont="1" applyBorder="1" applyAlignment="1">
      <alignment horizontal="right" wrapText="1"/>
    </xf>
    <xf numFmtId="180" fontId="9" fillId="0" borderId="2" xfId="0" applyNumberFormat="1" applyFont="1" applyBorder="1" applyAlignment="1">
      <alignment horizontal="right"/>
    </xf>
    <xf numFmtId="3" fontId="9" fillId="0" borderId="2" xfId="40" applyNumberFormat="1" applyFont="1" applyBorder="1" applyAlignment="1">
      <alignment horizontal="right"/>
    </xf>
    <xf numFmtId="3" fontId="9" fillId="0" borderId="2" xfId="39" applyNumberFormat="1" applyFont="1" applyBorder="1" applyAlignment="1">
      <alignment horizontal="right"/>
    </xf>
    <xf numFmtId="0" fontId="11" fillId="0" borderId="0" xfId="0" applyFont="1" applyAlignment="1">
      <alignment vertical="center" wrapText="1"/>
    </xf>
    <xf numFmtId="166" fontId="9" fillId="0" borderId="0" xfId="0" applyNumberFormat="1" applyFont="1"/>
    <xf numFmtId="174" fontId="9" fillId="0" borderId="0" xfId="3" applyNumberFormat="1" applyFont="1" applyFill="1" applyBorder="1"/>
    <xf numFmtId="0" fontId="62" fillId="0" borderId="0" xfId="0" applyFont="1"/>
    <xf numFmtId="0" fontId="9" fillId="0" borderId="2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1" fontId="9" fillId="0" borderId="9" xfId="0" applyNumberFormat="1" applyFont="1" applyBorder="1" applyAlignment="1">
      <alignment horizontal="right" wrapText="1"/>
    </xf>
    <xf numFmtId="1" fontId="9" fillId="0" borderId="9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 wrapText="1"/>
    </xf>
    <xf numFmtId="2" fontId="9" fillId="0" borderId="9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right" vertical="center"/>
    </xf>
    <xf numFmtId="166" fontId="1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2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166" fontId="9" fillId="0" borderId="2" xfId="10" applyNumberFormat="1" applyFont="1" applyBorder="1" applyAlignment="1">
      <alignment horizontal="right"/>
    </xf>
    <xf numFmtId="0" fontId="9" fillId="0" borderId="2" xfId="10" applyFont="1" applyBorder="1" applyAlignment="1">
      <alignment horizontal="right"/>
    </xf>
    <xf numFmtId="1" fontId="9" fillId="0" borderId="2" xfId="9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 vertical="center" wrapText="1"/>
    </xf>
    <xf numFmtId="168" fontId="11" fillId="0" borderId="0" xfId="0" applyNumberFormat="1" applyFont="1" applyAlignment="1">
      <alignment horizontal="right" wrapText="1"/>
    </xf>
    <xf numFmtId="0" fontId="9" fillId="0" borderId="1" xfId="2" applyFont="1" applyBorder="1" applyAlignment="1">
      <alignment horizontal="right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169" fontId="11" fillId="0" borderId="2" xfId="0" applyNumberFormat="1" applyFont="1" applyBorder="1" applyAlignment="1">
      <alignment horizontal="right" vertical="center" wrapText="1"/>
    </xf>
    <xf numFmtId="166" fontId="11" fillId="2" borderId="2" xfId="0" applyNumberFormat="1" applyFont="1" applyFill="1" applyBorder="1" applyAlignment="1">
      <alignment horizontal="right" vertical="center" wrapText="1"/>
    </xf>
    <xf numFmtId="0" fontId="9" fillId="0" borderId="1" xfId="12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wrapText="1"/>
    </xf>
    <xf numFmtId="165" fontId="11" fillId="0" borderId="2" xfId="13" applyNumberFormat="1" applyFont="1" applyBorder="1" applyAlignment="1">
      <alignment horizontal="right" wrapText="1"/>
    </xf>
    <xf numFmtId="0" fontId="29" fillId="0" borderId="0" xfId="0" applyFont="1" applyAlignment="1">
      <alignment horizontal="left" wrapText="1" indent="1"/>
    </xf>
    <xf numFmtId="165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/>
    </xf>
    <xf numFmtId="1" fontId="9" fillId="0" borderId="2" xfId="0" applyNumberFormat="1" applyFont="1" applyFill="1" applyBorder="1"/>
    <xf numFmtId="165" fontId="11" fillId="0" borderId="2" xfId="2" applyNumberFormat="1" applyFont="1" applyFill="1" applyBorder="1" applyAlignment="1">
      <alignment horizontal="right"/>
    </xf>
    <xf numFmtId="1" fontId="11" fillId="0" borderId="2" xfId="2" applyNumberFormat="1" applyFont="1" applyFill="1" applyBorder="1" applyAlignment="1">
      <alignment horizontal="right"/>
    </xf>
    <xf numFmtId="0" fontId="9" fillId="0" borderId="2" xfId="2" applyFont="1" applyFill="1" applyBorder="1" applyAlignment="1">
      <alignment horizontal="right" wrapText="1"/>
    </xf>
    <xf numFmtId="168" fontId="11" fillId="0" borderId="2" xfId="88" applyNumberFormat="1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right" wrapText="1"/>
    </xf>
    <xf numFmtId="165" fontId="16" fillId="0" borderId="2" xfId="0" applyNumberFormat="1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right" vertical="center"/>
    </xf>
    <xf numFmtId="2" fontId="16" fillId="0" borderId="2" xfId="0" applyNumberFormat="1" applyFont="1" applyFill="1" applyBorder="1"/>
    <xf numFmtId="0" fontId="16" fillId="0" borderId="2" xfId="0" applyFont="1" applyFill="1" applyBorder="1" applyAlignment="1">
      <alignment horizontal="right"/>
    </xf>
    <xf numFmtId="185" fontId="11" fillId="0" borderId="2" xfId="0" applyNumberFormat="1" applyFont="1" applyFill="1" applyBorder="1"/>
    <xf numFmtId="0" fontId="11" fillId="0" borderId="2" xfId="0" applyFont="1" applyFill="1" applyBorder="1" applyAlignment="1">
      <alignment vertical="center"/>
    </xf>
    <xf numFmtId="3" fontId="31" fillId="0" borderId="2" xfId="0" applyNumberFormat="1" applyFont="1" applyFill="1" applyBorder="1" applyAlignment="1">
      <alignment horizontal="right"/>
    </xf>
    <xf numFmtId="0" fontId="31" fillId="0" borderId="9" xfId="0" applyFont="1" applyFill="1" applyBorder="1" applyAlignment="1">
      <alignment horizontal="right"/>
    </xf>
    <xf numFmtId="3" fontId="31" fillId="0" borderId="9" xfId="0" applyNumberFormat="1" applyFont="1" applyFill="1" applyBorder="1" applyAlignment="1">
      <alignment horizontal="right"/>
    </xf>
    <xf numFmtId="166" fontId="11" fillId="0" borderId="2" xfId="0" applyNumberFormat="1" applyFont="1" applyFill="1" applyBorder="1"/>
    <xf numFmtId="165" fontId="9" fillId="0" borderId="2" xfId="4" applyNumberFormat="1" applyFont="1" applyFill="1" applyBorder="1"/>
    <xf numFmtId="178" fontId="11" fillId="0" borderId="2" xfId="0" applyNumberFormat="1" applyFont="1" applyFill="1" applyBorder="1" applyAlignment="1">
      <alignment horizontal="right" wrapText="1"/>
    </xf>
    <xf numFmtId="178" fontId="11" fillId="0" borderId="9" xfId="0" applyNumberFormat="1" applyFont="1" applyFill="1" applyBorder="1" applyAlignment="1">
      <alignment horizontal="right" wrapText="1"/>
    </xf>
    <xf numFmtId="165" fontId="34" fillId="0" borderId="2" xfId="0" applyNumberFormat="1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top" wrapText="1"/>
    </xf>
    <xf numFmtId="165" fontId="10" fillId="4" borderId="2" xfId="0" applyNumberFormat="1" applyFont="1" applyFill="1" applyBorder="1" applyAlignment="1">
      <alignment horizontal="center" vertical="top" wrapText="1"/>
    </xf>
    <xf numFmtId="165" fontId="11" fillId="4" borderId="2" xfId="0" applyNumberFormat="1" applyFont="1" applyFill="1" applyBorder="1" applyAlignment="1">
      <alignment horizontal="center"/>
    </xf>
    <xf numFmtId="165" fontId="10" fillId="4" borderId="2" xfId="0" applyNumberFormat="1" applyFont="1" applyFill="1" applyBorder="1" applyAlignment="1">
      <alignment horizontal="center" vertical="center"/>
    </xf>
    <xf numFmtId="165" fontId="11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4" borderId="4" xfId="0" applyFont="1" applyFill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/>
    <xf numFmtId="0" fontId="11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9" fontId="11" fillId="4" borderId="3" xfId="3" applyFont="1" applyFill="1" applyBorder="1" applyAlignment="1">
      <alignment horizontal="center"/>
    </xf>
    <xf numFmtId="9" fontId="11" fillId="4" borderId="2" xfId="3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165" fontId="11" fillId="4" borderId="2" xfId="0" applyNumberFormat="1" applyFont="1" applyFill="1" applyBorder="1" applyAlignment="1">
      <alignment horizontal="center" wrapText="1"/>
    </xf>
    <xf numFmtId="165" fontId="10" fillId="4" borderId="2" xfId="0" applyNumberFormat="1" applyFont="1" applyFill="1" applyBorder="1" applyAlignment="1">
      <alignment horizontal="center"/>
    </xf>
    <xf numFmtId="165" fontId="10" fillId="4" borderId="3" xfId="0" applyNumberFormat="1" applyFont="1" applyFill="1" applyBorder="1" applyAlignment="1">
      <alignment horizontal="center"/>
    </xf>
    <xf numFmtId="165" fontId="9" fillId="4" borderId="3" xfId="0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right"/>
    </xf>
    <xf numFmtId="166" fontId="9" fillId="2" borderId="2" xfId="0" applyNumberFormat="1" applyFont="1" applyFill="1" applyBorder="1" applyAlignment="1">
      <alignment horizontal="right" wrapText="1"/>
    </xf>
    <xf numFmtId="0" fontId="52" fillId="2" borderId="2" xfId="0" applyFont="1" applyFill="1" applyBorder="1" applyAlignment="1">
      <alignment horizontal="right"/>
    </xf>
    <xf numFmtId="165" fontId="11" fillId="2" borderId="2" xfId="0" applyNumberFormat="1" applyFont="1" applyFill="1" applyBorder="1" applyAlignment="1">
      <alignment horizontal="right" wrapText="1"/>
    </xf>
    <xf numFmtId="165" fontId="52" fillId="2" borderId="2" xfId="0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9" fillId="4" borderId="2" xfId="0" applyFont="1" applyFill="1" applyBorder="1"/>
    <xf numFmtId="0" fontId="8" fillId="4" borderId="9" xfId="0" applyFont="1" applyFill="1" applyBorder="1" applyAlignment="1">
      <alignment horizontal="left" vertical="center"/>
    </xf>
    <xf numFmtId="0" fontId="52" fillId="4" borderId="2" xfId="0" applyFont="1" applyFill="1" applyBorder="1"/>
    <xf numFmtId="0" fontId="9" fillId="4" borderId="2" xfId="0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166" fontId="9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166" fontId="16" fillId="0" borderId="3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/>
    <xf numFmtId="166" fontId="11" fillId="0" borderId="3" xfId="0" applyNumberFormat="1" applyFont="1" applyFill="1" applyBorder="1"/>
    <xf numFmtId="0" fontId="16" fillId="0" borderId="3" xfId="0" applyFont="1" applyFill="1" applyBorder="1" applyAlignment="1">
      <alignment horizontal="right" vertical="center"/>
    </xf>
    <xf numFmtId="0" fontId="16" fillId="0" borderId="3" xfId="0" applyFont="1" applyFill="1" applyBorder="1"/>
    <xf numFmtId="166" fontId="9" fillId="0" borderId="2" xfId="0" applyNumberFormat="1" applyFont="1" applyFill="1" applyBorder="1"/>
    <xf numFmtId="177" fontId="9" fillId="0" borderId="2" xfId="0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 wrapText="1"/>
    </xf>
    <xf numFmtId="166" fontId="11" fillId="0" borderId="3" xfId="0" applyNumberFormat="1" applyFont="1" applyFill="1" applyBorder="1" applyAlignment="1">
      <alignment horizontal="right" vertical="center" wrapText="1"/>
    </xf>
    <xf numFmtId="166" fontId="11" fillId="0" borderId="2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9" fillId="0" borderId="4" xfId="24" applyFont="1" applyBorder="1" applyAlignment="1">
      <alignment horizontal="right" vertical="center" wrapText="1"/>
    </xf>
    <xf numFmtId="0" fontId="9" fillId="0" borderId="2" xfId="24" applyFont="1" applyBorder="1" applyAlignment="1">
      <alignment horizontal="right" vertical="center" wrapText="1"/>
    </xf>
    <xf numFmtId="165" fontId="16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wrapText="1"/>
    </xf>
    <xf numFmtId="3" fontId="16" fillId="0" borderId="2" xfId="0" applyNumberFormat="1" applyFont="1" applyFill="1" applyBorder="1"/>
    <xf numFmtId="166" fontId="16" fillId="0" borderId="2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2" fontId="11" fillId="4" borderId="2" xfId="0" applyNumberFormat="1" applyFont="1" applyFill="1" applyBorder="1" applyAlignment="1">
      <alignment horizontal="right" wrapText="1"/>
    </xf>
    <xf numFmtId="2" fontId="11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right" wrapText="1"/>
    </xf>
    <xf numFmtId="0" fontId="11" fillId="4" borderId="2" xfId="0" applyFont="1" applyFill="1" applyBorder="1" applyAlignment="1">
      <alignment horizontal="right" wrapText="1"/>
    </xf>
    <xf numFmtId="3" fontId="11" fillId="4" borderId="2" xfId="0" applyNumberFormat="1" applyFont="1" applyFill="1" applyBorder="1" applyAlignment="1">
      <alignment horizontal="right"/>
    </xf>
    <xf numFmtId="166" fontId="9" fillId="0" borderId="2" xfId="5" applyNumberFormat="1" applyFont="1" applyBorder="1" applyAlignment="1">
      <alignment horizontal="right" vertical="center" wrapText="1"/>
    </xf>
    <xf numFmtId="166" fontId="9" fillId="0" borderId="3" xfId="5" applyNumberFormat="1" applyFont="1" applyBorder="1" applyAlignment="1">
      <alignment horizontal="right" vertical="center" wrapText="1"/>
    </xf>
    <xf numFmtId="166" fontId="11" fillId="0" borderId="2" xfId="2" applyNumberFormat="1" applyFont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2" fontId="9" fillId="0" borderId="2" xfId="2" applyNumberFormat="1" applyFont="1" applyBorder="1" applyAlignment="1">
      <alignment horizontal="right" vertical="center" wrapText="1"/>
    </xf>
    <xf numFmtId="2" fontId="9" fillId="0" borderId="3" xfId="2" applyNumberFormat="1" applyFont="1" applyBorder="1" applyAlignment="1">
      <alignment horizontal="right" vertical="center" wrapText="1"/>
    </xf>
    <xf numFmtId="0" fontId="9" fillId="0" borderId="2" xfId="2" applyFont="1" applyFill="1" applyBorder="1"/>
    <xf numFmtId="3" fontId="9" fillId="0" borderId="2" xfId="2" applyNumberFormat="1" applyFont="1" applyFill="1" applyBorder="1"/>
    <xf numFmtId="166" fontId="9" fillId="0" borderId="2" xfId="24" applyNumberFormat="1" applyFont="1" applyBorder="1" applyAlignment="1">
      <alignment horizontal="right" vertical="center"/>
    </xf>
    <xf numFmtId="166" fontId="9" fillId="0" borderId="3" xfId="24" applyNumberFormat="1" applyFont="1" applyBorder="1" applyAlignment="1">
      <alignment horizontal="right" vertical="center"/>
    </xf>
    <xf numFmtId="165" fontId="9" fillId="0" borderId="2" xfId="24" applyNumberFormat="1" applyFont="1" applyFill="1" applyBorder="1" applyAlignment="1">
      <alignment horizontal="right" vertical="center"/>
    </xf>
    <xf numFmtId="166" fontId="9" fillId="0" borderId="3" xfId="16" applyNumberFormat="1" applyFont="1" applyBorder="1" applyAlignment="1">
      <alignment horizontal="right" vertical="center"/>
    </xf>
    <xf numFmtId="165" fontId="9" fillId="0" borderId="2" xfId="2" applyNumberFormat="1" applyFont="1" applyFill="1" applyBorder="1" applyAlignment="1">
      <alignment horizontal="right"/>
    </xf>
    <xf numFmtId="165" fontId="9" fillId="0" borderId="2" xfId="24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3" fontId="9" fillId="0" borderId="3" xfId="24" applyNumberFormat="1" applyFont="1" applyBorder="1" applyAlignment="1">
      <alignment horizontal="right" vertical="center"/>
    </xf>
    <xf numFmtId="3" fontId="9" fillId="0" borderId="2" xfId="0" applyNumberFormat="1" applyFont="1" applyFill="1" applyBorder="1" applyAlignment="1">
      <alignment vertical="center"/>
    </xf>
    <xf numFmtId="165" fontId="9" fillId="0" borderId="3" xfId="24" applyNumberFormat="1" applyFont="1" applyBorder="1" applyAlignment="1">
      <alignment horizontal="right" vertical="center"/>
    </xf>
    <xf numFmtId="165" fontId="9" fillId="0" borderId="2" xfId="0" applyNumberFormat="1" applyFont="1" applyFill="1" applyBorder="1" applyAlignment="1">
      <alignment vertical="center"/>
    </xf>
    <xf numFmtId="0" fontId="9" fillId="0" borderId="2" xfId="2" applyFont="1" applyFill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/>
    </xf>
    <xf numFmtId="165" fontId="9" fillId="0" borderId="2" xfId="2" applyNumberFormat="1" applyFont="1" applyFill="1" applyBorder="1" applyAlignment="1">
      <alignment horizontal="right" wrapText="1"/>
    </xf>
    <xf numFmtId="165" fontId="9" fillId="0" borderId="3" xfId="2" applyNumberFormat="1" applyFont="1" applyFill="1" applyBorder="1" applyAlignment="1">
      <alignment horizontal="right" wrapText="1"/>
    </xf>
    <xf numFmtId="165" fontId="9" fillId="0" borderId="2" xfId="18" applyNumberFormat="1" applyFont="1" applyFill="1" applyBorder="1" applyAlignment="1">
      <alignment horizontal="right"/>
    </xf>
    <xf numFmtId="165" fontId="9" fillId="0" borderId="2" xfId="18" applyNumberFormat="1" applyFont="1" applyFill="1" applyBorder="1" applyAlignment="1">
      <alignment horizontal="right" wrapText="1"/>
    </xf>
    <xf numFmtId="3" fontId="11" fillId="0" borderId="3" xfId="24" applyNumberFormat="1" applyFont="1" applyBorder="1" applyAlignment="1">
      <alignment horizontal="right" wrapText="1"/>
    </xf>
    <xf numFmtId="165" fontId="16" fillId="0" borderId="2" xfId="0" applyNumberFormat="1" applyFont="1" applyFill="1" applyBorder="1"/>
    <xf numFmtId="165" fontId="11" fillId="0" borderId="2" xfId="0" applyNumberFormat="1" applyFont="1" applyFill="1" applyBorder="1" applyAlignment="1">
      <alignment horizontal="right" vertical="center"/>
    </xf>
    <xf numFmtId="3" fontId="11" fillId="0" borderId="2" xfId="24" applyNumberFormat="1" applyFont="1" applyBorder="1" applyAlignment="1">
      <alignment horizontal="right" wrapText="1"/>
    </xf>
    <xf numFmtId="3" fontId="11" fillId="0" borderId="2" xfId="2" applyNumberFormat="1" applyFont="1" applyFill="1" applyBorder="1" applyAlignment="1">
      <alignment horizontal="right" wrapText="1"/>
    </xf>
    <xf numFmtId="165" fontId="11" fillId="0" borderId="2" xfId="24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 wrapText="1"/>
    </xf>
    <xf numFmtId="169" fontId="11" fillId="0" borderId="2" xfId="0" applyNumberFormat="1" applyFont="1" applyFill="1" applyBorder="1" applyAlignment="1">
      <alignment horizontal="right" vertical="center" wrapText="1"/>
    </xf>
    <xf numFmtId="165" fontId="11" fillId="0" borderId="2" xfId="24" applyNumberFormat="1" applyFont="1" applyFill="1" applyBorder="1" applyAlignment="1">
      <alignment horizontal="right"/>
    </xf>
    <xf numFmtId="3" fontId="11" fillId="0" borderId="2" xfId="24" applyNumberFormat="1" applyFont="1" applyFill="1" applyBorder="1" applyAlignment="1">
      <alignment horizontal="right"/>
    </xf>
    <xf numFmtId="165" fontId="9" fillId="0" borderId="2" xfId="2" applyNumberFormat="1" applyFont="1" applyFill="1" applyBorder="1"/>
    <xf numFmtId="165" fontId="11" fillId="0" borderId="2" xfId="2" applyNumberFormat="1" applyFont="1" applyBorder="1" applyAlignment="1">
      <alignment horizontal="right" vertical="center"/>
    </xf>
    <xf numFmtId="165" fontId="11" fillId="0" borderId="3" xfId="24" applyNumberFormat="1" applyFont="1" applyBorder="1" applyAlignment="1">
      <alignment horizontal="right" wrapText="1"/>
    </xf>
    <xf numFmtId="2" fontId="9" fillId="0" borderId="2" xfId="2" applyNumberFormat="1" applyFont="1" applyFill="1" applyBorder="1" applyAlignment="1">
      <alignment horizontal="right" wrapText="1"/>
    </xf>
    <xf numFmtId="3" fontId="9" fillId="0" borderId="2" xfId="24" applyNumberFormat="1" applyFont="1" applyFill="1" applyBorder="1" applyAlignment="1">
      <alignment horizontal="right"/>
    </xf>
    <xf numFmtId="0" fontId="0" fillId="0" borderId="2" xfId="0" applyFill="1" applyBorder="1" applyAlignment="1"/>
    <xf numFmtId="3" fontId="9" fillId="0" borderId="2" xfId="0" applyNumberFormat="1" applyFont="1" applyFill="1" applyBorder="1" applyAlignment="1">
      <alignment wrapText="1"/>
    </xf>
    <xf numFmtId="3" fontId="9" fillId="0" borderId="2" xfId="2" applyNumberFormat="1" applyFont="1" applyFill="1" applyBorder="1" applyAlignment="1"/>
    <xf numFmtId="3" fontId="9" fillId="0" borderId="2" xfId="12" applyNumberFormat="1" applyFont="1" applyFill="1" applyBorder="1" applyAlignment="1">
      <alignment horizontal="right" wrapText="1"/>
    </xf>
    <xf numFmtId="166" fontId="11" fillId="0" borderId="2" xfId="0" applyNumberFormat="1" applyFont="1" applyFill="1" applyBorder="1" applyAlignment="1">
      <alignment horizontal="right" wrapText="1"/>
    </xf>
    <xf numFmtId="0" fontId="9" fillId="0" borderId="2" xfId="2" applyFont="1" applyFill="1" applyBorder="1" applyAlignment="1"/>
    <xf numFmtId="0" fontId="29" fillId="0" borderId="2" xfId="2" applyFont="1" applyFill="1" applyBorder="1"/>
    <xf numFmtId="165" fontId="11" fillId="0" borderId="2" xfId="2" applyNumberFormat="1" applyFont="1" applyFill="1" applyBorder="1" applyAlignment="1">
      <alignment horizontal="right" wrapText="1"/>
    </xf>
    <xf numFmtId="0" fontId="9" fillId="0" borderId="2" xfId="0" applyFont="1" applyFill="1" applyBorder="1" applyAlignment="1"/>
    <xf numFmtId="0" fontId="9" fillId="0" borderId="2" xfId="2" applyFont="1" applyFill="1" applyBorder="1" applyAlignment="1">
      <alignment horizontal="right"/>
    </xf>
    <xf numFmtId="165" fontId="9" fillId="0" borderId="2" xfId="8" applyNumberFormat="1" applyFont="1" applyFill="1" applyBorder="1" applyAlignment="1">
      <alignment horizontal="right"/>
    </xf>
    <xf numFmtId="0" fontId="9" fillId="0" borderId="2" xfId="24" applyFont="1" applyFill="1" applyBorder="1" applyAlignment="1">
      <alignment horizontal="right" vertical="center"/>
    </xf>
    <xf numFmtId="166" fontId="9" fillId="0" borderId="2" xfId="24" applyNumberFormat="1" applyFont="1" applyFill="1" applyBorder="1" applyAlignment="1">
      <alignment horizontal="right" vertical="center"/>
    </xf>
    <xf numFmtId="165" fontId="9" fillId="0" borderId="2" xfId="2" applyNumberFormat="1" applyFont="1" applyFill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 vertical="center"/>
    </xf>
    <xf numFmtId="3" fontId="9" fillId="0" borderId="3" xfId="24" applyNumberFormat="1" applyFont="1" applyFill="1" applyBorder="1" applyAlignment="1">
      <alignment horizontal="right" wrapText="1"/>
    </xf>
    <xf numFmtId="0" fontId="11" fillId="0" borderId="2" xfId="2" applyFont="1" applyFill="1" applyBorder="1"/>
    <xf numFmtId="3" fontId="11" fillId="0" borderId="2" xfId="2" applyNumberFormat="1" applyFont="1" applyFill="1" applyBorder="1" applyAlignment="1">
      <alignment horizontal="right" vertical="center" wrapText="1"/>
    </xf>
    <xf numFmtId="165" fontId="11" fillId="0" borderId="2" xfId="2" applyNumberFormat="1" applyFont="1" applyFill="1" applyBorder="1" applyAlignment="1">
      <alignment horizontal="right" vertical="center"/>
    </xf>
    <xf numFmtId="3" fontId="9" fillId="0" borderId="2" xfId="24" applyNumberFormat="1" applyFont="1" applyFill="1" applyBorder="1" applyAlignment="1">
      <alignment horizontal="right" vertical="center"/>
    </xf>
    <xf numFmtId="166" fontId="9" fillId="0" borderId="2" xfId="24" applyNumberFormat="1" applyFont="1" applyFill="1" applyBorder="1"/>
    <xf numFmtId="166" fontId="9" fillId="0" borderId="2" xfId="8" applyNumberFormat="1" applyFont="1" applyFill="1" applyBorder="1" applyAlignment="1">
      <alignment horizontal="right"/>
    </xf>
    <xf numFmtId="166" fontId="9" fillId="0" borderId="3" xfId="24" applyNumberFormat="1" applyFont="1" applyFill="1" applyBorder="1" applyAlignment="1">
      <alignment horizontal="right" vertical="center"/>
    </xf>
    <xf numFmtId="165" fontId="63" fillId="0" borderId="2" xfId="2" applyNumberFormat="1" applyFont="1" applyFill="1" applyBorder="1" applyAlignment="1">
      <alignment horizontal="right"/>
    </xf>
    <xf numFmtId="165" fontId="16" fillId="0" borderId="2" xfId="0" applyNumberFormat="1" applyFont="1" applyFill="1" applyBorder="1" applyAlignment="1"/>
    <xf numFmtId="165" fontId="11" fillId="0" borderId="2" xfId="24" applyNumberFormat="1" applyFont="1" applyFill="1" applyBorder="1" applyAlignment="1">
      <alignment horizontal="right" wrapText="1"/>
    </xf>
    <xf numFmtId="166" fontId="16" fillId="0" borderId="2" xfId="0" applyNumberFormat="1" applyFont="1" applyFill="1" applyBorder="1" applyAlignment="1"/>
    <xf numFmtId="165" fontId="11" fillId="0" borderId="2" xfId="2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9" fillId="4" borderId="2" xfId="2" applyFont="1" applyFill="1" applyBorder="1"/>
    <xf numFmtId="0" fontId="10" fillId="4" borderId="9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 wrapText="1"/>
    </xf>
    <xf numFmtId="3" fontId="10" fillId="4" borderId="2" xfId="2" applyNumberFormat="1" applyFont="1" applyFill="1" applyBorder="1" applyAlignment="1">
      <alignment horizontal="left" wrapText="1"/>
    </xf>
    <xf numFmtId="3" fontId="11" fillId="4" borderId="2" xfId="2" applyNumberFormat="1" applyFont="1" applyFill="1" applyBorder="1" applyAlignment="1">
      <alignment horizontal="right" wrapText="1"/>
    </xf>
    <xf numFmtId="165" fontId="11" fillId="4" borderId="2" xfId="2" applyNumberFormat="1" applyFont="1" applyFill="1" applyBorder="1" applyAlignment="1">
      <alignment horizontal="right"/>
    </xf>
    <xf numFmtId="165" fontId="11" fillId="4" borderId="3" xfId="2" applyNumberFormat="1" applyFont="1" applyFill="1" applyBorder="1" applyAlignment="1">
      <alignment horizontal="right"/>
    </xf>
    <xf numFmtId="0" fontId="16" fillId="4" borderId="2" xfId="0" applyFont="1" applyFill="1" applyBorder="1"/>
    <xf numFmtId="0" fontId="10" fillId="4" borderId="2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/>
    </xf>
    <xf numFmtId="0" fontId="9" fillId="4" borderId="3" xfId="2" applyFont="1" applyFill="1" applyBorder="1" applyAlignment="1">
      <alignment horizontal="right"/>
    </xf>
    <xf numFmtId="0" fontId="9" fillId="4" borderId="2" xfId="2" applyFont="1" applyFill="1" applyBorder="1" applyAlignment="1">
      <alignment horizontal="right"/>
    </xf>
    <xf numFmtId="3" fontId="10" fillId="4" borderId="3" xfId="2" applyNumberFormat="1" applyFont="1" applyFill="1" applyBorder="1" applyAlignment="1">
      <alignment horizontal="left" wrapText="1"/>
    </xf>
    <xf numFmtId="3" fontId="11" fillId="4" borderId="3" xfId="2" applyNumberFormat="1" applyFont="1" applyFill="1" applyBorder="1" applyAlignment="1">
      <alignment horizontal="right" wrapText="1"/>
    </xf>
    <xf numFmtId="0" fontId="8" fillId="4" borderId="3" xfId="2" applyFont="1" applyFill="1" applyBorder="1" applyAlignment="1">
      <alignment horizontal="right" wrapText="1"/>
    </xf>
    <xf numFmtId="0" fontId="8" fillId="4" borderId="2" xfId="2" applyFont="1" applyFill="1" applyBorder="1" applyAlignment="1">
      <alignment horizontal="right" wrapText="1"/>
    </xf>
    <xf numFmtId="0" fontId="8" fillId="4" borderId="2" xfId="2" applyFont="1" applyFill="1" applyBorder="1" applyAlignment="1">
      <alignment horizontal="right"/>
    </xf>
    <xf numFmtId="0" fontId="9" fillId="4" borderId="0" xfId="2" applyFont="1" applyFill="1" applyAlignment="1">
      <alignment vertical="center"/>
    </xf>
    <xf numFmtId="165" fontId="9" fillId="4" borderId="2" xfId="2" applyNumberFormat="1" applyFont="1" applyFill="1" applyBorder="1"/>
    <xf numFmtId="0" fontId="8" fillId="4" borderId="1" xfId="2" applyFont="1" applyFill="1" applyBorder="1" applyAlignment="1">
      <alignment wrapText="1"/>
    </xf>
    <xf numFmtId="0" fontId="8" fillId="4" borderId="4" xfId="2" applyFont="1" applyFill="1" applyBorder="1" applyAlignment="1">
      <alignment wrapText="1"/>
    </xf>
    <xf numFmtId="0" fontId="8" fillId="4" borderId="2" xfId="2" applyFont="1" applyFill="1" applyBorder="1" applyAlignment="1">
      <alignment wrapText="1"/>
    </xf>
    <xf numFmtId="0" fontId="8" fillId="4" borderId="1" xfId="2" applyFont="1" applyFill="1" applyBorder="1"/>
    <xf numFmtId="0" fontId="8" fillId="4" borderId="4" xfId="2" applyFont="1" applyFill="1" applyBorder="1"/>
    <xf numFmtId="0" fontId="8" fillId="4" borderId="2" xfId="2" applyFont="1" applyFill="1" applyBorder="1"/>
    <xf numFmtId="0" fontId="8" fillId="4" borderId="2" xfId="2" applyFont="1" applyFill="1" applyBorder="1" applyAlignment="1">
      <alignment horizontal="center"/>
    </xf>
    <xf numFmtId="165" fontId="8" fillId="4" borderId="2" xfId="2" applyNumberFormat="1" applyFont="1" applyFill="1" applyBorder="1" applyAlignment="1">
      <alignment horizontal="left"/>
    </xf>
    <xf numFmtId="165" fontId="9" fillId="4" borderId="3" xfId="2" applyNumberFormat="1" applyFont="1" applyFill="1" applyBorder="1"/>
    <xf numFmtId="3" fontId="9" fillId="0" borderId="2" xfId="90" applyNumberFormat="1" applyFont="1" applyFill="1" applyBorder="1"/>
    <xf numFmtId="166" fontId="9" fillId="0" borderId="2" xfId="90" applyNumberFormat="1" applyFont="1" applyFill="1" applyBorder="1"/>
    <xf numFmtId="0" fontId="9" fillId="0" borderId="2" xfId="90" applyFont="1" applyFill="1" applyBorder="1"/>
    <xf numFmtId="3" fontId="9" fillId="0" borderId="2" xfId="38" applyNumberFormat="1" applyFont="1" applyFill="1" applyBorder="1" applyAlignment="1">
      <alignment horizontal="right" wrapText="1"/>
    </xf>
    <xf numFmtId="0" fontId="9" fillId="0" borderId="2" xfId="90" applyFont="1" applyBorder="1"/>
    <xf numFmtId="0" fontId="11" fillId="0" borderId="2" xfId="90" applyFont="1" applyBorder="1" applyAlignment="1">
      <alignment horizontal="right" wrapText="1"/>
    </xf>
    <xf numFmtId="0" fontId="11" fillId="0" borderId="2" xfId="90" applyFont="1" applyFill="1" applyBorder="1" applyAlignment="1">
      <alignment horizontal="right" wrapText="1"/>
    </xf>
    <xf numFmtId="166" fontId="9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75" fontId="11" fillId="0" borderId="2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wrapText="1"/>
    </xf>
    <xf numFmtId="3" fontId="31" fillId="0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3" fontId="9" fillId="0" borderId="0" xfId="0" applyNumberFormat="1" applyFont="1" applyFill="1" applyBorder="1"/>
    <xf numFmtId="166" fontId="9" fillId="0" borderId="2" xfId="12" applyNumberFormat="1" applyFont="1" applyFill="1" applyBorder="1" applyAlignment="1">
      <alignment horizontal="right"/>
    </xf>
    <xf numFmtId="3" fontId="8" fillId="0" borderId="2" xfId="0" applyNumberFormat="1" applyFont="1" applyFill="1" applyBorder="1"/>
    <xf numFmtId="3" fontId="9" fillId="0" borderId="2" xfId="0" applyNumberFormat="1" applyFont="1" applyFill="1" applyBorder="1" applyAlignment="1">
      <alignment horizontal="right" vertical="top"/>
    </xf>
    <xf numFmtId="3" fontId="16" fillId="0" borderId="2" xfId="0" applyNumberFormat="1" applyFont="1" applyFill="1" applyBorder="1" applyAlignment="1">
      <alignment horizontal="right" wrapText="1"/>
    </xf>
    <xf numFmtId="166" fontId="16" fillId="0" borderId="2" xfId="0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vertical="center" wrapText="1"/>
    </xf>
    <xf numFmtId="165" fontId="39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right" vertical="top" wrapText="1"/>
    </xf>
    <xf numFmtId="0" fontId="10" fillId="4" borderId="3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right" wrapText="1"/>
    </xf>
    <xf numFmtId="49" fontId="9" fillId="4" borderId="2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0" fontId="16" fillId="4" borderId="2" xfId="0" applyFont="1" applyFill="1" applyBorder="1" applyAlignment="1">
      <alignment horizontal="right" wrapText="1"/>
    </xf>
    <xf numFmtId="165" fontId="11" fillId="4" borderId="2" xfId="0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 vertical="center" wrapText="1"/>
    </xf>
    <xf numFmtId="165" fontId="9" fillId="4" borderId="2" xfId="0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right" wrapText="1"/>
    </xf>
    <xf numFmtId="165" fontId="9" fillId="4" borderId="2" xfId="0" applyNumberFormat="1" applyFont="1" applyFill="1" applyBorder="1" applyAlignment="1">
      <alignment horizontal="right" wrapText="1"/>
    </xf>
    <xf numFmtId="166" fontId="9" fillId="4" borderId="2" xfId="0" applyNumberFormat="1" applyFont="1" applyFill="1" applyBorder="1" applyAlignment="1">
      <alignment horizontal="right"/>
    </xf>
    <xf numFmtId="0" fontId="39" fillId="4" borderId="2" xfId="0" applyFont="1" applyFill="1" applyBorder="1" applyAlignment="1">
      <alignment horizontal="left" wrapText="1"/>
    </xf>
    <xf numFmtId="3" fontId="16" fillId="4" borderId="2" xfId="0" applyNumberFormat="1" applyFont="1" applyFill="1" applyBorder="1" applyAlignment="1">
      <alignment horizontal="right" wrapText="1"/>
    </xf>
    <xf numFmtId="49" fontId="9" fillId="4" borderId="2" xfId="0" applyNumberFormat="1" applyFont="1" applyFill="1" applyBorder="1" applyAlignment="1">
      <alignment horizontal="right" wrapText="1"/>
    </xf>
    <xf numFmtId="172" fontId="11" fillId="0" borderId="2" xfId="0" applyNumberFormat="1" applyFont="1" applyBorder="1"/>
    <xf numFmtId="0" fontId="9" fillId="0" borderId="2" xfId="86" applyFont="1" applyFill="1" applyBorder="1" applyAlignment="1">
      <alignment horizontal="right"/>
    </xf>
    <xf numFmtId="0" fontId="11" fillId="0" borderId="2" xfId="21" applyFont="1" applyFill="1" applyBorder="1" applyAlignment="1">
      <alignment horizontal="right"/>
    </xf>
    <xf numFmtId="3" fontId="11" fillId="0" borderId="2" xfId="91" applyNumberFormat="1" applyFont="1" applyFill="1" applyBorder="1" applyAlignment="1">
      <alignment horizontal="right"/>
    </xf>
    <xf numFmtId="0" fontId="11" fillId="0" borderId="2" xfId="91" applyFont="1" applyFill="1" applyBorder="1" applyAlignment="1">
      <alignment horizontal="right"/>
    </xf>
    <xf numFmtId="1" fontId="11" fillId="0" borderId="2" xfId="21" applyNumberFormat="1" applyFont="1" applyBorder="1" applyAlignment="1">
      <alignment horizontal="right"/>
    </xf>
    <xf numFmtId="165" fontId="9" fillId="0" borderId="3" xfId="91" applyNumberFormat="1" applyFont="1" applyFill="1" applyBorder="1" applyAlignment="1">
      <alignment horizontal="right"/>
    </xf>
    <xf numFmtId="165" fontId="11" fillId="0" borderId="2" xfId="91" applyNumberFormat="1" applyFont="1" applyBorder="1"/>
    <xf numFmtId="0" fontId="9" fillId="0" borderId="3" xfId="91" applyFont="1" applyFill="1" applyBorder="1" applyAlignment="1">
      <alignment horizontal="right"/>
    </xf>
    <xf numFmtId="0" fontId="8" fillId="0" borderId="3" xfId="91" applyFont="1" applyFill="1" applyBorder="1" applyAlignment="1">
      <alignment horizontal="right"/>
    </xf>
    <xf numFmtId="165" fontId="11" fillId="0" borderId="2" xfId="91" applyNumberFormat="1" applyFont="1" applyFill="1" applyBorder="1"/>
    <xf numFmtId="166" fontId="9" fillId="0" borderId="3" xfId="91" applyNumberFormat="1" applyFont="1" applyFill="1" applyBorder="1" applyAlignment="1">
      <alignment horizontal="right"/>
    </xf>
    <xf numFmtId="165" fontId="9" fillId="0" borderId="2" xfId="0" applyNumberFormat="1" applyFont="1" applyBorder="1" applyAlignment="1"/>
    <xf numFmtId="0" fontId="64" fillId="3" borderId="2" xfId="0" applyFont="1" applyFill="1" applyBorder="1" applyAlignment="1">
      <alignment horizontal="right"/>
    </xf>
    <xf numFmtId="165" fontId="9" fillId="0" borderId="2" xfId="9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right"/>
    </xf>
    <xf numFmtId="0" fontId="16" fillId="4" borderId="2" xfId="0" applyFont="1" applyFill="1" applyBorder="1" applyAlignment="1">
      <alignment horizontal="right"/>
    </xf>
    <xf numFmtId="0" fontId="25" fillId="0" borderId="2" xfId="0" applyFont="1" applyFill="1" applyBorder="1"/>
    <xf numFmtId="3" fontId="11" fillId="0" borderId="2" xfId="0" applyNumberFormat="1" applyFont="1" applyFill="1" applyBorder="1"/>
    <xf numFmtId="165" fontId="11" fillId="0" borderId="2" xfId="0" applyNumberFormat="1" applyFont="1" applyFill="1" applyBorder="1"/>
    <xf numFmtId="3" fontId="9" fillId="0" borderId="9" xfId="0" applyNumberFormat="1" applyFont="1" applyFill="1" applyBorder="1"/>
    <xf numFmtId="0" fontId="9" fillId="0" borderId="2" xfId="27" applyFont="1" applyFill="1" applyBorder="1" applyAlignment="1">
      <alignment horizontal="right"/>
    </xf>
    <xf numFmtId="0" fontId="16" fillId="0" borderId="2" xfId="27" applyFont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3" fontId="11" fillId="0" borderId="2" xfId="27" applyNumberFormat="1" applyFont="1" applyFill="1" applyBorder="1" applyAlignment="1">
      <alignment horizontal="right"/>
    </xf>
    <xf numFmtId="166" fontId="11" fillId="0" borderId="2" xfId="27" applyNumberFormat="1" applyFont="1" applyBorder="1" applyAlignment="1">
      <alignment horizontal="right"/>
    </xf>
    <xf numFmtId="1" fontId="8" fillId="4" borderId="3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3" fontId="10" fillId="4" borderId="2" xfId="15" applyNumberFormat="1" applyFont="1" applyFill="1" applyBorder="1" applyAlignment="1">
      <alignment horizontal="right"/>
    </xf>
    <xf numFmtId="0" fontId="25" fillId="4" borderId="2" xfId="0" applyFont="1" applyFill="1" applyBorder="1"/>
    <xf numFmtId="0" fontId="25" fillId="4" borderId="3" xfId="0" applyFont="1" applyFill="1" applyBorder="1"/>
    <xf numFmtId="0" fontId="25" fillId="4" borderId="3" xfId="0" applyFont="1" applyFill="1" applyBorder="1" applyAlignment="1">
      <alignment horizontal="right"/>
    </xf>
    <xf numFmtId="0" fontId="11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/>
    </xf>
    <xf numFmtId="0" fontId="16" fillId="4" borderId="3" xfId="0" applyFont="1" applyFill="1" applyBorder="1"/>
    <xf numFmtId="0" fontId="17" fillId="4" borderId="2" xfId="0" applyFont="1" applyFill="1" applyBorder="1"/>
    <xf numFmtId="0" fontId="39" fillId="4" borderId="2" xfId="0" applyFont="1" applyFill="1" applyBorder="1"/>
    <xf numFmtId="0" fontId="39" fillId="4" borderId="3" xfId="0" applyFont="1" applyFill="1" applyBorder="1"/>
    <xf numFmtId="0" fontId="10" fillId="4" borderId="2" xfId="0" applyFont="1" applyFill="1" applyBorder="1"/>
    <xf numFmtId="0" fontId="8" fillId="4" borderId="2" xfId="0" applyFont="1" applyFill="1" applyBorder="1" applyAlignment="1">
      <alignment horizontal="left" wrapText="1"/>
    </xf>
    <xf numFmtId="0" fontId="44" fillId="4" borderId="2" xfId="0" applyFont="1" applyFill="1" applyBorder="1" applyAlignment="1">
      <alignment horizontal="right" wrapText="1"/>
    </xf>
    <xf numFmtId="2" fontId="44" fillId="4" borderId="2" xfId="0" applyNumberFormat="1" applyFont="1" applyFill="1" applyBorder="1" applyAlignment="1">
      <alignment horizontal="right" wrapText="1"/>
    </xf>
    <xf numFmtId="2" fontId="44" fillId="4" borderId="2" xfId="0" applyNumberFormat="1" applyFont="1" applyFill="1" applyBorder="1" applyAlignment="1">
      <alignment horizontal="right"/>
    </xf>
    <xf numFmtId="0" fontId="44" fillId="4" borderId="2" xfId="0" applyFont="1" applyFill="1" applyBorder="1" applyAlignment="1">
      <alignment horizontal="right"/>
    </xf>
    <xf numFmtId="0" fontId="43" fillId="4" borderId="2" xfId="0" applyFont="1" applyFill="1" applyBorder="1" applyAlignment="1">
      <alignment horizontal="right" wrapText="1"/>
    </xf>
    <xf numFmtId="0" fontId="43" fillId="4" borderId="3" xfId="0" applyFont="1" applyFill="1" applyBorder="1" applyAlignment="1">
      <alignment horizontal="right" wrapText="1"/>
    </xf>
    <xf numFmtId="3" fontId="11" fillId="4" borderId="3" xfId="0" applyNumberFormat="1" applyFont="1" applyFill="1" applyBorder="1" applyAlignment="1">
      <alignment horizontal="right"/>
    </xf>
    <xf numFmtId="187" fontId="11" fillId="0" borderId="2" xfId="89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2" xfId="88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right" vertical="center"/>
    </xf>
    <xf numFmtId="168" fontId="9" fillId="0" borderId="2" xfId="0" applyNumberFormat="1" applyFont="1" applyFill="1" applyBorder="1" applyAlignment="1">
      <alignment horizontal="right" wrapText="1"/>
    </xf>
    <xf numFmtId="166" fontId="9" fillId="0" borderId="2" xfId="0" applyNumberFormat="1" applyFont="1" applyFill="1" applyBorder="1" applyAlignment="1">
      <alignment vertical="center"/>
    </xf>
    <xf numFmtId="165" fontId="11" fillId="0" borderId="2" xfId="7" applyNumberFormat="1" applyFont="1" applyBorder="1" applyAlignment="1">
      <alignment horizontal="right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right" wrapText="1"/>
    </xf>
    <xf numFmtId="2" fontId="11" fillId="4" borderId="9" xfId="0" applyNumberFormat="1" applyFont="1" applyFill="1" applyBorder="1" applyAlignment="1">
      <alignment horizontal="right" wrapText="1"/>
    </xf>
    <xf numFmtId="2" fontId="11" fillId="4" borderId="9" xfId="0" applyNumberFormat="1" applyFont="1" applyFill="1" applyBorder="1" applyAlignment="1">
      <alignment horizontal="right"/>
    </xf>
    <xf numFmtId="0" fontId="11" fillId="4" borderId="9" xfId="0" applyFont="1" applyFill="1" applyBorder="1" applyAlignment="1">
      <alignment horizontal="right"/>
    </xf>
    <xf numFmtId="0" fontId="10" fillId="4" borderId="9" xfId="0" applyFont="1" applyFill="1" applyBorder="1" applyAlignment="1">
      <alignment horizontal="right" wrapText="1"/>
    </xf>
    <xf numFmtId="0" fontId="11" fillId="4" borderId="2" xfId="0" applyFont="1" applyFill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 wrapText="1"/>
    </xf>
    <xf numFmtId="0" fontId="38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right" vertical="center"/>
    </xf>
    <xf numFmtId="0" fontId="9" fillId="0" borderId="6" xfId="0" applyFont="1" applyFill="1" applyBorder="1"/>
    <xf numFmtId="168" fontId="11" fillId="0" borderId="2" xfId="80" applyNumberFormat="1" applyFont="1" applyBorder="1" applyAlignment="1">
      <alignment horizontal="right" vertical="center" wrapText="1"/>
    </xf>
    <xf numFmtId="3" fontId="9" fillId="0" borderId="2" xfId="80" applyNumberFormat="1" applyFont="1" applyBorder="1" applyAlignment="1">
      <alignment horizontal="right" vertical="center" wrapText="1"/>
    </xf>
    <xf numFmtId="169" fontId="11" fillId="0" borderId="2" xfId="80" applyNumberFormat="1" applyFont="1" applyBorder="1" applyAlignment="1">
      <alignment horizontal="right" vertical="center" wrapText="1"/>
    </xf>
    <xf numFmtId="165" fontId="11" fillId="0" borderId="14" xfId="7" applyNumberFormat="1" applyFont="1" applyFill="1" applyBorder="1" applyAlignment="1">
      <alignment horizontal="right" wrapText="1"/>
    </xf>
    <xf numFmtId="165" fontId="8" fillId="0" borderId="2" xfId="0" applyNumberFormat="1" applyFont="1" applyBorder="1" applyAlignment="1"/>
    <xf numFmtId="165" fontId="9" fillId="0" borderId="2" xfId="0" applyNumberFormat="1" applyFont="1" applyFill="1" applyBorder="1" applyAlignment="1"/>
    <xf numFmtId="165" fontId="11" fillId="0" borderId="14" xfId="7" applyNumberFormat="1" applyFont="1" applyFill="1" applyBorder="1" applyAlignment="1">
      <alignment horizontal="right" vertical="center" wrapText="1"/>
    </xf>
    <xf numFmtId="0" fontId="9" fillId="4" borderId="0" xfId="0" applyFont="1" applyFill="1" applyAlignment="1">
      <alignment vertical="center"/>
    </xf>
    <xf numFmtId="0" fontId="11" fillId="4" borderId="3" xfId="0" applyFont="1" applyFill="1" applyBorder="1" applyAlignment="1">
      <alignment horizontal="center"/>
    </xf>
    <xf numFmtId="0" fontId="9" fillId="4" borderId="3" xfId="0" applyFont="1" applyFill="1" applyBorder="1"/>
    <xf numFmtId="3" fontId="9" fillId="4" borderId="2" xfId="0" applyNumberFormat="1" applyFont="1" applyFill="1" applyBorder="1" applyAlignment="1">
      <alignment horizontal="right" vertical="center" wrapText="1"/>
    </xf>
    <xf numFmtId="3" fontId="9" fillId="4" borderId="2" xfId="0" applyNumberFormat="1" applyFont="1" applyFill="1" applyBorder="1" applyAlignment="1">
      <alignment horizontal="right" vertical="center"/>
    </xf>
    <xf numFmtId="0" fontId="10" fillId="4" borderId="2" xfId="18" applyFont="1" applyFill="1" applyBorder="1" applyAlignment="1">
      <alignment horizontal="center" vertical="center" wrapText="1"/>
    </xf>
    <xf numFmtId="0" fontId="11" fillId="4" borderId="2" xfId="18" applyFont="1" applyFill="1" applyBorder="1" applyAlignment="1">
      <alignment horizontal="center" vertical="center" wrapText="1"/>
    </xf>
    <xf numFmtId="0" fontId="10" fillId="4" borderId="2" xfId="18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right"/>
    </xf>
    <xf numFmtId="0" fontId="8" fillId="4" borderId="2" xfId="50" applyFont="1" applyFill="1" applyBorder="1" applyAlignment="1">
      <alignment horizontal="justify" vertical="center" wrapText="1"/>
    </xf>
    <xf numFmtId="0" fontId="11" fillId="4" borderId="0" xfId="18" applyFont="1" applyFill="1" applyAlignment="1">
      <alignment horizontal="right" vertical="center"/>
    </xf>
    <xf numFmtId="0" fontId="11" fillId="4" borderId="2" xfId="18" applyFont="1" applyFill="1" applyBorder="1" applyAlignment="1">
      <alignment horizontal="right" vertical="center"/>
    </xf>
    <xf numFmtId="0" fontId="8" fillId="4" borderId="2" xfId="18" applyFont="1" applyFill="1" applyBorder="1" applyAlignment="1">
      <alignment horizontal="left"/>
    </xf>
    <xf numFmtId="0" fontId="8" fillId="4" borderId="9" xfId="18" applyFont="1" applyFill="1" applyBorder="1" applyAlignment="1">
      <alignment horizontal="left"/>
    </xf>
    <xf numFmtId="0" fontId="10" fillId="4" borderId="2" xfId="18" applyFont="1" applyFill="1" applyBorder="1" applyAlignment="1">
      <alignment horizontal="left"/>
    </xf>
    <xf numFmtId="0" fontId="8" fillId="4" borderId="3" xfId="18" applyFont="1" applyFill="1" applyBorder="1"/>
    <xf numFmtId="1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 wrapText="1"/>
    </xf>
    <xf numFmtId="166" fontId="9" fillId="4" borderId="4" xfId="0" applyNumberFormat="1" applyFont="1" applyFill="1" applyBorder="1" applyAlignment="1">
      <alignment horizontal="right" wrapText="1"/>
    </xf>
    <xf numFmtId="166" fontId="9" fillId="4" borderId="1" xfId="0" applyNumberFormat="1" applyFont="1" applyFill="1" applyBorder="1" applyAlignment="1">
      <alignment horizontal="right" wrapText="1"/>
    </xf>
    <xf numFmtId="165" fontId="9" fillId="4" borderId="1" xfId="0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/>
    <xf numFmtId="4" fontId="9" fillId="0" borderId="0" xfId="0" applyNumberFormat="1" applyFont="1" applyAlignment="1">
      <alignment horizontal="right" vertical="center" wrapText="1"/>
    </xf>
    <xf numFmtId="1" fontId="11" fillId="0" borderId="3" xfId="0" applyNumberFormat="1" applyFont="1" applyFill="1" applyBorder="1" applyAlignment="1">
      <alignment horizontal="right"/>
    </xf>
    <xf numFmtId="2" fontId="9" fillId="0" borderId="2" xfId="0" applyNumberFormat="1" applyFont="1" applyFill="1" applyBorder="1"/>
    <xf numFmtId="1" fontId="11" fillId="0" borderId="12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 vertical="center" wrapText="1"/>
    </xf>
    <xf numFmtId="166" fontId="9" fillId="0" borderId="2" xfId="84" applyNumberFormat="1" applyFont="1" applyBorder="1" applyAlignment="1">
      <alignment horizontal="right"/>
    </xf>
    <xf numFmtId="0" fontId="9" fillId="0" borderId="2" xfId="84" applyFont="1" applyBorder="1" applyAlignment="1">
      <alignment horizontal="right"/>
    </xf>
    <xf numFmtId="0" fontId="0" fillId="0" borderId="2" xfId="0" applyBorder="1"/>
    <xf numFmtId="166" fontId="9" fillId="0" borderId="2" xfId="0" applyNumberFormat="1" applyFont="1" applyBorder="1" applyAlignment="1"/>
    <xf numFmtId="3" fontId="9" fillId="0" borderId="2" xfId="84" applyNumberFormat="1" applyFont="1" applyBorder="1" applyAlignment="1">
      <alignment horizontal="right"/>
    </xf>
    <xf numFmtId="4" fontId="9" fillId="0" borderId="2" xfId="0" applyNumberFormat="1" applyFont="1" applyFill="1" applyBorder="1" applyAlignment="1">
      <alignment horizontal="right"/>
    </xf>
    <xf numFmtId="165" fontId="9" fillId="0" borderId="2" xfId="84" applyNumberFormat="1" applyFont="1" applyFill="1" applyBorder="1" applyAlignment="1">
      <alignment horizontal="right"/>
    </xf>
    <xf numFmtId="4" fontId="9" fillId="0" borderId="2" xfId="84" applyNumberFormat="1" applyFont="1" applyFill="1" applyBorder="1" applyAlignment="1">
      <alignment horizontal="right"/>
    </xf>
    <xf numFmtId="4" fontId="9" fillId="0" borderId="2" xfId="84" applyNumberFormat="1" applyFont="1" applyBorder="1" applyAlignment="1">
      <alignment horizontal="right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3" fontId="11" fillId="0" borderId="0" xfId="0" applyNumberFormat="1" applyFont="1"/>
    <xf numFmtId="0" fontId="21" fillId="0" borderId="0" xfId="0" applyFont="1" applyAlignment="1">
      <alignment horizontal="left" wrapText="1" indent="1"/>
    </xf>
    <xf numFmtId="0" fontId="21" fillId="0" borderId="0" xfId="0" applyFont="1" applyAlignment="1">
      <alignment horizontal="left" indent="1"/>
    </xf>
    <xf numFmtId="0" fontId="8" fillId="4" borderId="4" xfId="2" applyFont="1" applyFill="1" applyBorder="1" applyAlignment="1">
      <alignment horizontal="right"/>
    </xf>
    <xf numFmtId="0" fontId="8" fillId="4" borderId="1" xfId="2" applyFont="1" applyFill="1" applyBorder="1" applyAlignment="1">
      <alignment horizontal="right"/>
    </xf>
    <xf numFmtId="0" fontId="8" fillId="4" borderId="3" xfId="2" applyFont="1" applyFill="1" applyBorder="1" applyAlignment="1">
      <alignment horizontal="right"/>
    </xf>
    <xf numFmtId="0" fontId="29" fillId="0" borderId="0" xfId="18" applyFont="1" applyAlignment="1">
      <alignment horizontal="left" vertical="center"/>
    </xf>
    <xf numFmtId="0" fontId="8" fillId="4" borderId="4" xfId="2" applyFont="1" applyFill="1" applyBorder="1" applyAlignment="1">
      <alignment horizontal="right" wrapText="1"/>
    </xf>
    <xf numFmtId="0" fontId="8" fillId="4" borderId="1" xfId="2" applyFont="1" applyFill="1" applyBorder="1" applyAlignment="1">
      <alignment horizontal="right" wrapText="1"/>
    </xf>
    <xf numFmtId="0" fontId="8" fillId="4" borderId="4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29" fillId="0" borderId="0" xfId="0" applyFont="1" applyAlignment="1">
      <alignment horizontal="left" wrapText="1" indent="1"/>
    </xf>
    <xf numFmtId="165" fontId="9" fillId="4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/>
    <xf numFmtId="166" fontId="11" fillId="3" borderId="2" xfId="0" applyNumberFormat="1" applyFont="1" applyFill="1" applyBorder="1"/>
    <xf numFmtId="0" fontId="11" fillId="3" borderId="2" xfId="0" applyFont="1" applyFill="1" applyBorder="1"/>
    <xf numFmtId="0" fontId="9" fillId="3" borderId="2" xfId="0" applyFont="1" applyFill="1" applyBorder="1" applyAlignment="1">
      <alignment horizontal="right"/>
    </xf>
    <xf numFmtId="165" fontId="11" fillId="0" borderId="2" xfId="7" applyNumberFormat="1" applyFont="1" applyFill="1" applyBorder="1" applyAlignment="1">
      <alignment horizontal="right" wrapText="1"/>
    </xf>
    <xf numFmtId="3" fontId="16" fillId="2" borderId="2" xfId="0" applyNumberFormat="1" applyFont="1" applyFill="1" applyBorder="1"/>
    <xf numFmtId="4" fontId="16" fillId="2" borderId="2" xfId="0" applyNumberFormat="1" applyFont="1" applyFill="1" applyBorder="1"/>
    <xf numFmtId="1" fontId="16" fillId="2" borderId="2" xfId="0" applyNumberFormat="1" applyFont="1" applyFill="1" applyBorder="1"/>
    <xf numFmtId="0" fontId="11" fillId="3" borderId="2" xfId="0" applyFont="1" applyFill="1" applyBorder="1" applyAlignment="1">
      <alignment horizontal="right"/>
    </xf>
    <xf numFmtId="4" fontId="11" fillId="3" borderId="2" xfId="0" applyNumberFormat="1" applyFont="1" applyFill="1" applyBorder="1"/>
    <xf numFmtId="0" fontId="16" fillId="0" borderId="2" xfId="92" applyFont="1" applyFill="1" applyBorder="1" applyAlignment="1">
      <alignment horizontal="right"/>
    </xf>
    <xf numFmtId="166" fontId="16" fillId="0" borderId="2" xfId="92" applyNumberFormat="1" applyFont="1" applyFill="1" applyBorder="1" applyAlignment="1">
      <alignment horizontal="right"/>
    </xf>
    <xf numFmtId="0" fontId="16" fillId="0" borderId="2" xfId="92" applyFont="1" applyFill="1" applyBorder="1"/>
    <xf numFmtId="3" fontId="16" fillId="0" borderId="2" xfId="92" applyNumberFormat="1" applyFont="1" applyFill="1" applyBorder="1" applyAlignment="1">
      <alignment horizontal="right"/>
    </xf>
    <xf numFmtId="3" fontId="9" fillId="0" borderId="2" xfId="92" applyNumberFormat="1" applyFont="1" applyFill="1" applyBorder="1" applyAlignment="1">
      <alignment horizontal="right" wrapText="1"/>
    </xf>
    <xf numFmtId="4" fontId="9" fillId="0" borderId="2" xfId="92" applyNumberFormat="1" applyFont="1" applyFill="1" applyBorder="1" applyAlignment="1">
      <alignment horizontal="right" wrapText="1"/>
    </xf>
    <xf numFmtId="0" fontId="9" fillId="0" borderId="2" xfId="92" applyFont="1" applyFill="1" applyBorder="1" applyAlignment="1">
      <alignment horizontal="right" vertical="center"/>
    </xf>
    <xf numFmtId="0" fontId="9" fillId="0" borderId="2" xfId="92" applyFont="1" applyFill="1" applyBorder="1" applyAlignment="1">
      <alignment horizontal="right"/>
    </xf>
    <xf numFmtId="4" fontId="9" fillId="0" borderId="2" xfId="92" applyNumberFormat="1" applyFont="1" applyFill="1" applyBorder="1" applyAlignment="1">
      <alignment horizontal="right" vertical="center" wrapText="1"/>
    </xf>
    <xf numFmtId="2" fontId="16" fillId="0" borderId="2" xfId="92" applyNumberFormat="1" applyFont="1" applyFill="1" applyBorder="1"/>
    <xf numFmtId="3" fontId="9" fillId="0" borderId="2" xfId="5" applyNumberFormat="1" applyFont="1" applyFill="1" applyBorder="1" applyAlignment="1">
      <alignment horizontal="right" wrapText="1"/>
    </xf>
    <xf numFmtId="3" fontId="16" fillId="0" borderId="2" xfId="92" applyNumberFormat="1" applyFont="1" applyFill="1" applyBorder="1"/>
    <xf numFmtId="3" fontId="11" fillId="0" borderId="2" xfId="93" applyNumberFormat="1" applyFont="1" applyFill="1" applyBorder="1"/>
    <xf numFmtId="0" fontId="11" fillId="0" borderId="2" xfId="93" applyFont="1" applyFill="1" applyBorder="1"/>
    <xf numFmtId="2" fontId="9" fillId="0" borderId="2" xfId="92" applyNumberFormat="1" applyFont="1" applyFill="1" applyBorder="1" applyAlignment="1">
      <alignment horizontal="right"/>
    </xf>
    <xf numFmtId="0" fontId="9" fillId="0" borderId="2" xfId="92" applyFont="1" applyFill="1" applyBorder="1"/>
    <xf numFmtId="4" fontId="37" fillId="0" borderId="2" xfId="92" applyNumberFormat="1" applyFont="1" applyFill="1" applyBorder="1" applyAlignment="1">
      <alignment horizontal="right"/>
    </xf>
    <xf numFmtId="1" fontId="16" fillId="0" borderId="2" xfId="92" applyNumberFormat="1" applyFont="1" applyFill="1" applyBorder="1" applyAlignment="1">
      <alignment horizontal="right"/>
    </xf>
    <xf numFmtId="165" fontId="9" fillId="0" borderId="2" xfId="45" applyNumberFormat="1" applyFont="1" applyFill="1" applyBorder="1" applyAlignment="1">
      <alignment horizontal="right" vertical="center"/>
    </xf>
    <xf numFmtId="165" fontId="11" fillId="0" borderId="2" xfId="92" applyNumberFormat="1" applyFont="1" applyFill="1" applyBorder="1" applyAlignment="1">
      <alignment horizontal="right"/>
    </xf>
    <xf numFmtId="165" fontId="9" fillId="0" borderId="2" xfId="92" applyNumberFormat="1" applyFont="1" applyFill="1" applyBorder="1" applyAlignment="1">
      <alignment horizontal="right"/>
    </xf>
    <xf numFmtId="165" fontId="16" fillId="0" borderId="2" xfId="92" applyNumberFormat="1" applyFont="1" applyFill="1" applyBorder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3" fontId="11" fillId="0" borderId="0" xfId="0" applyNumberFormat="1" applyFont="1"/>
    <xf numFmtId="0" fontId="11" fillId="4" borderId="3" xfId="18" applyFont="1" applyFill="1" applyBorder="1" applyAlignment="1">
      <alignment horizontal="right" vertical="center"/>
    </xf>
    <xf numFmtId="0" fontId="11" fillId="4" borderId="4" xfId="18" applyFont="1" applyFill="1" applyBorder="1" applyAlignment="1">
      <alignment horizontal="right" vertical="center"/>
    </xf>
    <xf numFmtId="0" fontId="11" fillId="4" borderId="1" xfId="18" applyFont="1" applyFill="1" applyBorder="1" applyAlignment="1">
      <alignment horizontal="right" vertical="center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wrapText="1" indent="1"/>
    </xf>
    <xf numFmtId="0" fontId="21" fillId="0" borderId="0" xfId="0" applyFont="1" applyAlignment="1">
      <alignment horizontal="left" indent="1"/>
    </xf>
    <xf numFmtId="0" fontId="20" fillId="0" borderId="0" xfId="0" applyFont="1" applyAlignment="1">
      <alignment horizontal="left" wrapText="1" indent="1"/>
    </xf>
    <xf numFmtId="0" fontId="7" fillId="0" borderId="8" xfId="0" applyFont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8" fillId="4" borderId="4" xfId="2" applyFont="1" applyFill="1" applyBorder="1" applyAlignment="1">
      <alignment horizontal="right"/>
    </xf>
    <xf numFmtId="0" fontId="8" fillId="4" borderId="1" xfId="2" applyFont="1" applyFill="1" applyBorder="1" applyAlignment="1">
      <alignment horizontal="right"/>
    </xf>
    <xf numFmtId="0" fontId="8" fillId="4" borderId="3" xfId="2" applyFont="1" applyFill="1" applyBorder="1" applyAlignment="1">
      <alignment horizontal="right"/>
    </xf>
    <xf numFmtId="0" fontId="29" fillId="0" borderId="0" xfId="18" applyFont="1" applyAlignment="1">
      <alignment horizontal="left" vertical="center"/>
    </xf>
    <xf numFmtId="0" fontId="8" fillId="4" borderId="4" xfId="2" applyFont="1" applyFill="1" applyBorder="1" applyAlignment="1">
      <alignment horizontal="right" wrapText="1"/>
    </xf>
    <xf numFmtId="0" fontId="8" fillId="4" borderId="1" xfId="2" applyFont="1" applyFill="1" applyBorder="1" applyAlignment="1">
      <alignment horizontal="right" wrapText="1"/>
    </xf>
    <xf numFmtId="0" fontId="8" fillId="4" borderId="4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horizontal="center" wrapText="1"/>
    </xf>
    <xf numFmtId="0" fontId="8" fillId="4" borderId="4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29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center" wrapText="1" indent="1"/>
    </xf>
    <xf numFmtId="0" fontId="7" fillId="0" borderId="8" xfId="0" applyFont="1" applyBorder="1" applyAlignment="1">
      <alignment horizontal="left" wrapText="1"/>
    </xf>
    <xf numFmtId="0" fontId="24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top" wrapText="1" indent="1"/>
    </xf>
    <xf numFmtId="0" fontId="30" fillId="0" borderId="8" xfId="0" applyFont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wrapText="1"/>
    </xf>
    <xf numFmtId="165" fontId="9" fillId="4" borderId="2" xfId="0" applyNumberFormat="1" applyFont="1" applyFill="1" applyBorder="1" applyAlignment="1">
      <alignment horizontal="right"/>
    </xf>
    <xf numFmtId="0" fontId="46" fillId="2" borderId="8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21" fillId="0" borderId="0" xfId="0" applyNumberFormat="1" applyFont="1"/>
    <xf numFmtId="0" fontId="20" fillId="0" borderId="13" xfId="0" applyFont="1" applyBorder="1" applyAlignment="1">
      <alignment horizontal="left" indent="1"/>
    </xf>
    <xf numFmtId="49" fontId="9" fillId="2" borderId="2" xfId="0" applyNumberFormat="1" applyFont="1" applyFill="1" applyBorder="1" applyAlignment="1">
      <alignment horizontal="right"/>
    </xf>
    <xf numFmtId="0" fontId="31" fillId="0" borderId="2" xfId="0" applyFont="1" applyFill="1" applyBorder="1" applyAlignment="1">
      <alignment horizontal="right"/>
    </xf>
    <xf numFmtId="166" fontId="31" fillId="0" borderId="2" xfId="0" applyNumberFormat="1" applyFont="1" applyFill="1" applyBorder="1" applyAlignment="1">
      <alignment horizontal="right"/>
    </xf>
    <xf numFmtId="2" fontId="11" fillId="0" borderId="2" xfId="0" applyNumberFormat="1" applyFont="1" applyFill="1" applyBorder="1"/>
    <xf numFmtId="2" fontId="9" fillId="0" borderId="2" xfId="0" applyNumberFormat="1" applyFont="1" applyFill="1" applyBorder="1" applyAlignment="1">
      <alignment horizontal="right" vertical="center" wrapText="1"/>
    </xf>
    <xf numFmtId="186" fontId="11" fillId="0" borderId="2" xfId="0" applyNumberFormat="1" applyFont="1" applyFill="1" applyBorder="1" applyAlignment="1"/>
    <xf numFmtId="4" fontId="11" fillId="0" borderId="2" xfId="0" applyNumberFormat="1" applyFont="1" applyFill="1" applyBorder="1" applyAlignment="1"/>
    <xf numFmtId="4" fontId="9" fillId="0" borderId="2" xfId="0" applyNumberFormat="1" applyFont="1" applyFill="1" applyBorder="1" applyAlignment="1">
      <alignment horizontal="right" wrapText="1"/>
    </xf>
    <xf numFmtId="2" fontId="9" fillId="0" borderId="2" xfId="0" applyNumberFormat="1" applyFont="1" applyFill="1" applyBorder="1" applyAlignment="1">
      <alignment horizontal="right" wrapText="1"/>
    </xf>
    <xf numFmtId="2" fontId="11" fillId="0" borderId="2" xfId="0" applyNumberFormat="1" applyFont="1" applyFill="1" applyBorder="1" applyAlignment="1">
      <alignment horizontal="right" vertical="center"/>
    </xf>
    <xf numFmtId="2" fontId="11" fillId="0" borderId="2" xfId="0" applyNumberFormat="1" applyFont="1" applyFill="1" applyBorder="1" applyAlignment="1">
      <alignment vertical="center"/>
    </xf>
    <xf numFmtId="188" fontId="9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left" vertical="top" wrapText="1"/>
    </xf>
    <xf numFmtId="3" fontId="9" fillId="0" borderId="3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8" fillId="0" borderId="2" xfId="6" applyFont="1" applyFill="1" applyBorder="1" applyAlignment="1">
      <alignment wrapText="1"/>
    </xf>
    <xf numFmtId="176" fontId="9" fillId="0" borderId="2" xfId="0" applyNumberFormat="1" applyFont="1" applyFill="1" applyBorder="1" applyAlignment="1">
      <alignment horizontal="right"/>
    </xf>
    <xf numFmtId="176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wrapText="1" indent="2"/>
    </xf>
    <xf numFmtId="166" fontId="9" fillId="0" borderId="3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top" wrapText="1" indent="2"/>
    </xf>
    <xf numFmtId="0" fontId="9" fillId="0" borderId="0" xfId="0" applyFont="1" applyFill="1" applyAlignment="1">
      <alignment horizontal="right" vertical="center"/>
    </xf>
    <xf numFmtId="165" fontId="9" fillId="0" borderId="3" xfId="0" applyNumberFormat="1" applyFont="1" applyFill="1" applyBorder="1" applyAlignment="1">
      <alignment horizontal="right" vertical="center"/>
    </xf>
    <xf numFmtId="0" fontId="8" fillId="0" borderId="2" xfId="14" applyFont="1" applyFill="1" applyBorder="1" applyAlignment="1">
      <alignment wrapText="1"/>
    </xf>
    <xf numFmtId="3" fontId="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166" fontId="9" fillId="0" borderId="3" xfId="0" applyNumberFormat="1" applyFont="1" applyFill="1" applyBorder="1" applyAlignment="1">
      <alignment horizontal="right" vertical="center" wrapText="1"/>
    </xf>
    <xf numFmtId="0" fontId="11" fillId="0" borderId="2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right"/>
    </xf>
    <xf numFmtId="0" fontId="11" fillId="0" borderId="0" xfId="0" applyFont="1" applyFill="1"/>
    <xf numFmtId="1" fontId="11" fillId="0" borderId="3" xfId="0" applyNumberFormat="1" applyFont="1" applyFill="1" applyBorder="1"/>
    <xf numFmtId="2" fontId="9" fillId="0" borderId="3" xfId="0" applyNumberFormat="1" applyFont="1" applyFill="1" applyBorder="1"/>
    <xf numFmtId="4" fontId="9" fillId="0" borderId="3" xfId="0" applyNumberFormat="1" applyFont="1" applyBorder="1" applyAlignment="1">
      <alignment horizontal="right" vertical="center" wrapText="1"/>
    </xf>
    <xf numFmtId="3" fontId="11" fillId="0" borderId="3" xfId="0" applyNumberFormat="1" applyFont="1" applyFill="1" applyBorder="1"/>
    <xf numFmtId="4" fontId="37" fillId="0" borderId="3" xfId="0" applyNumberFormat="1" applyFont="1" applyBorder="1" applyAlignment="1">
      <alignment horizontal="right"/>
    </xf>
    <xf numFmtId="0" fontId="11" fillId="4" borderId="3" xfId="0" applyFont="1" applyFill="1" applyBorder="1" applyAlignment="1">
      <alignment vertical="center"/>
    </xf>
    <xf numFmtId="168" fontId="9" fillId="0" borderId="3" xfId="0" applyNumberFormat="1" applyFont="1" applyBorder="1" applyAlignment="1">
      <alignment horizontal="right" wrapText="1"/>
    </xf>
    <xf numFmtId="4" fontId="9" fillId="0" borderId="3" xfId="0" applyNumberFormat="1" applyFont="1" applyFill="1" applyBorder="1" applyAlignment="1">
      <alignment horizontal="right"/>
    </xf>
    <xf numFmtId="49" fontId="66" fillId="0" borderId="2" xfId="94" applyNumberFormat="1" applyFont="1" applyFill="1" applyBorder="1" applyAlignment="1">
      <alignment horizontal="right"/>
    </xf>
    <xf numFmtId="0" fontId="66" fillId="0" borderId="2" xfId="94" applyFont="1" applyFill="1" applyBorder="1" applyAlignment="1">
      <alignment horizontal="right"/>
    </xf>
    <xf numFmtId="0" fontId="67" fillId="3" borderId="2" xfId="0" applyFont="1" applyFill="1" applyBorder="1"/>
    <xf numFmtId="1" fontId="11" fillId="0" borderId="2" xfId="0" applyNumberFormat="1" applyFont="1" applyFill="1" applyBorder="1" applyAlignment="1">
      <alignment horizontal="right"/>
    </xf>
    <xf numFmtId="0" fontId="52" fillId="2" borderId="2" xfId="0" applyFont="1" applyFill="1" applyBorder="1"/>
  </cellXfs>
  <cellStyles count="95">
    <cellStyle name="Гиперссылка" xfId="72" builtinId="8"/>
    <cellStyle name="Обычный" xfId="0" builtinId="0"/>
    <cellStyle name="Обычный 10" xfId="2"/>
    <cellStyle name="Обычный 10 13" xfId="18"/>
    <cellStyle name="Обычный 10 14" xfId="48"/>
    <cellStyle name="Обычный 10 15" xfId="49"/>
    <cellStyle name="Обычный 10 18" xfId="50"/>
    <cellStyle name="Обычный 10 2" xfId="12"/>
    <cellStyle name="Обычный 10 2 10" xfId="24"/>
    <cellStyle name="Обычный 10 2 2" xfId="91"/>
    <cellStyle name="Обычный 10 2 2 2 3" xfId="27"/>
    <cellStyle name="Обычный 10 20" xfId="51"/>
    <cellStyle name="Обычный 10 5" xfId="45"/>
    <cellStyle name="Обычный 10 8" xfId="46"/>
    <cellStyle name="Обычный 130" xfId="84"/>
    <cellStyle name="Обычный 132" xfId="94"/>
    <cellStyle name="Обычный 2" xfId="86"/>
    <cellStyle name="Обычный 2 10" xfId="39"/>
    <cellStyle name="Обычный 2 12" xfId="8"/>
    <cellStyle name="Обычный 2 12 2" xfId="25"/>
    <cellStyle name="Обычный 2 12_г.Аксу" xfId="22"/>
    <cellStyle name="Обычный 2 12_г.Экибастуз" xfId="82"/>
    <cellStyle name="Обычный 2 2" xfId="90"/>
    <cellStyle name="Обычный 2 2 10" xfId="88"/>
    <cellStyle name="Обычный 2 3" xfId="16"/>
    <cellStyle name="Обычный 2 6" xfId="87"/>
    <cellStyle name="Обычный 21" xfId="52"/>
    <cellStyle name="Обычный 22" xfId="53"/>
    <cellStyle name="Обычный 224" xfId="21"/>
    <cellStyle name="Обычный 23" xfId="54"/>
    <cellStyle name="Обычный 24" xfId="55"/>
    <cellStyle name="Обычный 25" xfId="56"/>
    <cellStyle name="Обычный 258" xfId="73"/>
    <cellStyle name="Обычный 26" xfId="57"/>
    <cellStyle name="Обычный 27" xfId="58"/>
    <cellStyle name="Обычный 29 2" xfId="42"/>
    <cellStyle name="Обычный 3" xfId="92"/>
    <cellStyle name="Обычный 3 12" xfId="93"/>
    <cellStyle name="Обычный 3 2" xfId="11"/>
    <cellStyle name="Обычный 30" xfId="59"/>
    <cellStyle name="Обычный 31" xfId="60"/>
    <cellStyle name="Обычный 32" xfId="61"/>
    <cellStyle name="Обычный 33" xfId="62"/>
    <cellStyle name="Обычный 34" xfId="63"/>
    <cellStyle name="Обычный 35" xfId="65"/>
    <cellStyle name="Обычный 36" xfId="64"/>
    <cellStyle name="Обычный 37" xfId="66"/>
    <cellStyle name="Обычный 38" xfId="67"/>
    <cellStyle name="Обычный 39" xfId="68"/>
    <cellStyle name="Обычный 4" xfId="17"/>
    <cellStyle name="Обычный 40" xfId="69"/>
    <cellStyle name="Обычный 41" xfId="70"/>
    <cellStyle name="Обычный 5" xfId="79"/>
    <cellStyle name="Обычный 5 3" xfId="40"/>
    <cellStyle name="Обычный 53" xfId="71"/>
    <cellStyle name="Обычный 6" xfId="85"/>
    <cellStyle name="Обычный 61" xfId="43"/>
    <cellStyle name="Обычный 63 2" xfId="28"/>
    <cellStyle name="Обычный 64 2" xfId="29"/>
    <cellStyle name="Обычный 65" xfId="44"/>
    <cellStyle name="Обычный 66 2" xfId="30"/>
    <cellStyle name="Обычный 67 2" xfId="31"/>
    <cellStyle name="Обычный 68 2" xfId="32"/>
    <cellStyle name="Обычный 68 2 10" xfId="74"/>
    <cellStyle name="Обычный 69 2" xfId="33"/>
    <cellStyle name="Обычный 69 2 10" xfId="75"/>
    <cellStyle name="Обычный 70 2" xfId="34"/>
    <cellStyle name="Обычный 70 2 10" xfId="76"/>
    <cellStyle name="Обычный 71 2" xfId="35"/>
    <cellStyle name="Обычный 71 2 10" xfId="77"/>
    <cellStyle name="Обычный 72 2" xfId="36"/>
    <cellStyle name="Обычный 72 2 10" xfId="78"/>
    <cellStyle name="Обычный 8 4" xfId="41"/>
    <cellStyle name="Обычный_1.2." xfId="13"/>
    <cellStyle name="Обычный_11chis" xfId="38"/>
    <cellStyle name="Обычный_Аксу г.а. " xfId="23"/>
    <cellStyle name="Обычный_Аксу г.а. _1" xfId="26"/>
    <cellStyle name="Обычный_бюлетень" xfId="4"/>
    <cellStyle name="Обычный_Динамика демографических показателей май 2009" xfId="15"/>
    <cellStyle name="Обычный_Динамика по обл_ рынок труда" xfId="9"/>
    <cellStyle name="Обычный_Казахский" xfId="37"/>
    <cellStyle name="Обычный_Лист1" xfId="7"/>
    <cellStyle name="Обычный_Лист1_19) г.Алтай" xfId="80"/>
    <cellStyle name="Обычный_Лист1_20) г.Риддер" xfId="81"/>
    <cellStyle name="Обычный_Лист3" xfId="20"/>
    <cellStyle name="Обычный_обл.уровень 2" xfId="5"/>
    <cellStyle name="Обычный_Павлодар қ.ә." xfId="14"/>
    <cellStyle name="Обычный_Русский" xfId="19"/>
    <cellStyle name="Обычный_Шарбақты ауданы " xfId="6"/>
    <cellStyle name="Обычный_Экибастуз г.а." xfId="10"/>
    <cellStyle name="Обычный_Экибастуз г.а._1" xfId="83"/>
    <cellStyle name="Процентный 2" xfId="3"/>
    <cellStyle name="Финансовый" xfId="89" builtinId="3"/>
    <cellStyle name="Финансовый 2 13" xfId="47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TAT\&#1044;&#1080;&#1085;&#1072;&#1084;&#1080;&#1082;&#1072;-&#1057;&#1069;&#1056;%20&#1087;&#1086;%20&#1075;.&#1040;&#1082;&#1089;&#1091;,%20&#1075;.&#1069;&#1082;&#1080;&#1073;&#1072;&#1089;&#1090;&#1091;&#1079;%20%20&#1055;&#1054;%201991-2022-&#1082;&#1072;&#1079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1_svod\!!!!!!!!-&#1054;&#1073;&#1085;&#1086;&#1074;&#1080;&#1090;&#1100;%20&#1044;&#1048;&#1053;&#1040;&#1052;&#1048;&#1050;&#1059;%20&#1057;&#1069;&#1056;%20%20&#1075;.&#1040;&#1050;&#1057;&#1059;%20&#1080;%20&#1075;.&#1069;&#1050;&#1048;&#1041;&#1040;&#1057;&#1058;&#1059;&#1047;\&#1059;&#1057;&#1059;%20&#1087;&#1086;%20&#1053;&#1048;&#1054;&#1050;&#1056;\&#1044;&#1080;&#1085;&#1072;&#1084;&#1080;&#1082;&#1072;-&#1057;&#1069;&#1056;%20&#1087;&#1086;%20&#1075;.&#1040;&#1082;&#1089;&#1091;,%20&#1075;.&#1069;&#1082;&#1080;&#1073;&#1072;&#1089;&#1090;&#1091;&#1079;%20%20&#1055;&#1054;%201991-2022-&#1082;&#1072;&#1079;%20&#1053;&#1048;&#1054;&#1050;&#1056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қсу қ."/>
      <sheetName val="Екібастұз қ."/>
    </sheetNames>
    <sheetDataSet>
      <sheetData sheetId="0" refreshError="1"/>
      <sheetData sheetId="1" refreshError="1">
        <row r="157">
          <cell r="A157" t="str">
            <v>"-" -көрсеткіштер моноқалалар деңгейінде қалыптастырылмайды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қсу қ.ә."/>
      <sheetName val="Ақсу қ."/>
      <sheetName val="Екібастұз қ.ә."/>
      <sheetName val="Екібастұз қ."/>
    </sheetNames>
    <sheetDataSet>
      <sheetData sheetId="0" refreshError="1"/>
      <sheetData sheetId="1" refreshError="1"/>
      <sheetData sheetId="2" refreshError="1"/>
      <sheetData sheetId="3" refreshError="1">
        <row r="65">
          <cell r="AE65" t="str">
            <v>-</v>
          </cell>
        </row>
        <row r="68">
          <cell r="AG68">
            <v>1</v>
          </cell>
        </row>
        <row r="69">
          <cell r="AE69" t="str">
            <v>-</v>
          </cell>
          <cell r="AF69" t="str">
            <v>-</v>
          </cell>
          <cell r="AG69" t="str">
            <v>-</v>
          </cell>
        </row>
        <row r="70">
          <cell r="AE70" t="str">
            <v>-</v>
          </cell>
          <cell r="AF70" t="str">
            <v>-</v>
          </cell>
          <cell r="AG70">
            <v>3</v>
          </cell>
        </row>
        <row r="71">
          <cell r="AE71" t="str">
            <v>-</v>
          </cell>
          <cell r="AF71" t="str">
            <v>-</v>
          </cell>
          <cell r="AG71">
            <v>3</v>
          </cell>
        </row>
        <row r="73">
          <cell r="AG73" t="str">
            <v>-</v>
          </cell>
        </row>
        <row r="74">
          <cell r="AG74" t="str">
            <v>-</v>
          </cell>
        </row>
        <row r="75">
          <cell r="AG75" t="str">
            <v>-</v>
          </cell>
        </row>
        <row r="76">
          <cell r="AG7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9" sqref="D9"/>
    </sheetView>
  </sheetViews>
  <sheetFormatPr defaultRowHeight="15" x14ac:dyDescent="0.25"/>
  <cols>
    <col min="2" max="2" width="45.28515625" customWidth="1"/>
    <col min="258" max="258" width="45.28515625" customWidth="1"/>
    <col min="514" max="514" width="45.28515625" customWidth="1"/>
    <col min="770" max="770" width="45.28515625" customWidth="1"/>
    <col min="1026" max="1026" width="45.28515625" customWidth="1"/>
    <col min="1282" max="1282" width="45.28515625" customWidth="1"/>
    <col min="1538" max="1538" width="45.28515625" customWidth="1"/>
    <col min="1794" max="1794" width="45.28515625" customWidth="1"/>
    <col min="2050" max="2050" width="45.28515625" customWidth="1"/>
    <col min="2306" max="2306" width="45.28515625" customWidth="1"/>
    <col min="2562" max="2562" width="45.28515625" customWidth="1"/>
    <col min="2818" max="2818" width="45.28515625" customWidth="1"/>
    <col min="3074" max="3074" width="45.28515625" customWidth="1"/>
    <col min="3330" max="3330" width="45.28515625" customWidth="1"/>
    <col min="3586" max="3586" width="45.28515625" customWidth="1"/>
    <col min="3842" max="3842" width="45.28515625" customWidth="1"/>
    <col min="4098" max="4098" width="45.28515625" customWidth="1"/>
    <col min="4354" max="4354" width="45.28515625" customWidth="1"/>
    <col min="4610" max="4610" width="45.28515625" customWidth="1"/>
    <col min="4866" max="4866" width="45.28515625" customWidth="1"/>
    <col min="5122" max="5122" width="45.28515625" customWidth="1"/>
    <col min="5378" max="5378" width="45.28515625" customWidth="1"/>
    <col min="5634" max="5634" width="45.28515625" customWidth="1"/>
    <col min="5890" max="5890" width="45.28515625" customWidth="1"/>
    <col min="6146" max="6146" width="45.28515625" customWidth="1"/>
    <col min="6402" max="6402" width="45.28515625" customWidth="1"/>
    <col min="6658" max="6658" width="45.28515625" customWidth="1"/>
    <col min="6914" max="6914" width="45.28515625" customWidth="1"/>
    <col min="7170" max="7170" width="45.28515625" customWidth="1"/>
    <col min="7426" max="7426" width="45.28515625" customWidth="1"/>
    <col min="7682" max="7682" width="45.28515625" customWidth="1"/>
    <col min="7938" max="7938" width="45.28515625" customWidth="1"/>
    <col min="8194" max="8194" width="45.28515625" customWidth="1"/>
    <col min="8450" max="8450" width="45.28515625" customWidth="1"/>
    <col min="8706" max="8706" width="45.28515625" customWidth="1"/>
    <col min="8962" max="8962" width="45.28515625" customWidth="1"/>
    <col min="9218" max="9218" width="45.28515625" customWidth="1"/>
    <col min="9474" max="9474" width="45.28515625" customWidth="1"/>
    <col min="9730" max="9730" width="45.28515625" customWidth="1"/>
    <col min="9986" max="9986" width="45.28515625" customWidth="1"/>
    <col min="10242" max="10242" width="45.28515625" customWidth="1"/>
    <col min="10498" max="10498" width="45.28515625" customWidth="1"/>
    <col min="10754" max="10754" width="45.28515625" customWidth="1"/>
    <col min="11010" max="11010" width="45.28515625" customWidth="1"/>
    <col min="11266" max="11266" width="45.28515625" customWidth="1"/>
    <col min="11522" max="11522" width="45.28515625" customWidth="1"/>
    <col min="11778" max="11778" width="45.28515625" customWidth="1"/>
    <col min="12034" max="12034" width="45.28515625" customWidth="1"/>
    <col min="12290" max="12290" width="45.28515625" customWidth="1"/>
    <col min="12546" max="12546" width="45.28515625" customWidth="1"/>
    <col min="12802" max="12802" width="45.28515625" customWidth="1"/>
    <col min="13058" max="13058" width="45.28515625" customWidth="1"/>
    <col min="13314" max="13314" width="45.28515625" customWidth="1"/>
    <col min="13570" max="13570" width="45.28515625" customWidth="1"/>
    <col min="13826" max="13826" width="45.28515625" customWidth="1"/>
    <col min="14082" max="14082" width="45.28515625" customWidth="1"/>
    <col min="14338" max="14338" width="45.28515625" customWidth="1"/>
    <col min="14594" max="14594" width="45.28515625" customWidth="1"/>
    <col min="14850" max="14850" width="45.28515625" customWidth="1"/>
    <col min="15106" max="15106" width="45.28515625" customWidth="1"/>
    <col min="15362" max="15362" width="45.28515625" customWidth="1"/>
    <col min="15618" max="15618" width="45.28515625" customWidth="1"/>
    <col min="15874" max="15874" width="45.28515625" customWidth="1"/>
    <col min="16130" max="16130" width="45.28515625" customWidth="1"/>
  </cols>
  <sheetData>
    <row r="1" spans="1:2" x14ac:dyDescent="0.25">
      <c r="B1" s="987" t="s">
        <v>943</v>
      </c>
    </row>
    <row r="2" spans="1:2" x14ac:dyDescent="0.25">
      <c r="A2" s="260">
        <v>1</v>
      </c>
      <c r="B2" s="261" t="s">
        <v>808</v>
      </c>
    </row>
    <row r="3" spans="1:2" x14ac:dyDescent="0.25">
      <c r="A3" s="260">
        <v>2</v>
      </c>
      <c r="B3" s="261" t="s">
        <v>827</v>
      </c>
    </row>
    <row r="4" spans="1:2" x14ac:dyDescent="0.25">
      <c r="A4" s="260">
        <v>3</v>
      </c>
      <c r="B4" s="261" t="s">
        <v>809</v>
      </c>
    </row>
    <row r="5" spans="1:2" x14ac:dyDescent="0.25">
      <c r="A5" s="260">
        <v>4</v>
      </c>
      <c r="B5" s="261" t="s">
        <v>810</v>
      </c>
    </row>
    <row r="6" spans="1:2" x14ac:dyDescent="0.25">
      <c r="A6" s="260">
        <v>5</v>
      </c>
      <c r="B6" s="261" t="s">
        <v>811</v>
      </c>
    </row>
    <row r="7" spans="1:2" x14ac:dyDescent="0.25">
      <c r="A7" s="260">
        <v>6</v>
      </c>
      <c r="B7" s="261" t="s">
        <v>812</v>
      </c>
    </row>
    <row r="8" spans="1:2" x14ac:dyDescent="0.25">
      <c r="A8" s="260">
        <v>7</v>
      </c>
      <c r="B8" s="261" t="s">
        <v>813</v>
      </c>
    </row>
    <row r="9" spans="1:2" x14ac:dyDescent="0.25">
      <c r="A9" s="260">
        <v>8</v>
      </c>
      <c r="B9" s="261" t="s">
        <v>814</v>
      </c>
    </row>
    <row r="10" spans="1:2" x14ac:dyDescent="0.25">
      <c r="A10" s="260">
        <v>9</v>
      </c>
      <c r="B10" s="261" t="s">
        <v>815</v>
      </c>
    </row>
    <row r="11" spans="1:2" x14ac:dyDescent="0.25">
      <c r="A11" s="260">
        <v>10</v>
      </c>
      <c r="B11" s="261" t="s">
        <v>816</v>
      </c>
    </row>
    <row r="12" spans="1:2" x14ac:dyDescent="0.25">
      <c r="A12" s="260">
        <v>11</v>
      </c>
      <c r="B12" s="261" t="s">
        <v>817</v>
      </c>
    </row>
    <row r="13" spans="1:2" x14ac:dyDescent="0.25">
      <c r="A13" s="260">
        <v>12</v>
      </c>
      <c r="B13" s="261" t="s">
        <v>818</v>
      </c>
    </row>
    <row r="14" spans="1:2" x14ac:dyDescent="0.25">
      <c r="A14" s="260">
        <v>13</v>
      </c>
      <c r="B14" s="261" t="s">
        <v>819</v>
      </c>
    </row>
    <row r="15" spans="1:2" x14ac:dyDescent="0.25">
      <c r="A15" s="260">
        <v>14</v>
      </c>
      <c r="B15" s="261" t="s">
        <v>820</v>
      </c>
    </row>
    <row r="16" spans="1:2" x14ac:dyDescent="0.25">
      <c r="A16" s="260">
        <v>15</v>
      </c>
      <c r="B16" s="261" t="s">
        <v>821</v>
      </c>
    </row>
    <row r="17" spans="1:2" x14ac:dyDescent="0.25">
      <c r="A17" s="260">
        <v>16</v>
      </c>
      <c r="B17" s="261" t="s">
        <v>822</v>
      </c>
    </row>
    <row r="18" spans="1:2" x14ac:dyDescent="0.25">
      <c r="A18" s="260">
        <v>17</v>
      </c>
      <c r="B18" s="261" t="s">
        <v>823</v>
      </c>
    </row>
    <row r="19" spans="1:2" x14ac:dyDescent="0.25">
      <c r="A19" s="260">
        <v>18</v>
      </c>
      <c r="B19" s="261" t="s">
        <v>824</v>
      </c>
    </row>
    <row r="20" spans="1:2" x14ac:dyDescent="0.25">
      <c r="A20" s="260">
        <v>19</v>
      </c>
      <c r="B20" s="261" t="s">
        <v>825</v>
      </c>
    </row>
    <row r="21" spans="1:2" x14ac:dyDescent="0.25">
      <c r="A21" s="260">
        <v>20</v>
      </c>
      <c r="B21" s="261" t="s">
        <v>826</v>
      </c>
    </row>
  </sheetData>
  <hyperlinks>
    <hyperlink ref="B2" location="'1) Курчатов қ.'!A1" display="Курчатов (Абай облысы)"/>
    <hyperlink ref="B3" location="'2) Степногорск қ.'!A1" display="Степногорск (Ақмола облысы)"/>
    <hyperlink ref="B4" location="'3) Хромтау қ.'!A1" display="Хромтау (Ақтөбе облысы)"/>
    <hyperlink ref="B5" location="'4) Құлсары қ.'!A1" display="Құлсары (Атырау облысы)"/>
    <hyperlink ref="B6" location="'5) Ақсай қ.'!A1" display="Ақсай (Батыс Қазақстан облысы)"/>
    <hyperlink ref="B7" location="'6) Абай қ.'!A1" display="Абай (Қарағанды облысы)"/>
    <hyperlink ref="B8" location="' 7) Балқаш қ.'!A1" display="Балқаш (Қарағанды облысы)"/>
    <hyperlink ref="B9" location="'8) Теміртау қ.'!A1" display="Теміртау (Қарағанды облысыь)"/>
    <hyperlink ref="B10" location="'9) Шахтинск қ.'!A1" display="Шахтинск (Қарағанды облысы)"/>
    <hyperlink ref="B11" location="'10) Жітіқара қ.'!A1" display="Жітіқара (Қостанай облысы)"/>
    <hyperlink ref="B12" location="' 11) Лисаков қ.'!A1" display="Лисаков (Қостанай облысы)"/>
    <hyperlink ref="B13" location="'12) Рудный қ.'!A1" display="Рудный (Қостанай облысы)"/>
    <hyperlink ref="B14" location="'13) Жаңаөзен қ.'!A1" display="Жаңаөзен (Маңғыстау облысы)"/>
    <hyperlink ref="B15" location="'14) Ақсу қ.'!A1" display="Ақсу (Павлодар облысы)"/>
    <hyperlink ref="B16" location="'15) Екібастұз қ.'!A1" display="Екібастұз (Павлодар облысы)"/>
    <hyperlink ref="B17" location="'16) Кентау қ.'!A1" display="Кентау (Туркістан облысы)"/>
    <hyperlink ref="B18" location="'17) Қаражал қ.'!A1" display="Қаражал (Ұлытау облысы)"/>
    <hyperlink ref="B19" location="'18) Сәтбаев қ.'!A1" display="Сәтбаев (Ұлытау облысы)"/>
    <hyperlink ref="B20" location="'19) Алтай қ.'!A1" display="Алтай (Шығыс Қазақстан облысы)"/>
    <hyperlink ref="B21" location="'20) Риддер қ.'!A1" display="Риддер (Шығыс Қазақстан облысы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9" sqref="B39:K39"/>
    </sheetView>
  </sheetViews>
  <sheetFormatPr defaultRowHeight="11.25" x14ac:dyDescent="0.2"/>
  <cols>
    <col min="1" max="1" width="49.140625" style="279" customWidth="1"/>
    <col min="2" max="3" width="9.28515625" style="279" bestFit="1" customWidth="1"/>
    <col min="4" max="4" width="10.140625" style="279" bestFit="1" customWidth="1"/>
    <col min="5" max="9" width="10.28515625" style="279" bestFit="1" customWidth="1"/>
    <col min="10" max="11" width="10.7109375" style="279" bestFit="1" customWidth="1"/>
    <col min="12" max="14" width="11.42578125" style="279" bestFit="1" customWidth="1"/>
    <col min="15" max="15" width="9.140625" style="279"/>
    <col min="16" max="16" width="13.140625" style="279" customWidth="1"/>
    <col min="17" max="255" width="9.140625" style="279"/>
    <col min="256" max="256" width="49.140625" style="279" customWidth="1"/>
    <col min="257" max="258" width="9.28515625" style="279" bestFit="1" customWidth="1"/>
    <col min="259" max="259" width="10.140625" style="279" bestFit="1" customWidth="1"/>
    <col min="260" max="264" width="10.28515625" style="279" bestFit="1" customWidth="1"/>
    <col min="265" max="266" width="10.7109375" style="279" bestFit="1" customWidth="1"/>
    <col min="267" max="269" width="11.42578125" style="279" bestFit="1" customWidth="1"/>
    <col min="270" max="270" width="12.28515625" style="279" customWidth="1"/>
    <col min="271" max="511" width="9.140625" style="279"/>
    <col min="512" max="512" width="49.140625" style="279" customWidth="1"/>
    <col min="513" max="514" width="9.28515625" style="279" bestFit="1" customWidth="1"/>
    <col min="515" max="515" width="10.140625" style="279" bestFit="1" customWidth="1"/>
    <col min="516" max="520" width="10.28515625" style="279" bestFit="1" customWidth="1"/>
    <col min="521" max="522" width="10.7109375" style="279" bestFit="1" customWidth="1"/>
    <col min="523" max="525" width="11.42578125" style="279" bestFit="1" customWidth="1"/>
    <col min="526" max="526" width="12.28515625" style="279" customWidth="1"/>
    <col min="527" max="767" width="9.140625" style="279"/>
    <col min="768" max="768" width="49.140625" style="279" customWidth="1"/>
    <col min="769" max="770" width="9.28515625" style="279" bestFit="1" customWidth="1"/>
    <col min="771" max="771" width="10.140625" style="279" bestFit="1" customWidth="1"/>
    <col min="772" max="776" width="10.28515625" style="279" bestFit="1" customWidth="1"/>
    <col min="777" max="778" width="10.7109375" style="279" bestFit="1" customWidth="1"/>
    <col min="779" max="781" width="11.42578125" style="279" bestFit="1" customWidth="1"/>
    <col min="782" max="782" width="12.28515625" style="279" customWidth="1"/>
    <col min="783" max="1023" width="9.140625" style="279"/>
    <col min="1024" max="1024" width="49.140625" style="279" customWidth="1"/>
    <col min="1025" max="1026" width="9.28515625" style="279" bestFit="1" customWidth="1"/>
    <col min="1027" max="1027" width="10.140625" style="279" bestFit="1" customWidth="1"/>
    <col min="1028" max="1032" width="10.28515625" style="279" bestFit="1" customWidth="1"/>
    <col min="1033" max="1034" width="10.7109375" style="279" bestFit="1" customWidth="1"/>
    <col min="1035" max="1037" width="11.42578125" style="279" bestFit="1" customWidth="1"/>
    <col min="1038" max="1038" width="12.28515625" style="279" customWidth="1"/>
    <col min="1039" max="1279" width="9.140625" style="279"/>
    <col min="1280" max="1280" width="49.140625" style="279" customWidth="1"/>
    <col min="1281" max="1282" width="9.28515625" style="279" bestFit="1" customWidth="1"/>
    <col min="1283" max="1283" width="10.140625" style="279" bestFit="1" customWidth="1"/>
    <col min="1284" max="1288" width="10.28515625" style="279" bestFit="1" customWidth="1"/>
    <col min="1289" max="1290" width="10.7109375" style="279" bestFit="1" customWidth="1"/>
    <col min="1291" max="1293" width="11.42578125" style="279" bestFit="1" customWidth="1"/>
    <col min="1294" max="1294" width="12.28515625" style="279" customWidth="1"/>
    <col min="1295" max="1535" width="9.140625" style="279"/>
    <col min="1536" max="1536" width="49.140625" style="279" customWidth="1"/>
    <col min="1537" max="1538" width="9.28515625" style="279" bestFit="1" customWidth="1"/>
    <col min="1539" max="1539" width="10.140625" style="279" bestFit="1" customWidth="1"/>
    <col min="1540" max="1544" width="10.28515625" style="279" bestFit="1" customWidth="1"/>
    <col min="1545" max="1546" width="10.7109375" style="279" bestFit="1" customWidth="1"/>
    <col min="1547" max="1549" width="11.42578125" style="279" bestFit="1" customWidth="1"/>
    <col min="1550" max="1550" width="12.28515625" style="279" customWidth="1"/>
    <col min="1551" max="1791" width="9.140625" style="279"/>
    <col min="1792" max="1792" width="49.140625" style="279" customWidth="1"/>
    <col min="1793" max="1794" width="9.28515625" style="279" bestFit="1" customWidth="1"/>
    <col min="1795" max="1795" width="10.140625" style="279" bestFit="1" customWidth="1"/>
    <col min="1796" max="1800" width="10.28515625" style="279" bestFit="1" customWidth="1"/>
    <col min="1801" max="1802" width="10.7109375" style="279" bestFit="1" customWidth="1"/>
    <col min="1803" max="1805" width="11.42578125" style="279" bestFit="1" customWidth="1"/>
    <col min="1806" max="1806" width="12.28515625" style="279" customWidth="1"/>
    <col min="1807" max="2047" width="9.140625" style="279"/>
    <col min="2048" max="2048" width="49.140625" style="279" customWidth="1"/>
    <col min="2049" max="2050" width="9.28515625" style="279" bestFit="1" customWidth="1"/>
    <col min="2051" max="2051" width="10.140625" style="279" bestFit="1" customWidth="1"/>
    <col min="2052" max="2056" width="10.28515625" style="279" bestFit="1" customWidth="1"/>
    <col min="2057" max="2058" width="10.7109375" style="279" bestFit="1" customWidth="1"/>
    <col min="2059" max="2061" width="11.42578125" style="279" bestFit="1" customWidth="1"/>
    <col min="2062" max="2062" width="12.28515625" style="279" customWidth="1"/>
    <col min="2063" max="2303" width="9.140625" style="279"/>
    <col min="2304" max="2304" width="49.140625" style="279" customWidth="1"/>
    <col min="2305" max="2306" width="9.28515625" style="279" bestFit="1" customWidth="1"/>
    <col min="2307" max="2307" width="10.140625" style="279" bestFit="1" customWidth="1"/>
    <col min="2308" max="2312" width="10.28515625" style="279" bestFit="1" customWidth="1"/>
    <col min="2313" max="2314" width="10.7109375" style="279" bestFit="1" customWidth="1"/>
    <col min="2315" max="2317" width="11.42578125" style="279" bestFit="1" customWidth="1"/>
    <col min="2318" max="2318" width="12.28515625" style="279" customWidth="1"/>
    <col min="2319" max="2559" width="9.140625" style="279"/>
    <col min="2560" max="2560" width="49.140625" style="279" customWidth="1"/>
    <col min="2561" max="2562" width="9.28515625" style="279" bestFit="1" customWidth="1"/>
    <col min="2563" max="2563" width="10.140625" style="279" bestFit="1" customWidth="1"/>
    <col min="2564" max="2568" width="10.28515625" style="279" bestFit="1" customWidth="1"/>
    <col min="2569" max="2570" width="10.7109375" style="279" bestFit="1" customWidth="1"/>
    <col min="2571" max="2573" width="11.42578125" style="279" bestFit="1" customWidth="1"/>
    <col min="2574" max="2574" width="12.28515625" style="279" customWidth="1"/>
    <col min="2575" max="2815" width="9.140625" style="279"/>
    <col min="2816" max="2816" width="49.140625" style="279" customWidth="1"/>
    <col min="2817" max="2818" width="9.28515625" style="279" bestFit="1" customWidth="1"/>
    <col min="2819" max="2819" width="10.140625" style="279" bestFit="1" customWidth="1"/>
    <col min="2820" max="2824" width="10.28515625" style="279" bestFit="1" customWidth="1"/>
    <col min="2825" max="2826" width="10.7109375" style="279" bestFit="1" customWidth="1"/>
    <col min="2827" max="2829" width="11.42578125" style="279" bestFit="1" customWidth="1"/>
    <col min="2830" max="2830" width="12.28515625" style="279" customWidth="1"/>
    <col min="2831" max="3071" width="9.140625" style="279"/>
    <col min="3072" max="3072" width="49.140625" style="279" customWidth="1"/>
    <col min="3073" max="3074" width="9.28515625" style="279" bestFit="1" customWidth="1"/>
    <col min="3075" max="3075" width="10.140625" style="279" bestFit="1" customWidth="1"/>
    <col min="3076" max="3080" width="10.28515625" style="279" bestFit="1" customWidth="1"/>
    <col min="3081" max="3082" width="10.7109375" style="279" bestFit="1" customWidth="1"/>
    <col min="3083" max="3085" width="11.42578125" style="279" bestFit="1" customWidth="1"/>
    <col min="3086" max="3086" width="12.28515625" style="279" customWidth="1"/>
    <col min="3087" max="3327" width="9.140625" style="279"/>
    <col min="3328" max="3328" width="49.140625" style="279" customWidth="1"/>
    <col min="3329" max="3330" width="9.28515625" style="279" bestFit="1" customWidth="1"/>
    <col min="3331" max="3331" width="10.140625" style="279" bestFit="1" customWidth="1"/>
    <col min="3332" max="3336" width="10.28515625" style="279" bestFit="1" customWidth="1"/>
    <col min="3337" max="3338" width="10.7109375" style="279" bestFit="1" customWidth="1"/>
    <col min="3339" max="3341" width="11.42578125" style="279" bestFit="1" customWidth="1"/>
    <col min="3342" max="3342" width="12.28515625" style="279" customWidth="1"/>
    <col min="3343" max="3583" width="9.140625" style="279"/>
    <col min="3584" max="3584" width="49.140625" style="279" customWidth="1"/>
    <col min="3585" max="3586" width="9.28515625" style="279" bestFit="1" customWidth="1"/>
    <col min="3587" max="3587" width="10.140625" style="279" bestFit="1" customWidth="1"/>
    <col min="3588" max="3592" width="10.28515625" style="279" bestFit="1" customWidth="1"/>
    <col min="3593" max="3594" width="10.7109375" style="279" bestFit="1" customWidth="1"/>
    <col min="3595" max="3597" width="11.42578125" style="279" bestFit="1" customWidth="1"/>
    <col min="3598" max="3598" width="12.28515625" style="279" customWidth="1"/>
    <col min="3599" max="3839" width="9.140625" style="279"/>
    <col min="3840" max="3840" width="49.140625" style="279" customWidth="1"/>
    <col min="3841" max="3842" width="9.28515625" style="279" bestFit="1" customWidth="1"/>
    <col min="3843" max="3843" width="10.140625" style="279" bestFit="1" customWidth="1"/>
    <col min="3844" max="3848" width="10.28515625" style="279" bestFit="1" customWidth="1"/>
    <col min="3849" max="3850" width="10.7109375" style="279" bestFit="1" customWidth="1"/>
    <col min="3851" max="3853" width="11.42578125" style="279" bestFit="1" customWidth="1"/>
    <col min="3854" max="3854" width="12.28515625" style="279" customWidth="1"/>
    <col min="3855" max="4095" width="9.140625" style="279"/>
    <col min="4096" max="4096" width="49.140625" style="279" customWidth="1"/>
    <col min="4097" max="4098" width="9.28515625" style="279" bestFit="1" customWidth="1"/>
    <col min="4099" max="4099" width="10.140625" style="279" bestFit="1" customWidth="1"/>
    <col min="4100" max="4104" width="10.28515625" style="279" bestFit="1" customWidth="1"/>
    <col min="4105" max="4106" width="10.7109375" style="279" bestFit="1" customWidth="1"/>
    <col min="4107" max="4109" width="11.42578125" style="279" bestFit="1" customWidth="1"/>
    <col min="4110" max="4110" width="12.28515625" style="279" customWidth="1"/>
    <col min="4111" max="4351" width="9.140625" style="279"/>
    <col min="4352" max="4352" width="49.140625" style="279" customWidth="1"/>
    <col min="4353" max="4354" width="9.28515625" style="279" bestFit="1" customWidth="1"/>
    <col min="4355" max="4355" width="10.140625" style="279" bestFit="1" customWidth="1"/>
    <col min="4356" max="4360" width="10.28515625" style="279" bestFit="1" customWidth="1"/>
    <col min="4361" max="4362" width="10.7109375" style="279" bestFit="1" customWidth="1"/>
    <col min="4363" max="4365" width="11.42578125" style="279" bestFit="1" customWidth="1"/>
    <col min="4366" max="4366" width="12.28515625" style="279" customWidth="1"/>
    <col min="4367" max="4607" width="9.140625" style="279"/>
    <col min="4608" max="4608" width="49.140625" style="279" customWidth="1"/>
    <col min="4609" max="4610" width="9.28515625" style="279" bestFit="1" customWidth="1"/>
    <col min="4611" max="4611" width="10.140625" style="279" bestFit="1" customWidth="1"/>
    <col min="4612" max="4616" width="10.28515625" style="279" bestFit="1" customWidth="1"/>
    <col min="4617" max="4618" width="10.7109375" style="279" bestFit="1" customWidth="1"/>
    <col min="4619" max="4621" width="11.42578125" style="279" bestFit="1" customWidth="1"/>
    <col min="4622" max="4622" width="12.28515625" style="279" customWidth="1"/>
    <col min="4623" max="4863" width="9.140625" style="279"/>
    <col min="4864" max="4864" width="49.140625" style="279" customWidth="1"/>
    <col min="4865" max="4866" width="9.28515625" style="279" bestFit="1" customWidth="1"/>
    <col min="4867" max="4867" width="10.140625" style="279" bestFit="1" customWidth="1"/>
    <col min="4868" max="4872" width="10.28515625" style="279" bestFit="1" customWidth="1"/>
    <col min="4873" max="4874" width="10.7109375" style="279" bestFit="1" customWidth="1"/>
    <col min="4875" max="4877" width="11.42578125" style="279" bestFit="1" customWidth="1"/>
    <col min="4878" max="4878" width="12.28515625" style="279" customWidth="1"/>
    <col min="4879" max="5119" width="9.140625" style="279"/>
    <col min="5120" max="5120" width="49.140625" style="279" customWidth="1"/>
    <col min="5121" max="5122" width="9.28515625" style="279" bestFit="1" customWidth="1"/>
    <col min="5123" max="5123" width="10.140625" style="279" bestFit="1" customWidth="1"/>
    <col min="5124" max="5128" width="10.28515625" style="279" bestFit="1" customWidth="1"/>
    <col min="5129" max="5130" width="10.7109375" style="279" bestFit="1" customWidth="1"/>
    <col min="5131" max="5133" width="11.42578125" style="279" bestFit="1" customWidth="1"/>
    <col min="5134" max="5134" width="12.28515625" style="279" customWidth="1"/>
    <col min="5135" max="5375" width="9.140625" style="279"/>
    <col min="5376" max="5376" width="49.140625" style="279" customWidth="1"/>
    <col min="5377" max="5378" width="9.28515625" style="279" bestFit="1" customWidth="1"/>
    <col min="5379" max="5379" width="10.140625" style="279" bestFit="1" customWidth="1"/>
    <col min="5380" max="5384" width="10.28515625" style="279" bestFit="1" customWidth="1"/>
    <col min="5385" max="5386" width="10.7109375" style="279" bestFit="1" customWidth="1"/>
    <col min="5387" max="5389" width="11.42578125" style="279" bestFit="1" customWidth="1"/>
    <col min="5390" max="5390" width="12.28515625" style="279" customWidth="1"/>
    <col min="5391" max="5631" width="9.140625" style="279"/>
    <col min="5632" max="5632" width="49.140625" style="279" customWidth="1"/>
    <col min="5633" max="5634" width="9.28515625" style="279" bestFit="1" customWidth="1"/>
    <col min="5635" max="5635" width="10.140625" style="279" bestFit="1" customWidth="1"/>
    <col min="5636" max="5640" width="10.28515625" style="279" bestFit="1" customWidth="1"/>
    <col min="5641" max="5642" width="10.7109375" style="279" bestFit="1" customWidth="1"/>
    <col min="5643" max="5645" width="11.42578125" style="279" bestFit="1" customWidth="1"/>
    <col min="5646" max="5646" width="12.28515625" style="279" customWidth="1"/>
    <col min="5647" max="5887" width="9.140625" style="279"/>
    <col min="5888" max="5888" width="49.140625" style="279" customWidth="1"/>
    <col min="5889" max="5890" width="9.28515625" style="279" bestFit="1" customWidth="1"/>
    <col min="5891" max="5891" width="10.140625" style="279" bestFit="1" customWidth="1"/>
    <col min="5892" max="5896" width="10.28515625" style="279" bestFit="1" customWidth="1"/>
    <col min="5897" max="5898" width="10.7109375" style="279" bestFit="1" customWidth="1"/>
    <col min="5899" max="5901" width="11.42578125" style="279" bestFit="1" customWidth="1"/>
    <col min="5902" max="5902" width="12.28515625" style="279" customWidth="1"/>
    <col min="5903" max="6143" width="9.140625" style="279"/>
    <col min="6144" max="6144" width="49.140625" style="279" customWidth="1"/>
    <col min="6145" max="6146" width="9.28515625" style="279" bestFit="1" customWidth="1"/>
    <col min="6147" max="6147" width="10.140625" style="279" bestFit="1" customWidth="1"/>
    <col min="6148" max="6152" width="10.28515625" style="279" bestFit="1" customWidth="1"/>
    <col min="6153" max="6154" width="10.7109375" style="279" bestFit="1" customWidth="1"/>
    <col min="6155" max="6157" width="11.42578125" style="279" bestFit="1" customWidth="1"/>
    <col min="6158" max="6158" width="12.28515625" style="279" customWidth="1"/>
    <col min="6159" max="6399" width="9.140625" style="279"/>
    <col min="6400" max="6400" width="49.140625" style="279" customWidth="1"/>
    <col min="6401" max="6402" width="9.28515625" style="279" bestFit="1" customWidth="1"/>
    <col min="6403" max="6403" width="10.140625" style="279" bestFit="1" customWidth="1"/>
    <col min="6404" max="6408" width="10.28515625" style="279" bestFit="1" customWidth="1"/>
    <col min="6409" max="6410" width="10.7109375" style="279" bestFit="1" customWidth="1"/>
    <col min="6411" max="6413" width="11.42578125" style="279" bestFit="1" customWidth="1"/>
    <col min="6414" max="6414" width="12.28515625" style="279" customWidth="1"/>
    <col min="6415" max="6655" width="9.140625" style="279"/>
    <col min="6656" max="6656" width="49.140625" style="279" customWidth="1"/>
    <col min="6657" max="6658" width="9.28515625" style="279" bestFit="1" customWidth="1"/>
    <col min="6659" max="6659" width="10.140625" style="279" bestFit="1" customWidth="1"/>
    <col min="6660" max="6664" width="10.28515625" style="279" bestFit="1" customWidth="1"/>
    <col min="6665" max="6666" width="10.7109375" style="279" bestFit="1" customWidth="1"/>
    <col min="6667" max="6669" width="11.42578125" style="279" bestFit="1" customWidth="1"/>
    <col min="6670" max="6670" width="12.28515625" style="279" customWidth="1"/>
    <col min="6671" max="6911" width="9.140625" style="279"/>
    <col min="6912" max="6912" width="49.140625" style="279" customWidth="1"/>
    <col min="6913" max="6914" width="9.28515625" style="279" bestFit="1" customWidth="1"/>
    <col min="6915" max="6915" width="10.140625" style="279" bestFit="1" customWidth="1"/>
    <col min="6916" max="6920" width="10.28515625" style="279" bestFit="1" customWidth="1"/>
    <col min="6921" max="6922" width="10.7109375" style="279" bestFit="1" customWidth="1"/>
    <col min="6923" max="6925" width="11.42578125" style="279" bestFit="1" customWidth="1"/>
    <col min="6926" max="6926" width="12.28515625" style="279" customWidth="1"/>
    <col min="6927" max="7167" width="9.140625" style="279"/>
    <col min="7168" max="7168" width="49.140625" style="279" customWidth="1"/>
    <col min="7169" max="7170" width="9.28515625" style="279" bestFit="1" customWidth="1"/>
    <col min="7171" max="7171" width="10.140625" style="279" bestFit="1" customWidth="1"/>
    <col min="7172" max="7176" width="10.28515625" style="279" bestFit="1" customWidth="1"/>
    <col min="7177" max="7178" width="10.7109375" style="279" bestFit="1" customWidth="1"/>
    <col min="7179" max="7181" width="11.42578125" style="279" bestFit="1" customWidth="1"/>
    <col min="7182" max="7182" width="12.28515625" style="279" customWidth="1"/>
    <col min="7183" max="7423" width="9.140625" style="279"/>
    <col min="7424" max="7424" width="49.140625" style="279" customWidth="1"/>
    <col min="7425" max="7426" width="9.28515625" style="279" bestFit="1" customWidth="1"/>
    <col min="7427" max="7427" width="10.140625" style="279" bestFit="1" customWidth="1"/>
    <col min="7428" max="7432" width="10.28515625" style="279" bestFit="1" customWidth="1"/>
    <col min="7433" max="7434" width="10.7109375" style="279" bestFit="1" customWidth="1"/>
    <col min="7435" max="7437" width="11.42578125" style="279" bestFit="1" customWidth="1"/>
    <col min="7438" max="7438" width="12.28515625" style="279" customWidth="1"/>
    <col min="7439" max="7679" width="9.140625" style="279"/>
    <col min="7680" max="7680" width="49.140625" style="279" customWidth="1"/>
    <col min="7681" max="7682" width="9.28515625" style="279" bestFit="1" customWidth="1"/>
    <col min="7683" max="7683" width="10.140625" style="279" bestFit="1" customWidth="1"/>
    <col min="7684" max="7688" width="10.28515625" style="279" bestFit="1" customWidth="1"/>
    <col min="7689" max="7690" width="10.7109375" style="279" bestFit="1" customWidth="1"/>
    <col min="7691" max="7693" width="11.42578125" style="279" bestFit="1" customWidth="1"/>
    <col min="7694" max="7694" width="12.28515625" style="279" customWidth="1"/>
    <col min="7695" max="7935" width="9.140625" style="279"/>
    <col min="7936" max="7936" width="49.140625" style="279" customWidth="1"/>
    <col min="7937" max="7938" width="9.28515625" style="279" bestFit="1" customWidth="1"/>
    <col min="7939" max="7939" width="10.140625" style="279" bestFit="1" customWidth="1"/>
    <col min="7940" max="7944" width="10.28515625" style="279" bestFit="1" customWidth="1"/>
    <col min="7945" max="7946" width="10.7109375" style="279" bestFit="1" customWidth="1"/>
    <col min="7947" max="7949" width="11.42578125" style="279" bestFit="1" customWidth="1"/>
    <col min="7950" max="7950" width="12.28515625" style="279" customWidth="1"/>
    <col min="7951" max="8191" width="9.140625" style="279"/>
    <col min="8192" max="8192" width="49.140625" style="279" customWidth="1"/>
    <col min="8193" max="8194" width="9.28515625" style="279" bestFit="1" customWidth="1"/>
    <col min="8195" max="8195" width="10.140625" style="279" bestFit="1" customWidth="1"/>
    <col min="8196" max="8200" width="10.28515625" style="279" bestFit="1" customWidth="1"/>
    <col min="8201" max="8202" width="10.7109375" style="279" bestFit="1" customWidth="1"/>
    <col min="8203" max="8205" width="11.42578125" style="279" bestFit="1" customWidth="1"/>
    <col min="8206" max="8206" width="12.28515625" style="279" customWidth="1"/>
    <col min="8207" max="8447" width="9.140625" style="279"/>
    <col min="8448" max="8448" width="49.140625" style="279" customWidth="1"/>
    <col min="8449" max="8450" width="9.28515625" style="279" bestFit="1" customWidth="1"/>
    <col min="8451" max="8451" width="10.140625" style="279" bestFit="1" customWidth="1"/>
    <col min="8452" max="8456" width="10.28515625" style="279" bestFit="1" customWidth="1"/>
    <col min="8457" max="8458" width="10.7109375" style="279" bestFit="1" customWidth="1"/>
    <col min="8459" max="8461" width="11.42578125" style="279" bestFit="1" customWidth="1"/>
    <col min="8462" max="8462" width="12.28515625" style="279" customWidth="1"/>
    <col min="8463" max="8703" width="9.140625" style="279"/>
    <col min="8704" max="8704" width="49.140625" style="279" customWidth="1"/>
    <col min="8705" max="8706" width="9.28515625" style="279" bestFit="1" customWidth="1"/>
    <col min="8707" max="8707" width="10.140625" style="279" bestFit="1" customWidth="1"/>
    <col min="8708" max="8712" width="10.28515625" style="279" bestFit="1" customWidth="1"/>
    <col min="8713" max="8714" width="10.7109375" style="279" bestFit="1" customWidth="1"/>
    <col min="8715" max="8717" width="11.42578125" style="279" bestFit="1" customWidth="1"/>
    <col min="8718" max="8718" width="12.28515625" style="279" customWidth="1"/>
    <col min="8719" max="8959" width="9.140625" style="279"/>
    <col min="8960" max="8960" width="49.140625" style="279" customWidth="1"/>
    <col min="8961" max="8962" width="9.28515625" style="279" bestFit="1" customWidth="1"/>
    <col min="8963" max="8963" width="10.140625" style="279" bestFit="1" customWidth="1"/>
    <col min="8964" max="8968" width="10.28515625" style="279" bestFit="1" customWidth="1"/>
    <col min="8969" max="8970" width="10.7109375" style="279" bestFit="1" customWidth="1"/>
    <col min="8971" max="8973" width="11.42578125" style="279" bestFit="1" customWidth="1"/>
    <col min="8974" max="8974" width="12.28515625" style="279" customWidth="1"/>
    <col min="8975" max="9215" width="9.140625" style="279"/>
    <col min="9216" max="9216" width="49.140625" style="279" customWidth="1"/>
    <col min="9217" max="9218" width="9.28515625" style="279" bestFit="1" customWidth="1"/>
    <col min="9219" max="9219" width="10.140625" style="279" bestFit="1" customWidth="1"/>
    <col min="9220" max="9224" width="10.28515625" style="279" bestFit="1" customWidth="1"/>
    <col min="9225" max="9226" width="10.7109375" style="279" bestFit="1" customWidth="1"/>
    <col min="9227" max="9229" width="11.42578125" style="279" bestFit="1" customWidth="1"/>
    <col min="9230" max="9230" width="12.28515625" style="279" customWidth="1"/>
    <col min="9231" max="9471" width="9.140625" style="279"/>
    <col min="9472" max="9472" width="49.140625" style="279" customWidth="1"/>
    <col min="9473" max="9474" width="9.28515625" style="279" bestFit="1" customWidth="1"/>
    <col min="9475" max="9475" width="10.140625" style="279" bestFit="1" customWidth="1"/>
    <col min="9476" max="9480" width="10.28515625" style="279" bestFit="1" customWidth="1"/>
    <col min="9481" max="9482" width="10.7109375" style="279" bestFit="1" customWidth="1"/>
    <col min="9483" max="9485" width="11.42578125" style="279" bestFit="1" customWidth="1"/>
    <col min="9486" max="9486" width="12.28515625" style="279" customWidth="1"/>
    <col min="9487" max="9727" width="9.140625" style="279"/>
    <col min="9728" max="9728" width="49.140625" style="279" customWidth="1"/>
    <col min="9729" max="9730" width="9.28515625" style="279" bestFit="1" customWidth="1"/>
    <col min="9731" max="9731" width="10.140625" style="279" bestFit="1" customWidth="1"/>
    <col min="9732" max="9736" width="10.28515625" style="279" bestFit="1" customWidth="1"/>
    <col min="9737" max="9738" width="10.7109375" style="279" bestFit="1" customWidth="1"/>
    <col min="9739" max="9741" width="11.42578125" style="279" bestFit="1" customWidth="1"/>
    <col min="9742" max="9742" width="12.28515625" style="279" customWidth="1"/>
    <col min="9743" max="9983" width="9.140625" style="279"/>
    <col min="9984" max="9984" width="49.140625" style="279" customWidth="1"/>
    <col min="9985" max="9986" width="9.28515625" style="279" bestFit="1" customWidth="1"/>
    <col min="9987" max="9987" width="10.140625" style="279" bestFit="1" customWidth="1"/>
    <col min="9988" max="9992" width="10.28515625" style="279" bestFit="1" customWidth="1"/>
    <col min="9993" max="9994" width="10.7109375" style="279" bestFit="1" customWidth="1"/>
    <col min="9995" max="9997" width="11.42578125" style="279" bestFit="1" customWidth="1"/>
    <col min="9998" max="9998" width="12.28515625" style="279" customWidth="1"/>
    <col min="9999" max="10239" width="9.140625" style="279"/>
    <col min="10240" max="10240" width="49.140625" style="279" customWidth="1"/>
    <col min="10241" max="10242" width="9.28515625" style="279" bestFit="1" customWidth="1"/>
    <col min="10243" max="10243" width="10.140625" style="279" bestFit="1" customWidth="1"/>
    <col min="10244" max="10248" width="10.28515625" style="279" bestFit="1" customWidth="1"/>
    <col min="10249" max="10250" width="10.7109375" style="279" bestFit="1" customWidth="1"/>
    <col min="10251" max="10253" width="11.42578125" style="279" bestFit="1" customWidth="1"/>
    <col min="10254" max="10254" width="12.28515625" style="279" customWidth="1"/>
    <col min="10255" max="10495" width="9.140625" style="279"/>
    <col min="10496" max="10496" width="49.140625" style="279" customWidth="1"/>
    <col min="10497" max="10498" width="9.28515625" style="279" bestFit="1" customWidth="1"/>
    <col min="10499" max="10499" width="10.140625" style="279" bestFit="1" customWidth="1"/>
    <col min="10500" max="10504" width="10.28515625" style="279" bestFit="1" customWidth="1"/>
    <col min="10505" max="10506" width="10.7109375" style="279" bestFit="1" customWidth="1"/>
    <col min="10507" max="10509" width="11.42578125" style="279" bestFit="1" customWidth="1"/>
    <col min="10510" max="10510" width="12.28515625" style="279" customWidth="1"/>
    <col min="10511" max="10751" width="9.140625" style="279"/>
    <col min="10752" max="10752" width="49.140625" style="279" customWidth="1"/>
    <col min="10753" max="10754" width="9.28515625" style="279" bestFit="1" customWidth="1"/>
    <col min="10755" max="10755" width="10.140625" style="279" bestFit="1" customWidth="1"/>
    <col min="10756" max="10760" width="10.28515625" style="279" bestFit="1" customWidth="1"/>
    <col min="10761" max="10762" width="10.7109375" style="279" bestFit="1" customWidth="1"/>
    <col min="10763" max="10765" width="11.42578125" style="279" bestFit="1" customWidth="1"/>
    <col min="10766" max="10766" width="12.28515625" style="279" customWidth="1"/>
    <col min="10767" max="11007" width="9.140625" style="279"/>
    <col min="11008" max="11008" width="49.140625" style="279" customWidth="1"/>
    <col min="11009" max="11010" width="9.28515625" style="279" bestFit="1" customWidth="1"/>
    <col min="11011" max="11011" width="10.140625" style="279" bestFit="1" customWidth="1"/>
    <col min="11012" max="11016" width="10.28515625" style="279" bestFit="1" customWidth="1"/>
    <col min="11017" max="11018" width="10.7109375" style="279" bestFit="1" customWidth="1"/>
    <col min="11019" max="11021" width="11.42578125" style="279" bestFit="1" customWidth="1"/>
    <col min="11022" max="11022" width="12.28515625" style="279" customWidth="1"/>
    <col min="11023" max="11263" width="9.140625" style="279"/>
    <col min="11264" max="11264" width="49.140625" style="279" customWidth="1"/>
    <col min="11265" max="11266" width="9.28515625" style="279" bestFit="1" customWidth="1"/>
    <col min="11267" max="11267" width="10.140625" style="279" bestFit="1" customWidth="1"/>
    <col min="11268" max="11272" width="10.28515625" style="279" bestFit="1" customWidth="1"/>
    <col min="11273" max="11274" width="10.7109375" style="279" bestFit="1" customWidth="1"/>
    <col min="11275" max="11277" width="11.42578125" style="279" bestFit="1" customWidth="1"/>
    <col min="11278" max="11278" width="12.28515625" style="279" customWidth="1"/>
    <col min="11279" max="11519" width="9.140625" style="279"/>
    <col min="11520" max="11520" width="49.140625" style="279" customWidth="1"/>
    <col min="11521" max="11522" width="9.28515625" style="279" bestFit="1" customWidth="1"/>
    <col min="11523" max="11523" width="10.140625" style="279" bestFit="1" customWidth="1"/>
    <col min="11524" max="11528" width="10.28515625" style="279" bestFit="1" customWidth="1"/>
    <col min="11529" max="11530" width="10.7109375" style="279" bestFit="1" customWidth="1"/>
    <col min="11531" max="11533" width="11.42578125" style="279" bestFit="1" customWidth="1"/>
    <col min="11534" max="11534" width="12.28515625" style="279" customWidth="1"/>
    <col min="11535" max="11775" width="9.140625" style="279"/>
    <col min="11776" max="11776" width="49.140625" style="279" customWidth="1"/>
    <col min="11777" max="11778" width="9.28515625" style="279" bestFit="1" customWidth="1"/>
    <col min="11779" max="11779" width="10.140625" style="279" bestFit="1" customWidth="1"/>
    <col min="11780" max="11784" width="10.28515625" style="279" bestFit="1" customWidth="1"/>
    <col min="11785" max="11786" width="10.7109375" style="279" bestFit="1" customWidth="1"/>
    <col min="11787" max="11789" width="11.42578125" style="279" bestFit="1" customWidth="1"/>
    <col min="11790" max="11790" width="12.28515625" style="279" customWidth="1"/>
    <col min="11791" max="12031" width="9.140625" style="279"/>
    <col min="12032" max="12032" width="49.140625" style="279" customWidth="1"/>
    <col min="12033" max="12034" width="9.28515625" style="279" bestFit="1" customWidth="1"/>
    <col min="12035" max="12035" width="10.140625" style="279" bestFit="1" customWidth="1"/>
    <col min="12036" max="12040" width="10.28515625" style="279" bestFit="1" customWidth="1"/>
    <col min="12041" max="12042" width="10.7109375" style="279" bestFit="1" customWidth="1"/>
    <col min="12043" max="12045" width="11.42578125" style="279" bestFit="1" customWidth="1"/>
    <col min="12046" max="12046" width="12.28515625" style="279" customWidth="1"/>
    <col min="12047" max="12287" width="9.140625" style="279"/>
    <col min="12288" max="12288" width="49.140625" style="279" customWidth="1"/>
    <col min="12289" max="12290" width="9.28515625" style="279" bestFit="1" customWidth="1"/>
    <col min="12291" max="12291" width="10.140625" style="279" bestFit="1" customWidth="1"/>
    <col min="12292" max="12296" width="10.28515625" style="279" bestFit="1" customWidth="1"/>
    <col min="12297" max="12298" width="10.7109375" style="279" bestFit="1" customWidth="1"/>
    <col min="12299" max="12301" width="11.42578125" style="279" bestFit="1" customWidth="1"/>
    <col min="12302" max="12302" width="12.28515625" style="279" customWidth="1"/>
    <col min="12303" max="12543" width="9.140625" style="279"/>
    <col min="12544" max="12544" width="49.140625" style="279" customWidth="1"/>
    <col min="12545" max="12546" width="9.28515625" style="279" bestFit="1" customWidth="1"/>
    <col min="12547" max="12547" width="10.140625" style="279" bestFit="1" customWidth="1"/>
    <col min="12548" max="12552" width="10.28515625" style="279" bestFit="1" customWidth="1"/>
    <col min="12553" max="12554" width="10.7109375" style="279" bestFit="1" customWidth="1"/>
    <col min="12555" max="12557" width="11.42578125" style="279" bestFit="1" customWidth="1"/>
    <col min="12558" max="12558" width="12.28515625" style="279" customWidth="1"/>
    <col min="12559" max="12799" width="9.140625" style="279"/>
    <col min="12800" max="12800" width="49.140625" style="279" customWidth="1"/>
    <col min="12801" max="12802" width="9.28515625" style="279" bestFit="1" customWidth="1"/>
    <col min="12803" max="12803" width="10.140625" style="279" bestFit="1" customWidth="1"/>
    <col min="12804" max="12808" width="10.28515625" style="279" bestFit="1" customWidth="1"/>
    <col min="12809" max="12810" width="10.7109375" style="279" bestFit="1" customWidth="1"/>
    <col min="12811" max="12813" width="11.42578125" style="279" bestFit="1" customWidth="1"/>
    <col min="12814" max="12814" width="12.28515625" style="279" customWidth="1"/>
    <col min="12815" max="13055" width="9.140625" style="279"/>
    <col min="13056" max="13056" width="49.140625" style="279" customWidth="1"/>
    <col min="13057" max="13058" width="9.28515625" style="279" bestFit="1" customWidth="1"/>
    <col min="13059" max="13059" width="10.140625" style="279" bestFit="1" customWidth="1"/>
    <col min="13060" max="13064" width="10.28515625" style="279" bestFit="1" customWidth="1"/>
    <col min="13065" max="13066" width="10.7109375" style="279" bestFit="1" customWidth="1"/>
    <col min="13067" max="13069" width="11.42578125" style="279" bestFit="1" customWidth="1"/>
    <col min="13070" max="13070" width="12.28515625" style="279" customWidth="1"/>
    <col min="13071" max="13311" width="9.140625" style="279"/>
    <col min="13312" max="13312" width="49.140625" style="279" customWidth="1"/>
    <col min="13313" max="13314" width="9.28515625" style="279" bestFit="1" customWidth="1"/>
    <col min="13315" max="13315" width="10.140625" style="279" bestFit="1" customWidth="1"/>
    <col min="13316" max="13320" width="10.28515625" style="279" bestFit="1" customWidth="1"/>
    <col min="13321" max="13322" width="10.7109375" style="279" bestFit="1" customWidth="1"/>
    <col min="13323" max="13325" width="11.42578125" style="279" bestFit="1" customWidth="1"/>
    <col min="13326" max="13326" width="12.28515625" style="279" customWidth="1"/>
    <col min="13327" max="13567" width="9.140625" style="279"/>
    <col min="13568" max="13568" width="49.140625" style="279" customWidth="1"/>
    <col min="13569" max="13570" width="9.28515625" style="279" bestFit="1" customWidth="1"/>
    <col min="13571" max="13571" width="10.140625" style="279" bestFit="1" customWidth="1"/>
    <col min="13572" max="13576" width="10.28515625" style="279" bestFit="1" customWidth="1"/>
    <col min="13577" max="13578" width="10.7109375" style="279" bestFit="1" customWidth="1"/>
    <col min="13579" max="13581" width="11.42578125" style="279" bestFit="1" customWidth="1"/>
    <col min="13582" max="13582" width="12.28515625" style="279" customWidth="1"/>
    <col min="13583" max="13823" width="9.140625" style="279"/>
    <col min="13824" max="13824" width="49.140625" style="279" customWidth="1"/>
    <col min="13825" max="13826" width="9.28515625" style="279" bestFit="1" customWidth="1"/>
    <col min="13827" max="13827" width="10.140625" style="279" bestFit="1" customWidth="1"/>
    <col min="13828" max="13832" width="10.28515625" style="279" bestFit="1" customWidth="1"/>
    <col min="13833" max="13834" width="10.7109375" style="279" bestFit="1" customWidth="1"/>
    <col min="13835" max="13837" width="11.42578125" style="279" bestFit="1" customWidth="1"/>
    <col min="13838" max="13838" width="12.28515625" style="279" customWidth="1"/>
    <col min="13839" max="14079" width="9.140625" style="279"/>
    <col min="14080" max="14080" width="49.140625" style="279" customWidth="1"/>
    <col min="14081" max="14082" width="9.28515625" style="279" bestFit="1" customWidth="1"/>
    <col min="14083" max="14083" width="10.140625" style="279" bestFit="1" customWidth="1"/>
    <col min="14084" max="14088" width="10.28515625" style="279" bestFit="1" customWidth="1"/>
    <col min="14089" max="14090" width="10.7109375" style="279" bestFit="1" customWidth="1"/>
    <col min="14091" max="14093" width="11.42578125" style="279" bestFit="1" customWidth="1"/>
    <col min="14094" max="14094" width="12.28515625" style="279" customWidth="1"/>
    <col min="14095" max="14335" width="9.140625" style="279"/>
    <col min="14336" max="14336" width="49.140625" style="279" customWidth="1"/>
    <col min="14337" max="14338" width="9.28515625" style="279" bestFit="1" customWidth="1"/>
    <col min="14339" max="14339" width="10.140625" style="279" bestFit="1" customWidth="1"/>
    <col min="14340" max="14344" width="10.28515625" style="279" bestFit="1" customWidth="1"/>
    <col min="14345" max="14346" width="10.7109375" style="279" bestFit="1" customWidth="1"/>
    <col min="14347" max="14349" width="11.42578125" style="279" bestFit="1" customWidth="1"/>
    <col min="14350" max="14350" width="12.28515625" style="279" customWidth="1"/>
    <col min="14351" max="14591" width="9.140625" style="279"/>
    <col min="14592" max="14592" width="49.140625" style="279" customWidth="1"/>
    <col min="14593" max="14594" width="9.28515625" style="279" bestFit="1" customWidth="1"/>
    <col min="14595" max="14595" width="10.140625" style="279" bestFit="1" customWidth="1"/>
    <col min="14596" max="14600" width="10.28515625" style="279" bestFit="1" customWidth="1"/>
    <col min="14601" max="14602" width="10.7109375" style="279" bestFit="1" customWidth="1"/>
    <col min="14603" max="14605" width="11.42578125" style="279" bestFit="1" customWidth="1"/>
    <col min="14606" max="14606" width="12.28515625" style="279" customWidth="1"/>
    <col min="14607" max="14847" width="9.140625" style="279"/>
    <col min="14848" max="14848" width="49.140625" style="279" customWidth="1"/>
    <col min="14849" max="14850" width="9.28515625" style="279" bestFit="1" customWidth="1"/>
    <col min="14851" max="14851" width="10.140625" style="279" bestFit="1" customWidth="1"/>
    <col min="14852" max="14856" width="10.28515625" style="279" bestFit="1" customWidth="1"/>
    <col min="14857" max="14858" width="10.7109375" style="279" bestFit="1" customWidth="1"/>
    <col min="14859" max="14861" width="11.42578125" style="279" bestFit="1" customWidth="1"/>
    <col min="14862" max="14862" width="12.28515625" style="279" customWidth="1"/>
    <col min="14863" max="15103" width="9.140625" style="279"/>
    <col min="15104" max="15104" width="49.140625" style="279" customWidth="1"/>
    <col min="15105" max="15106" width="9.28515625" style="279" bestFit="1" customWidth="1"/>
    <col min="15107" max="15107" width="10.140625" style="279" bestFit="1" customWidth="1"/>
    <col min="15108" max="15112" width="10.28515625" style="279" bestFit="1" customWidth="1"/>
    <col min="15113" max="15114" width="10.7109375" style="279" bestFit="1" customWidth="1"/>
    <col min="15115" max="15117" width="11.42578125" style="279" bestFit="1" customWidth="1"/>
    <col min="15118" max="15118" width="12.28515625" style="279" customWidth="1"/>
    <col min="15119" max="15359" width="9.140625" style="279"/>
    <col min="15360" max="15360" width="49.140625" style="279" customWidth="1"/>
    <col min="15361" max="15362" width="9.28515625" style="279" bestFit="1" customWidth="1"/>
    <col min="15363" max="15363" width="10.140625" style="279" bestFit="1" customWidth="1"/>
    <col min="15364" max="15368" width="10.28515625" style="279" bestFit="1" customWidth="1"/>
    <col min="15369" max="15370" width="10.7109375" style="279" bestFit="1" customWidth="1"/>
    <col min="15371" max="15373" width="11.42578125" style="279" bestFit="1" customWidth="1"/>
    <col min="15374" max="15374" width="12.28515625" style="279" customWidth="1"/>
    <col min="15375" max="15615" width="9.140625" style="279"/>
    <col min="15616" max="15616" width="49.140625" style="279" customWidth="1"/>
    <col min="15617" max="15618" width="9.28515625" style="279" bestFit="1" customWidth="1"/>
    <col min="15619" max="15619" width="10.140625" style="279" bestFit="1" customWidth="1"/>
    <col min="15620" max="15624" width="10.28515625" style="279" bestFit="1" customWidth="1"/>
    <col min="15625" max="15626" width="10.7109375" style="279" bestFit="1" customWidth="1"/>
    <col min="15627" max="15629" width="11.42578125" style="279" bestFit="1" customWidth="1"/>
    <col min="15630" max="15630" width="12.28515625" style="279" customWidth="1"/>
    <col min="15631" max="15871" width="9.140625" style="279"/>
    <col min="15872" max="15872" width="49.140625" style="279" customWidth="1"/>
    <col min="15873" max="15874" width="9.28515625" style="279" bestFit="1" customWidth="1"/>
    <col min="15875" max="15875" width="10.140625" style="279" bestFit="1" customWidth="1"/>
    <col min="15876" max="15880" width="10.28515625" style="279" bestFit="1" customWidth="1"/>
    <col min="15881" max="15882" width="10.7109375" style="279" bestFit="1" customWidth="1"/>
    <col min="15883" max="15885" width="11.42578125" style="279" bestFit="1" customWidth="1"/>
    <col min="15886" max="15886" width="12.28515625" style="279" customWidth="1"/>
    <col min="15887" max="16127" width="9.140625" style="279"/>
    <col min="16128" max="16128" width="49.140625" style="279" customWidth="1"/>
    <col min="16129" max="16130" width="9.28515625" style="279" bestFit="1" customWidth="1"/>
    <col min="16131" max="16131" width="10.140625" style="279" bestFit="1" customWidth="1"/>
    <col min="16132" max="16136" width="10.28515625" style="279" bestFit="1" customWidth="1"/>
    <col min="16137" max="16138" width="10.7109375" style="279" bestFit="1" customWidth="1"/>
    <col min="16139" max="16141" width="11.42578125" style="279" bestFit="1" customWidth="1"/>
    <col min="16142" max="16142" width="12.28515625" style="279" customWidth="1"/>
    <col min="16143" max="16384" width="9.140625" style="279"/>
  </cols>
  <sheetData>
    <row r="1" spans="1:16" s="220" customFormat="1" ht="15.75" x14ac:dyDescent="0.25">
      <c r="A1" s="1492" t="s">
        <v>688</v>
      </c>
      <c r="B1" s="1492"/>
      <c r="C1" s="1492"/>
      <c r="D1" s="1492"/>
      <c r="E1" s="1492"/>
      <c r="F1" s="1492"/>
      <c r="G1" s="1492"/>
    </row>
    <row r="2" spans="1:16" s="567" customFormat="1" x14ac:dyDescent="0.25">
      <c r="A2" s="1234"/>
      <c r="B2" s="1224">
        <v>2010</v>
      </c>
      <c r="C2" s="1224">
        <v>2011</v>
      </c>
      <c r="D2" s="1224">
        <v>2012</v>
      </c>
      <c r="E2" s="1224">
        <v>2013</v>
      </c>
      <c r="F2" s="1224">
        <v>2014</v>
      </c>
      <c r="G2" s="1224">
        <v>2015</v>
      </c>
      <c r="H2" s="1224">
        <v>2016</v>
      </c>
      <c r="I2" s="1224">
        <v>2017</v>
      </c>
      <c r="J2" s="1223">
        <v>2018</v>
      </c>
      <c r="K2" s="1223">
        <v>2019</v>
      </c>
      <c r="L2" s="1224">
        <v>2020</v>
      </c>
      <c r="M2" s="1224">
        <v>2021</v>
      </c>
      <c r="N2" s="1225">
        <v>2022</v>
      </c>
      <c r="O2" s="1224">
        <v>2023</v>
      </c>
      <c r="P2" s="1209">
        <v>2024</v>
      </c>
    </row>
    <row r="3" spans="1:16" s="486" customFormat="1" x14ac:dyDescent="0.2">
      <c r="A3" s="1210" t="s">
        <v>1</v>
      </c>
      <c r="B3" s="1210"/>
      <c r="C3" s="1210"/>
      <c r="D3" s="1210"/>
      <c r="E3" s="1210"/>
      <c r="F3" s="1210"/>
      <c r="G3" s="1210"/>
      <c r="H3" s="1210"/>
      <c r="I3" s="1210"/>
      <c r="J3" s="1210"/>
      <c r="K3" s="1210"/>
      <c r="L3" s="1210"/>
      <c r="M3" s="1210"/>
      <c r="N3" s="1226"/>
      <c r="O3" s="1210"/>
      <c r="P3" s="1235"/>
    </row>
    <row r="4" spans="1:16" s="486" customFormat="1" x14ac:dyDescent="0.2">
      <c r="A4" s="361" t="s">
        <v>2</v>
      </c>
      <c r="B4" s="608"/>
      <c r="C4" s="608"/>
      <c r="D4" s="375"/>
      <c r="E4" s="375"/>
      <c r="F4" s="375"/>
      <c r="G4" s="375"/>
      <c r="H4" s="375"/>
      <c r="I4" s="375"/>
      <c r="J4" s="530"/>
      <c r="K4" s="530"/>
      <c r="L4" s="530"/>
      <c r="M4" s="530"/>
      <c r="N4" s="490"/>
      <c r="O4" s="491"/>
      <c r="P4" s="491"/>
    </row>
    <row r="5" spans="1:16" s="486" customFormat="1" x14ac:dyDescent="0.2">
      <c r="A5" s="361" t="s">
        <v>3</v>
      </c>
      <c r="B5" s="492">
        <v>36.6</v>
      </c>
      <c r="C5" s="492">
        <v>37.1</v>
      </c>
      <c r="D5" s="492">
        <v>37.9</v>
      </c>
      <c r="E5" s="492">
        <v>38.299999999999997</v>
      </c>
      <c r="F5" s="493">
        <v>38.5</v>
      </c>
      <c r="G5" s="493">
        <v>38.700000000000003</v>
      </c>
      <c r="H5" s="609">
        <v>38.4</v>
      </c>
      <c r="I5" s="609">
        <v>37.799999999999997</v>
      </c>
      <c r="J5" s="609">
        <v>37.6</v>
      </c>
      <c r="K5" s="570">
        <v>37.6</v>
      </c>
      <c r="L5" s="570">
        <v>37.200000000000003</v>
      </c>
      <c r="M5" s="570">
        <v>39.4</v>
      </c>
      <c r="N5" s="25">
        <v>39.200000000000003</v>
      </c>
      <c r="O5" s="27">
        <v>39</v>
      </c>
      <c r="P5" s="1188">
        <v>38.5</v>
      </c>
    </row>
    <row r="6" spans="1:16" s="486" customFormat="1" x14ac:dyDescent="0.2">
      <c r="A6" s="361" t="s">
        <v>5</v>
      </c>
      <c r="B6" s="495">
        <v>100.8</v>
      </c>
      <c r="C6" s="495">
        <f>SUM(C5/B5*100)</f>
        <v>101.36612021857923</v>
      </c>
      <c r="D6" s="495">
        <f t="shared" ref="D6:M6" si="0">SUM(D5/C5*100)</f>
        <v>102.15633423180593</v>
      </c>
      <c r="E6" s="495">
        <f t="shared" si="0"/>
        <v>101.05540897097625</v>
      </c>
      <c r="F6" s="495">
        <f t="shared" si="0"/>
        <v>100.52219321148826</v>
      </c>
      <c r="G6" s="495">
        <f t="shared" si="0"/>
        <v>100.51948051948052</v>
      </c>
      <c r="H6" s="495">
        <f t="shared" si="0"/>
        <v>99.224806201550379</v>
      </c>
      <c r="I6" s="495">
        <f t="shared" si="0"/>
        <v>98.4375</v>
      </c>
      <c r="J6" s="495">
        <f t="shared" si="0"/>
        <v>99.470899470899482</v>
      </c>
      <c r="K6" s="495">
        <f t="shared" si="0"/>
        <v>100</v>
      </c>
      <c r="L6" s="495">
        <f t="shared" si="0"/>
        <v>98.936170212765958</v>
      </c>
      <c r="M6" s="495">
        <f t="shared" si="0"/>
        <v>105.91397849462365</v>
      </c>
      <c r="N6" s="496">
        <f>N5/M5*100</f>
        <v>99.492385786802046</v>
      </c>
      <c r="O6" s="495">
        <v>99.5</v>
      </c>
      <c r="P6" s="1188">
        <v>98.8</v>
      </c>
    </row>
    <row r="7" spans="1:16" s="486" customFormat="1" x14ac:dyDescent="0.2">
      <c r="A7" s="361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6"/>
      <c r="O7" s="491"/>
      <c r="P7" s="1188"/>
    </row>
    <row r="8" spans="1:16" s="486" customFormat="1" x14ac:dyDescent="0.2">
      <c r="A8" s="361" t="s">
        <v>392</v>
      </c>
      <c r="B8" s="499">
        <v>604</v>
      </c>
      <c r="C8" s="499">
        <v>598</v>
      </c>
      <c r="D8" s="499">
        <v>666</v>
      </c>
      <c r="E8" s="499">
        <v>646</v>
      </c>
      <c r="F8" s="499">
        <v>687</v>
      </c>
      <c r="G8" s="499">
        <v>854</v>
      </c>
      <c r="H8" s="499">
        <v>647</v>
      </c>
      <c r="I8" s="500">
        <v>843</v>
      </c>
      <c r="J8" s="500">
        <v>620</v>
      </c>
      <c r="K8" s="501">
        <v>579</v>
      </c>
      <c r="L8" s="501">
        <v>580</v>
      </c>
      <c r="M8" s="501">
        <v>570</v>
      </c>
      <c r="N8" s="502">
        <v>377</v>
      </c>
      <c r="O8" s="573">
        <v>494</v>
      </c>
      <c r="P8" s="1188">
        <v>440</v>
      </c>
    </row>
    <row r="9" spans="1:16" s="486" customFormat="1" x14ac:dyDescent="0.2">
      <c r="A9" s="361" t="s">
        <v>9</v>
      </c>
      <c r="B9" s="494" t="s">
        <v>4</v>
      </c>
      <c r="C9" s="494" t="s">
        <v>4</v>
      </c>
      <c r="D9" s="494" t="s">
        <v>4</v>
      </c>
      <c r="E9" s="494" t="s">
        <v>4</v>
      </c>
      <c r="F9" s="494" t="s">
        <v>4</v>
      </c>
      <c r="G9" s="494" t="s">
        <v>4</v>
      </c>
      <c r="H9" s="494" t="s">
        <v>4</v>
      </c>
      <c r="I9" s="494" t="s">
        <v>4</v>
      </c>
      <c r="J9" s="494" t="s">
        <v>4</v>
      </c>
      <c r="K9" s="494" t="s">
        <v>4</v>
      </c>
      <c r="L9" s="494" t="s">
        <v>4</v>
      </c>
      <c r="M9" s="494" t="s">
        <v>4</v>
      </c>
      <c r="N9" s="503" t="s">
        <v>4</v>
      </c>
      <c r="O9" s="573"/>
      <c r="P9" s="1188" t="s">
        <v>4</v>
      </c>
    </row>
    <row r="10" spans="1:16" s="486" customFormat="1" x14ac:dyDescent="0.2">
      <c r="A10" s="361" t="s">
        <v>206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503"/>
      <c r="O10" s="573"/>
      <c r="P10" s="1188"/>
    </row>
    <row r="11" spans="1:16" s="486" customFormat="1" x14ac:dyDescent="0.2">
      <c r="A11" s="361" t="s">
        <v>393</v>
      </c>
      <c r="B11" s="499">
        <v>560</v>
      </c>
      <c r="C11" s="499">
        <v>534</v>
      </c>
      <c r="D11" s="499">
        <v>532</v>
      </c>
      <c r="E11" s="499">
        <v>474</v>
      </c>
      <c r="F11" s="499">
        <v>493</v>
      </c>
      <c r="G11" s="499">
        <v>793</v>
      </c>
      <c r="H11" s="499">
        <v>482</v>
      </c>
      <c r="I11" s="500">
        <v>80</v>
      </c>
      <c r="J11" s="500">
        <v>449</v>
      </c>
      <c r="K11" s="501">
        <v>468</v>
      </c>
      <c r="L11" s="501">
        <v>487</v>
      </c>
      <c r="M11" s="501">
        <v>677</v>
      </c>
      <c r="N11" s="502">
        <v>360</v>
      </c>
      <c r="O11" s="573">
        <v>471</v>
      </c>
      <c r="P11" s="1188">
        <v>439</v>
      </c>
    </row>
    <row r="12" spans="1:16" s="486" customFormat="1" x14ac:dyDescent="0.2">
      <c r="A12" s="361" t="s">
        <v>12</v>
      </c>
      <c r="B12" s="494" t="s">
        <v>4</v>
      </c>
      <c r="C12" s="494" t="s">
        <v>4</v>
      </c>
      <c r="D12" s="494" t="s">
        <v>4</v>
      </c>
      <c r="E12" s="494" t="s">
        <v>4</v>
      </c>
      <c r="F12" s="494" t="s">
        <v>4</v>
      </c>
      <c r="G12" s="494" t="s">
        <v>4</v>
      </c>
      <c r="H12" s="494" t="s">
        <v>4</v>
      </c>
      <c r="I12" s="494" t="s">
        <v>4</v>
      </c>
      <c r="J12" s="494" t="s">
        <v>4</v>
      </c>
      <c r="K12" s="494" t="s">
        <v>4</v>
      </c>
      <c r="L12" s="494" t="s">
        <v>4</v>
      </c>
      <c r="M12" s="494" t="s">
        <v>4</v>
      </c>
      <c r="N12" s="503" t="s">
        <v>4</v>
      </c>
      <c r="O12" s="573"/>
      <c r="P12" s="1188" t="s">
        <v>4</v>
      </c>
    </row>
    <row r="13" spans="1:16" s="486" customFormat="1" x14ac:dyDescent="0.2">
      <c r="A13" s="361" t="s">
        <v>394</v>
      </c>
      <c r="B13" s="494" t="s">
        <v>4</v>
      </c>
      <c r="C13" s="494" t="s">
        <v>4</v>
      </c>
      <c r="D13" s="494" t="s">
        <v>4</v>
      </c>
      <c r="E13" s="494" t="s">
        <v>4</v>
      </c>
      <c r="F13" s="494" t="s">
        <v>4</v>
      </c>
      <c r="G13" s="494" t="s">
        <v>4</v>
      </c>
      <c r="H13" s="494" t="s">
        <v>4</v>
      </c>
      <c r="I13" s="494" t="s">
        <v>4</v>
      </c>
      <c r="J13" s="494" t="s">
        <v>4</v>
      </c>
      <c r="K13" s="494" t="s">
        <v>4</v>
      </c>
      <c r="L13" s="494" t="s">
        <v>4</v>
      </c>
      <c r="M13" s="494" t="s">
        <v>4</v>
      </c>
      <c r="N13" s="503" t="s">
        <v>4</v>
      </c>
      <c r="O13" s="573"/>
      <c r="P13" s="1188" t="s">
        <v>4</v>
      </c>
    </row>
    <row r="14" spans="1:16" s="486" customFormat="1" x14ac:dyDescent="0.2">
      <c r="A14" s="361" t="s">
        <v>15</v>
      </c>
      <c r="B14" s="504"/>
      <c r="C14" s="504"/>
      <c r="D14" s="504"/>
      <c r="E14" s="504"/>
      <c r="F14" s="504"/>
      <c r="G14" s="504"/>
      <c r="H14" s="504"/>
      <c r="I14" s="504"/>
      <c r="J14" s="504"/>
      <c r="K14" s="501"/>
      <c r="L14" s="501"/>
      <c r="M14" s="501"/>
      <c r="N14" s="25"/>
      <c r="O14" s="573"/>
      <c r="P14" s="1188"/>
    </row>
    <row r="15" spans="1:16" s="486" customFormat="1" x14ac:dyDescent="0.2">
      <c r="A15" s="361" t="s">
        <v>16</v>
      </c>
      <c r="B15" s="499">
        <v>44</v>
      </c>
      <c r="C15" s="499">
        <v>64</v>
      </c>
      <c r="D15" s="499">
        <v>134</v>
      </c>
      <c r="E15" s="499">
        <v>172</v>
      </c>
      <c r="F15" s="499">
        <v>194</v>
      </c>
      <c r="G15" s="499">
        <v>61</v>
      </c>
      <c r="H15" s="499">
        <v>165</v>
      </c>
      <c r="I15" s="500">
        <v>43</v>
      </c>
      <c r="J15" s="500">
        <v>171</v>
      </c>
      <c r="K15" s="501">
        <v>111</v>
      </c>
      <c r="L15" s="501">
        <v>93</v>
      </c>
      <c r="M15" s="501">
        <v>-107</v>
      </c>
      <c r="N15" s="332">
        <v>17</v>
      </c>
      <c r="O15" s="573">
        <v>23</v>
      </c>
      <c r="P15" s="1188">
        <v>1</v>
      </c>
    </row>
    <row r="16" spans="1:16" s="486" customFormat="1" x14ac:dyDescent="0.2">
      <c r="A16" s="361" t="s">
        <v>17</v>
      </c>
      <c r="B16" s="494" t="s">
        <v>4</v>
      </c>
      <c r="C16" s="494" t="s">
        <v>4</v>
      </c>
      <c r="D16" s="494" t="s">
        <v>4</v>
      </c>
      <c r="E16" s="494" t="s">
        <v>4</v>
      </c>
      <c r="F16" s="494" t="s">
        <v>4</v>
      </c>
      <c r="G16" s="494" t="s">
        <v>4</v>
      </c>
      <c r="H16" s="494" t="s">
        <v>4</v>
      </c>
      <c r="I16" s="494" t="s">
        <v>4</v>
      </c>
      <c r="J16" s="494" t="s">
        <v>4</v>
      </c>
      <c r="K16" s="494" t="s">
        <v>4</v>
      </c>
      <c r="L16" s="494" t="s">
        <v>4</v>
      </c>
      <c r="M16" s="494" t="s">
        <v>4</v>
      </c>
      <c r="N16" s="503" t="s">
        <v>4</v>
      </c>
      <c r="O16" s="573"/>
      <c r="P16" s="1188" t="s">
        <v>4</v>
      </c>
    </row>
    <row r="17" spans="1:16" s="486" customFormat="1" x14ac:dyDescent="0.2">
      <c r="A17" s="361" t="s">
        <v>18</v>
      </c>
      <c r="B17" s="494" t="s">
        <v>4</v>
      </c>
      <c r="C17" s="494" t="s">
        <v>4</v>
      </c>
      <c r="D17" s="494" t="s">
        <v>4</v>
      </c>
      <c r="E17" s="494" t="s">
        <v>4</v>
      </c>
      <c r="F17" s="494" t="s">
        <v>4</v>
      </c>
      <c r="G17" s="494" t="s">
        <v>4</v>
      </c>
      <c r="H17" s="494" t="s">
        <v>4</v>
      </c>
      <c r="I17" s="494" t="s">
        <v>4</v>
      </c>
      <c r="J17" s="494" t="s">
        <v>4</v>
      </c>
      <c r="K17" s="494" t="s">
        <v>4</v>
      </c>
      <c r="L17" s="494" t="s">
        <v>4</v>
      </c>
      <c r="M17" s="494" t="s">
        <v>4</v>
      </c>
      <c r="N17" s="503" t="s">
        <v>4</v>
      </c>
      <c r="O17" s="573"/>
      <c r="P17" s="1188" t="s">
        <v>4</v>
      </c>
    </row>
    <row r="18" spans="1:16" s="486" customFormat="1" x14ac:dyDescent="0.2">
      <c r="A18" s="361" t="s">
        <v>19</v>
      </c>
      <c r="B18" s="499">
        <v>505</v>
      </c>
      <c r="C18" s="499">
        <v>622</v>
      </c>
      <c r="D18" s="499">
        <v>577</v>
      </c>
      <c r="E18" s="499">
        <v>562</v>
      </c>
      <c r="F18" s="499">
        <v>549</v>
      </c>
      <c r="G18" s="499">
        <v>489</v>
      </c>
      <c r="H18" s="499">
        <v>506</v>
      </c>
      <c r="I18" s="499">
        <v>508</v>
      </c>
      <c r="J18" s="499">
        <v>537</v>
      </c>
      <c r="K18" s="499">
        <v>527</v>
      </c>
      <c r="L18" s="499">
        <v>379</v>
      </c>
      <c r="M18" s="67">
        <v>432</v>
      </c>
      <c r="N18" s="502">
        <v>449</v>
      </c>
      <c r="O18" s="573">
        <v>452</v>
      </c>
      <c r="P18" s="1188">
        <v>390</v>
      </c>
    </row>
    <row r="19" spans="1:16" s="486" customFormat="1" x14ac:dyDescent="0.2">
      <c r="A19" s="361" t="s">
        <v>20</v>
      </c>
      <c r="B19" s="494" t="s">
        <v>4</v>
      </c>
      <c r="C19" s="494" t="s">
        <v>4</v>
      </c>
      <c r="D19" s="494" t="s">
        <v>4</v>
      </c>
      <c r="E19" s="494" t="s">
        <v>4</v>
      </c>
      <c r="F19" s="494" t="s">
        <v>4</v>
      </c>
      <c r="G19" s="494" t="s">
        <v>4</v>
      </c>
      <c r="H19" s="494" t="s">
        <v>4</v>
      </c>
      <c r="I19" s="494" t="s">
        <v>4</v>
      </c>
      <c r="J19" s="494" t="s">
        <v>4</v>
      </c>
      <c r="K19" s="494" t="s">
        <v>4</v>
      </c>
      <c r="L19" s="494" t="s">
        <v>4</v>
      </c>
      <c r="M19" s="494" t="s">
        <v>4</v>
      </c>
      <c r="N19" s="503" t="s">
        <v>4</v>
      </c>
      <c r="O19" s="573"/>
      <c r="P19" s="1188" t="s">
        <v>4</v>
      </c>
    </row>
    <row r="20" spans="1:16" s="486" customFormat="1" x14ac:dyDescent="0.2">
      <c r="A20" s="361" t="s">
        <v>21</v>
      </c>
      <c r="B20" s="499">
        <v>294</v>
      </c>
      <c r="C20" s="499">
        <v>283</v>
      </c>
      <c r="D20" s="499">
        <v>279</v>
      </c>
      <c r="E20" s="499">
        <v>288</v>
      </c>
      <c r="F20" s="499">
        <v>309</v>
      </c>
      <c r="G20" s="499">
        <v>286</v>
      </c>
      <c r="H20" s="499">
        <v>269</v>
      </c>
      <c r="I20" s="499">
        <v>318</v>
      </c>
      <c r="J20" s="499">
        <v>290</v>
      </c>
      <c r="K20" s="499">
        <v>257</v>
      </c>
      <c r="L20" s="499">
        <v>119</v>
      </c>
      <c r="M20" s="67">
        <v>279</v>
      </c>
      <c r="N20" s="502">
        <v>229</v>
      </c>
      <c r="O20" s="573">
        <v>103</v>
      </c>
      <c r="P20" s="1188">
        <v>206</v>
      </c>
    </row>
    <row r="21" spans="1:16" s="486" customFormat="1" x14ac:dyDescent="0.2">
      <c r="A21" s="361" t="s">
        <v>22</v>
      </c>
      <c r="B21" s="573"/>
      <c r="C21" s="573"/>
      <c r="D21" s="151"/>
      <c r="E21" s="151"/>
      <c r="F21" s="573"/>
      <c r="G21" s="504"/>
      <c r="H21" s="504"/>
      <c r="I21" s="151"/>
      <c r="J21" s="151"/>
      <c r="K21" s="151"/>
      <c r="L21" s="67"/>
      <c r="M21" s="67"/>
      <c r="N21" s="25"/>
      <c r="O21" s="573"/>
      <c r="P21" s="1188"/>
    </row>
    <row r="22" spans="1:16" s="486" customFormat="1" x14ac:dyDescent="0.2">
      <c r="A22" s="361" t="s">
        <v>211</v>
      </c>
      <c r="B22" s="499">
        <v>983</v>
      </c>
      <c r="C22" s="499">
        <v>1167</v>
      </c>
      <c r="D22" s="499">
        <v>1372</v>
      </c>
      <c r="E22" s="499">
        <v>1044</v>
      </c>
      <c r="F22" s="499">
        <v>1100</v>
      </c>
      <c r="G22" s="499">
        <v>987</v>
      </c>
      <c r="H22" s="499">
        <v>912</v>
      </c>
      <c r="I22" s="499">
        <v>1210</v>
      </c>
      <c r="J22" s="499">
        <v>1362</v>
      </c>
      <c r="K22" s="499">
        <v>1478</v>
      </c>
      <c r="L22" s="499">
        <v>997</v>
      </c>
      <c r="M22" s="499">
        <v>758</v>
      </c>
      <c r="N22" s="508">
        <v>777</v>
      </c>
      <c r="O22" s="573">
        <v>1063</v>
      </c>
      <c r="P22" s="1159">
        <v>1312</v>
      </c>
    </row>
    <row r="23" spans="1:16" s="486" customFormat="1" x14ac:dyDescent="0.2">
      <c r="A23" s="361" t="s">
        <v>212</v>
      </c>
      <c r="B23" s="499">
        <v>698</v>
      </c>
      <c r="C23" s="499">
        <v>743</v>
      </c>
      <c r="D23" s="499">
        <v>721</v>
      </c>
      <c r="E23" s="499">
        <v>805</v>
      </c>
      <c r="F23" s="499">
        <v>1069</v>
      </c>
      <c r="G23" s="499">
        <v>1025</v>
      </c>
      <c r="H23" s="499">
        <v>1284</v>
      </c>
      <c r="I23" s="499">
        <v>1939</v>
      </c>
      <c r="J23" s="499">
        <v>1738</v>
      </c>
      <c r="K23" s="499">
        <v>1903</v>
      </c>
      <c r="L23" s="499">
        <v>1252</v>
      </c>
      <c r="M23" s="499">
        <v>1156</v>
      </c>
      <c r="N23" s="508">
        <v>1009</v>
      </c>
      <c r="O23" s="573">
        <v>1313</v>
      </c>
      <c r="P23" s="1159">
        <v>1774</v>
      </c>
    </row>
    <row r="24" spans="1:16" s="486" customFormat="1" x14ac:dyDescent="0.2">
      <c r="A24" s="361" t="s">
        <v>27</v>
      </c>
      <c r="B24" s="499">
        <v>285</v>
      </c>
      <c r="C24" s="499">
        <v>424</v>
      </c>
      <c r="D24" s="499">
        <v>651</v>
      </c>
      <c r="E24" s="499">
        <v>239</v>
      </c>
      <c r="F24" s="499">
        <v>31</v>
      </c>
      <c r="G24" s="499">
        <v>-38</v>
      </c>
      <c r="H24" s="499">
        <v>-372</v>
      </c>
      <c r="I24" s="499">
        <v>-729</v>
      </c>
      <c r="J24" s="499">
        <v>-376</v>
      </c>
      <c r="K24" s="499">
        <v>-425</v>
      </c>
      <c r="L24" s="499">
        <v>-255</v>
      </c>
      <c r="M24" s="499">
        <v>-398</v>
      </c>
      <c r="N24" s="508">
        <v>-232</v>
      </c>
      <c r="O24" s="573">
        <v>-250</v>
      </c>
      <c r="P24" s="1188">
        <v>-462</v>
      </c>
    </row>
    <row r="25" spans="1:16" s="486" customFormat="1" x14ac:dyDescent="0.2">
      <c r="A25" s="361" t="s">
        <v>214</v>
      </c>
      <c r="B25" s="494" t="s">
        <v>4</v>
      </c>
      <c r="C25" s="494" t="s">
        <v>4</v>
      </c>
      <c r="D25" s="494" t="s">
        <v>4</v>
      </c>
      <c r="E25" s="494" t="s">
        <v>4</v>
      </c>
      <c r="F25" s="494" t="s">
        <v>4</v>
      </c>
      <c r="G25" s="494" t="s">
        <v>4</v>
      </c>
      <c r="H25" s="494" t="s">
        <v>4</v>
      </c>
      <c r="I25" s="494" t="s">
        <v>4</v>
      </c>
      <c r="J25" s="494" t="s">
        <v>4</v>
      </c>
      <c r="K25" s="494" t="s">
        <v>4</v>
      </c>
      <c r="L25" s="494" t="s">
        <v>4</v>
      </c>
      <c r="M25" s="494" t="s">
        <v>4</v>
      </c>
      <c r="N25" s="503" t="s">
        <v>4</v>
      </c>
      <c r="O25" s="494" t="s">
        <v>4</v>
      </c>
      <c r="P25" s="1177" t="s">
        <v>464</v>
      </c>
    </row>
    <row r="26" spans="1:16" s="486" customFormat="1" x14ac:dyDescent="0.2">
      <c r="A26" s="361" t="s">
        <v>215</v>
      </c>
      <c r="B26" s="494" t="s">
        <v>4</v>
      </c>
      <c r="C26" s="494" t="s">
        <v>4</v>
      </c>
      <c r="D26" s="494" t="s">
        <v>4</v>
      </c>
      <c r="E26" s="494" t="s">
        <v>4</v>
      </c>
      <c r="F26" s="494" t="s">
        <v>4</v>
      </c>
      <c r="G26" s="494" t="s">
        <v>4</v>
      </c>
      <c r="H26" s="494" t="s">
        <v>4</v>
      </c>
      <c r="I26" s="494" t="s">
        <v>4</v>
      </c>
      <c r="J26" s="494" t="s">
        <v>4</v>
      </c>
      <c r="K26" s="494" t="s">
        <v>4</v>
      </c>
      <c r="L26" s="494" t="s">
        <v>4</v>
      </c>
      <c r="M26" s="494" t="s">
        <v>4</v>
      </c>
      <c r="N26" s="503" t="s">
        <v>4</v>
      </c>
      <c r="O26" s="494" t="s">
        <v>4</v>
      </c>
      <c r="P26" s="1177" t="s">
        <v>4</v>
      </c>
    </row>
    <row r="27" spans="1:16" s="486" customFormat="1" ht="22.5" x14ac:dyDescent="0.2">
      <c r="A27" s="361" t="s">
        <v>442</v>
      </c>
      <c r="B27" s="494" t="s">
        <v>4</v>
      </c>
      <c r="C27" s="494" t="s">
        <v>4</v>
      </c>
      <c r="D27" s="494" t="s">
        <v>4</v>
      </c>
      <c r="E27" s="494" t="s">
        <v>4</v>
      </c>
      <c r="F27" s="494" t="s">
        <v>4</v>
      </c>
      <c r="G27" s="494" t="s">
        <v>4</v>
      </c>
      <c r="H27" s="494" t="s">
        <v>4</v>
      </c>
      <c r="I27" s="494" t="s">
        <v>4</v>
      </c>
      <c r="J27" s="494" t="s">
        <v>4</v>
      </c>
      <c r="K27" s="494" t="s">
        <v>4</v>
      </c>
      <c r="L27" s="494" t="s">
        <v>4</v>
      </c>
      <c r="M27" s="494" t="s">
        <v>4</v>
      </c>
      <c r="N27" s="503" t="s">
        <v>4</v>
      </c>
      <c r="O27" s="494" t="s">
        <v>4</v>
      </c>
      <c r="P27" s="1177" t="s">
        <v>4</v>
      </c>
    </row>
    <row r="28" spans="1:16" s="486" customFormat="1" ht="12.75" x14ac:dyDescent="0.2">
      <c r="A28" s="361" t="s">
        <v>443</v>
      </c>
      <c r="B28" s="494" t="s">
        <v>4</v>
      </c>
      <c r="C28" s="494" t="s">
        <v>4</v>
      </c>
      <c r="D28" s="494" t="s">
        <v>4</v>
      </c>
      <c r="E28" s="494" t="s">
        <v>4</v>
      </c>
      <c r="F28" s="494" t="s">
        <v>4</v>
      </c>
      <c r="G28" s="494" t="s">
        <v>4</v>
      </c>
      <c r="H28" s="494" t="s">
        <v>4</v>
      </c>
      <c r="I28" s="494" t="s">
        <v>4</v>
      </c>
      <c r="J28" s="494" t="s">
        <v>4</v>
      </c>
      <c r="K28" s="494" t="s">
        <v>4</v>
      </c>
      <c r="L28" s="494" t="s">
        <v>4</v>
      </c>
      <c r="M28" s="494" t="s">
        <v>4</v>
      </c>
      <c r="N28" s="503" t="s">
        <v>4</v>
      </c>
      <c r="O28" s="494" t="s">
        <v>4</v>
      </c>
      <c r="P28" s="1177" t="s">
        <v>4</v>
      </c>
    </row>
    <row r="29" spans="1:16" s="486" customFormat="1" x14ac:dyDescent="0.2">
      <c r="A29" s="361" t="s">
        <v>444</v>
      </c>
      <c r="B29" s="494" t="s">
        <v>4</v>
      </c>
      <c r="C29" s="494" t="s">
        <v>4</v>
      </c>
      <c r="D29" s="494" t="s">
        <v>4</v>
      </c>
      <c r="E29" s="494" t="s">
        <v>4</v>
      </c>
      <c r="F29" s="494" t="s">
        <v>4</v>
      </c>
      <c r="G29" s="494" t="s">
        <v>4</v>
      </c>
      <c r="H29" s="494" t="s">
        <v>4</v>
      </c>
      <c r="I29" s="494" t="s">
        <v>4</v>
      </c>
      <c r="J29" s="494" t="s">
        <v>4</v>
      </c>
      <c r="K29" s="494" t="s">
        <v>4</v>
      </c>
      <c r="L29" s="494" t="s">
        <v>4</v>
      </c>
      <c r="M29" s="494" t="s">
        <v>4</v>
      </c>
      <c r="N29" s="503" t="s">
        <v>4</v>
      </c>
      <c r="O29" s="494" t="s">
        <v>4</v>
      </c>
      <c r="P29" s="1177" t="s">
        <v>4</v>
      </c>
    </row>
    <row r="30" spans="1:16" s="486" customFormat="1" x14ac:dyDescent="0.2">
      <c r="A30" s="361" t="s">
        <v>445</v>
      </c>
      <c r="B30" s="494" t="s">
        <v>4</v>
      </c>
      <c r="C30" s="494" t="s">
        <v>4</v>
      </c>
      <c r="D30" s="494" t="s">
        <v>4</v>
      </c>
      <c r="E30" s="494" t="s">
        <v>4</v>
      </c>
      <c r="F30" s="494" t="s">
        <v>4</v>
      </c>
      <c r="G30" s="494" t="s">
        <v>4</v>
      </c>
      <c r="H30" s="494" t="s">
        <v>4</v>
      </c>
      <c r="I30" s="494" t="s">
        <v>4</v>
      </c>
      <c r="J30" s="494" t="s">
        <v>4</v>
      </c>
      <c r="K30" s="494" t="s">
        <v>4</v>
      </c>
      <c r="L30" s="494" t="s">
        <v>4</v>
      </c>
      <c r="M30" s="494" t="s">
        <v>4</v>
      </c>
      <c r="N30" s="503" t="s">
        <v>4</v>
      </c>
      <c r="O30" s="494" t="s">
        <v>4</v>
      </c>
      <c r="P30" s="1177" t="s">
        <v>4</v>
      </c>
    </row>
    <row r="31" spans="1:16" s="486" customFormat="1" ht="12.75" x14ac:dyDescent="0.2">
      <c r="A31" s="361" t="s">
        <v>446</v>
      </c>
      <c r="B31" s="494" t="s">
        <v>4</v>
      </c>
      <c r="C31" s="494" t="s">
        <v>4</v>
      </c>
      <c r="D31" s="494" t="s">
        <v>4</v>
      </c>
      <c r="E31" s="494" t="s">
        <v>4</v>
      </c>
      <c r="F31" s="494" t="s">
        <v>4</v>
      </c>
      <c r="G31" s="494" t="s">
        <v>4</v>
      </c>
      <c r="H31" s="494" t="s">
        <v>4</v>
      </c>
      <c r="I31" s="494" t="s">
        <v>4</v>
      </c>
      <c r="J31" s="494" t="s">
        <v>4</v>
      </c>
      <c r="K31" s="494" t="s">
        <v>4</v>
      </c>
      <c r="L31" s="494" t="s">
        <v>4</v>
      </c>
      <c r="M31" s="494" t="s">
        <v>4</v>
      </c>
      <c r="N31" s="503" t="s">
        <v>4</v>
      </c>
      <c r="O31" s="494" t="s">
        <v>4</v>
      </c>
      <c r="P31" s="1177" t="s">
        <v>4</v>
      </c>
    </row>
    <row r="32" spans="1:16" s="486" customFormat="1" x14ac:dyDescent="0.2">
      <c r="A32" s="361" t="s">
        <v>447</v>
      </c>
      <c r="B32" s="494" t="s">
        <v>4</v>
      </c>
      <c r="C32" s="494" t="s">
        <v>4</v>
      </c>
      <c r="D32" s="494" t="s">
        <v>4</v>
      </c>
      <c r="E32" s="494" t="s">
        <v>4</v>
      </c>
      <c r="F32" s="494" t="s">
        <v>4</v>
      </c>
      <c r="G32" s="494" t="s">
        <v>4</v>
      </c>
      <c r="H32" s="494" t="s">
        <v>4</v>
      </c>
      <c r="I32" s="494" t="s">
        <v>4</v>
      </c>
      <c r="J32" s="494" t="s">
        <v>4</v>
      </c>
      <c r="K32" s="494" t="s">
        <v>4</v>
      </c>
      <c r="L32" s="494" t="s">
        <v>4</v>
      </c>
      <c r="M32" s="494" t="s">
        <v>4</v>
      </c>
      <c r="N32" s="503" t="s">
        <v>4</v>
      </c>
      <c r="O32" s="494" t="s">
        <v>4</v>
      </c>
      <c r="P32" s="1177" t="s">
        <v>4</v>
      </c>
    </row>
    <row r="33" spans="1:16" s="486" customFormat="1" x14ac:dyDescent="0.2">
      <c r="A33" s="361" t="s">
        <v>37</v>
      </c>
      <c r="B33" s="494" t="s">
        <v>4</v>
      </c>
      <c r="C33" s="494" t="s">
        <v>4</v>
      </c>
      <c r="D33" s="494" t="s">
        <v>4</v>
      </c>
      <c r="E33" s="494" t="s">
        <v>4</v>
      </c>
      <c r="F33" s="494" t="s">
        <v>4</v>
      </c>
      <c r="G33" s="494" t="s">
        <v>4</v>
      </c>
      <c r="H33" s="494" t="s">
        <v>4</v>
      </c>
      <c r="I33" s="494" t="s">
        <v>4</v>
      </c>
      <c r="J33" s="494" t="s">
        <v>4</v>
      </c>
      <c r="K33" s="494" t="s">
        <v>4</v>
      </c>
      <c r="L33" s="494" t="s">
        <v>4</v>
      </c>
      <c r="M33" s="494" t="s">
        <v>4</v>
      </c>
      <c r="N33" s="503" t="s">
        <v>4</v>
      </c>
      <c r="O33" s="494" t="s">
        <v>4</v>
      </c>
      <c r="P33" s="1177" t="s">
        <v>4</v>
      </c>
    </row>
    <row r="34" spans="1:16" s="486" customFormat="1" x14ac:dyDescent="0.2">
      <c r="A34" s="361" t="s">
        <v>400</v>
      </c>
      <c r="B34" s="494" t="s">
        <v>4</v>
      </c>
      <c r="C34" s="494" t="s">
        <v>4</v>
      </c>
      <c r="D34" s="494" t="s">
        <v>4</v>
      </c>
      <c r="E34" s="494" t="s">
        <v>4</v>
      </c>
      <c r="F34" s="494" t="s">
        <v>4</v>
      </c>
      <c r="G34" s="494" t="s">
        <v>4</v>
      </c>
      <c r="H34" s="494" t="s">
        <v>4</v>
      </c>
      <c r="I34" s="494" t="s">
        <v>4</v>
      </c>
      <c r="J34" s="494" t="s">
        <v>4</v>
      </c>
      <c r="K34" s="494" t="s">
        <v>4</v>
      </c>
      <c r="L34" s="494" t="s">
        <v>4</v>
      </c>
      <c r="M34" s="494" t="s">
        <v>4</v>
      </c>
      <c r="N34" s="503" t="s">
        <v>4</v>
      </c>
      <c r="O34" s="494" t="s">
        <v>4</v>
      </c>
      <c r="P34" s="1177" t="s">
        <v>4</v>
      </c>
    </row>
    <row r="35" spans="1:16" s="486" customFormat="1" x14ac:dyDescent="0.2">
      <c r="A35" s="361" t="s">
        <v>448</v>
      </c>
      <c r="B35" s="494" t="s">
        <v>4</v>
      </c>
      <c r="C35" s="494" t="s">
        <v>4</v>
      </c>
      <c r="D35" s="494" t="s">
        <v>4</v>
      </c>
      <c r="E35" s="494" t="s">
        <v>4</v>
      </c>
      <c r="F35" s="494" t="s">
        <v>4</v>
      </c>
      <c r="G35" s="494" t="s">
        <v>4</v>
      </c>
      <c r="H35" s="494" t="s">
        <v>4</v>
      </c>
      <c r="I35" s="494" t="s">
        <v>4</v>
      </c>
      <c r="J35" s="494" t="s">
        <v>4</v>
      </c>
      <c r="K35" s="494" t="s">
        <v>4</v>
      </c>
      <c r="L35" s="494" t="s">
        <v>4</v>
      </c>
      <c r="M35" s="494" t="s">
        <v>4</v>
      </c>
      <c r="N35" s="503" t="s">
        <v>4</v>
      </c>
      <c r="O35" s="494" t="s">
        <v>4</v>
      </c>
      <c r="P35" s="1177" t="s">
        <v>4</v>
      </c>
    </row>
    <row r="36" spans="1:16" s="486" customFormat="1" x14ac:dyDescent="0.2">
      <c r="A36" s="1212" t="s">
        <v>40</v>
      </c>
      <c r="B36" s="1500"/>
      <c r="C36" s="1500"/>
      <c r="D36" s="1500"/>
      <c r="E36" s="1500"/>
      <c r="F36" s="1500"/>
      <c r="G36" s="1500"/>
      <c r="H36" s="1500"/>
      <c r="I36" s="1500"/>
      <c r="J36" s="1500"/>
      <c r="K36" s="1501"/>
      <c r="L36" s="1236"/>
      <c r="M36" s="1236"/>
      <c r="N36" s="1237"/>
      <c r="O36" s="1238"/>
      <c r="P36" s="1232"/>
    </row>
    <row r="37" spans="1:16" s="486" customFormat="1" x14ac:dyDescent="0.2">
      <c r="A37" s="361" t="s">
        <v>41</v>
      </c>
      <c r="B37" s="491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0"/>
      <c r="O37" s="491"/>
      <c r="P37" s="1143"/>
    </row>
    <row r="38" spans="1:16" s="486" customFormat="1" x14ac:dyDescent="0.2">
      <c r="A38" s="361" t="s">
        <v>42</v>
      </c>
      <c r="B38" s="500">
        <v>12014</v>
      </c>
      <c r="C38" s="500">
        <v>14861</v>
      </c>
      <c r="D38" s="500">
        <v>15662</v>
      </c>
      <c r="E38" s="500">
        <v>16585</v>
      </c>
      <c r="F38" s="500">
        <v>18047</v>
      </c>
      <c r="G38" s="500">
        <v>18407</v>
      </c>
      <c r="H38" s="507">
        <v>20237</v>
      </c>
      <c r="I38" s="499">
        <v>22806</v>
      </c>
      <c r="J38" s="499">
        <v>26074</v>
      </c>
      <c r="K38" s="499">
        <v>28416</v>
      </c>
      <c r="L38" s="499">
        <v>31902</v>
      </c>
      <c r="M38" s="499">
        <v>35512</v>
      </c>
      <c r="N38" s="508">
        <v>42280</v>
      </c>
      <c r="O38" s="509">
        <v>50058</v>
      </c>
      <c r="P38" s="1144">
        <v>51837</v>
      </c>
    </row>
    <row r="39" spans="1:16" s="486" customFormat="1" x14ac:dyDescent="0.2">
      <c r="A39" s="1216" t="s">
        <v>44</v>
      </c>
      <c r="B39" s="1502"/>
      <c r="C39" s="1502"/>
      <c r="D39" s="1502"/>
      <c r="E39" s="1502"/>
      <c r="F39" s="1502"/>
      <c r="G39" s="1502"/>
      <c r="H39" s="1502"/>
      <c r="I39" s="1502"/>
      <c r="J39" s="1502"/>
      <c r="K39" s="1503"/>
      <c r="L39" s="1239"/>
      <c r="M39" s="1239"/>
      <c r="N39" s="1240"/>
      <c r="O39" s="1241"/>
      <c r="P39" s="1232"/>
    </row>
    <row r="40" spans="1:16" s="486" customFormat="1" x14ac:dyDescent="0.2">
      <c r="A40" s="361" t="s">
        <v>449</v>
      </c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78"/>
      <c r="O40" s="491"/>
      <c r="P40" s="1143"/>
    </row>
    <row r="41" spans="1:16" s="486" customFormat="1" x14ac:dyDescent="0.2">
      <c r="A41" s="361" t="s">
        <v>3</v>
      </c>
      <c r="B41" s="512" t="s">
        <v>8</v>
      </c>
      <c r="C41" s="512" t="s">
        <v>8</v>
      </c>
      <c r="D41" s="512" t="s">
        <v>8</v>
      </c>
      <c r="E41" s="512" t="s">
        <v>8</v>
      </c>
      <c r="F41" s="513">
        <v>29.45</v>
      </c>
      <c r="G41" s="513">
        <v>27.207000000000001</v>
      </c>
      <c r="H41" s="513">
        <v>24.166</v>
      </c>
      <c r="I41" s="514">
        <v>25.538</v>
      </c>
      <c r="J41" s="514">
        <v>26.294</v>
      </c>
      <c r="K41" s="610">
        <v>25.254000000000001</v>
      </c>
      <c r="L41" s="610">
        <v>24.763000000000002</v>
      </c>
      <c r="M41" s="610">
        <v>25.643000000000001</v>
      </c>
      <c r="N41" s="611">
        <v>26.616</v>
      </c>
      <c r="O41" s="491">
        <v>27.1</v>
      </c>
      <c r="P41" s="1174">
        <v>25.675999999999998</v>
      </c>
    </row>
    <row r="42" spans="1:16" s="486" customFormat="1" x14ac:dyDescent="0.2">
      <c r="A42" s="361" t="s">
        <v>5</v>
      </c>
      <c r="B42" s="512" t="s">
        <v>8</v>
      </c>
      <c r="C42" s="512" t="s">
        <v>8</v>
      </c>
      <c r="D42" s="512" t="s">
        <v>8</v>
      </c>
      <c r="E42" s="512" t="s">
        <v>8</v>
      </c>
      <c r="F42" s="514" t="s">
        <v>8</v>
      </c>
      <c r="G42" s="513">
        <v>92.4</v>
      </c>
      <c r="H42" s="513">
        <v>88.8</v>
      </c>
      <c r="I42" s="514">
        <v>105.7</v>
      </c>
      <c r="J42" s="514">
        <v>103</v>
      </c>
      <c r="K42" s="595">
        <v>96</v>
      </c>
      <c r="L42" s="595">
        <v>98.1</v>
      </c>
      <c r="M42" s="595">
        <v>103.4</v>
      </c>
      <c r="N42" s="515">
        <v>103.8</v>
      </c>
      <c r="O42" s="491">
        <v>101.9</v>
      </c>
      <c r="P42" s="1174">
        <v>94.626667649443505</v>
      </c>
    </row>
    <row r="43" spans="1:16" s="486" customFormat="1" x14ac:dyDescent="0.2">
      <c r="A43" s="361" t="s">
        <v>450</v>
      </c>
      <c r="B43" s="514"/>
      <c r="C43" s="514"/>
      <c r="D43" s="514"/>
      <c r="E43" s="514"/>
      <c r="F43" s="514"/>
      <c r="G43" s="513"/>
      <c r="H43" s="513"/>
      <c r="I43" s="514"/>
      <c r="J43" s="514"/>
      <c r="K43" s="514"/>
      <c r="L43" s="514"/>
      <c r="M43" s="514"/>
      <c r="N43" s="515"/>
      <c r="O43" s="491"/>
      <c r="P43" s="1198"/>
    </row>
    <row r="44" spans="1:16" s="486" customFormat="1" x14ac:dyDescent="0.2">
      <c r="A44" s="361" t="s">
        <v>3</v>
      </c>
      <c r="B44" s="512" t="s">
        <v>8</v>
      </c>
      <c r="C44" s="512" t="s">
        <v>8</v>
      </c>
      <c r="D44" s="512" t="s">
        <v>8</v>
      </c>
      <c r="E44" s="512" t="s">
        <v>8</v>
      </c>
      <c r="F44" s="406">
        <v>28.056999999999999</v>
      </c>
      <c r="G44" s="513">
        <v>25.765999999999998</v>
      </c>
      <c r="H44" s="513">
        <v>22.943999999999999</v>
      </c>
      <c r="I44" s="514">
        <v>24.268999999999998</v>
      </c>
      <c r="J44" s="514">
        <v>25.039000000000001</v>
      </c>
      <c r="K44" s="610">
        <v>24.102</v>
      </c>
      <c r="L44" s="610">
        <v>23.588000000000001</v>
      </c>
      <c r="M44" s="610">
        <v>24.457999999999998</v>
      </c>
      <c r="N44" s="611">
        <v>25.445</v>
      </c>
      <c r="O44" s="612">
        <v>26</v>
      </c>
      <c r="P44" s="1199">
        <v>24.681999999999999</v>
      </c>
    </row>
    <row r="45" spans="1:16" s="486" customFormat="1" x14ac:dyDescent="0.2">
      <c r="A45" s="361" t="s">
        <v>5</v>
      </c>
      <c r="B45" s="512" t="s">
        <v>8</v>
      </c>
      <c r="C45" s="512" t="s">
        <v>8</v>
      </c>
      <c r="D45" s="512" t="s">
        <v>8</v>
      </c>
      <c r="E45" s="512" t="s">
        <v>8</v>
      </c>
      <c r="F45" s="514" t="s">
        <v>8</v>
      </c>
      <c r="G45" s="513">
        <v>91.8</v>
      </c>
      <c r="H45" s="513">
        <v>89</v>
      </c>
      <c r="I45" s="514">
        <v>105.8</v>
      </c>
      <c r="J45" s="514">
        <v>103.2</v>
      </c>
      <c r="K45" s="595">
        <v>96.3</v>
      </c>
      <c r="L45" s="595">
        <v>97.9</v>
      </c>
      <c r="M45" s="595">
        <v>103.7</v>
      </c>
      <c r="N45" s="515">
        <v>104</v>
      </c>
      <c r="O45" s="612">
        <v>102.3</v>
      </c>
      <c r="P45" s="1199">
        <v>94.901568748077509</v>
      </c>
    </row>
    <row r="46" spans="1:16" s="486" customFormat="1" x14ac:dyDescent="0.2">
      <c r="A46" s="361" t="s">
        <v>451</v>
      </c>
      <c r="B46" s="514"/>
      <c r="C46" s="514"/>
      <c r="D46" s="514"/>
      <c r="E46" s="514"/>
      <c r="F46" s="514"/>
      <c r="G46" s="513"/>
      <c r="H46" s="513"/>
      <c r="I46" s="514"/>
      <c r="J46" s="514"/>
      <c r="K46" s="514"/>
      <c r="L46" s="514"/>
      <c r="M46" s="514"/>
      <c r="N46" s="515"/>
      <c r="O46" s="491"/>
      <c r="P46" s="1198"/>
    </row>
    <row r="47" spans="1:16" s="486" customFormat="1" x14ac:dyDescent="0.2">
      <c r="A47" s="361" t="s">
        <v>3</v>
      </c>
      <c r="B47" s="512" t="s">
        <v>8</v>
      </c>
      <c r="C47" s="512" t="s">
        <v>8</v>
      </c>
      <c r="D47" s="512" t="s">
        <v>8</v>
      </c>
      <c r="E47" s="512" t="s">
        <v>8</v>
      </c>
      <c r="F47" s="514">
        <v>23.983000000000001</v>
      </c>
      <c r="G47" s="513">
        <v>24.2</v>
      </c>
      <c r="H47" s="513">
        <v>21.678000000000001</v>
      </c>
      <c r="I47" s="514">
        <v>22.937000000000001</v>
      </c>
      <c r="J47" s="514">
        <v>23.638000000000002</v>
      </c>
      <c r="K47" s="610">
        <v>22.93</v>
      </c>
      <c r="L47" s="610">
        <v>22.384</v>
      </c>
      <c r="M47" s="610">
        <v>23.175000000000001</v>
      </c>
      <c r="N47" s="611">
        <v>23.763000000000002</v>
      </c>
      <c r="O47" s="491">
        <v>24.7</v>
      </c>
      <c r="P47" s="1199">
        <v>23.571999999999999</v>
      </c>
    </row>
    <row r="48" spans="1:16" s="486" customFormat="1" x14ac:dyDescent="0.2">
      <c r="A48" s="361" t="s">
        <v>5</v>
      </c>
      <c r="B48" s="512" t="s">
        <v>8</v>
      </c>
      <c r="C48" s="512" t="s">
        <v>8</v>
      </c>
      <c r="D48" s="512" t="s">
        <v>8</v>
      </c>
      <c r="E48" s="512" t="s">
        <v>8</v>
      </c>
      <c r="F48" s="514" t="s">
        <v>8</v>
      </c>
      <c r="G48" s="513">
        <v>100.9</v>
      </c>
      <c r="H48" s="513">
        <v>89.6</v>
      </c>
      <c r="I48" s="514">
        <v>105.8</v>
      </c>
      <c r="J48" s="514">
        <v>103.1</v>
      </c>
      <c r="K48" s="595">
        <v>97</v>
      </c>
      <c r="L48" s="595">
        <v>97.6</v>
      </c>
      <c r="M48" s="595">
        <v>103.5</v>
      </c>
      <c r="N48" s="515">
        <v>102.5</v>
      </c>
      <c r="O48" s="491">
        <v>103.8</v>
      </c>
      <c r="P48" s="1174">
        <v>95.433198380566793</v>
      </c>
    </row>
    <row r="49" spans="1:16" s="486" customFormat="1" x14ac:dyDescent="0.2">
      <c r="A49" s="361" t="s">
        <v>452</v>
      </c>
      <c r="B49" s="514"/>
      <c r="C49" s="514"/>
      <c r="D49" s="514"/>
      <c r="E49" s="514"/>
      <c r="F49" s="514"/>
      <c r="G49" s="513"/>
      <c r="H49" s="513"/>
      <c r="I49" s="514"/>
      <c r="J49" s="514"/>
      <c r="K49" s="514"/>
      <c r="L49" s="514"/>
      <c r="M49" s="514"/>
      <c r="N49" s="515"/>
      <c r="O49" s="491"/>
      <c r="P49" s="1198"/>
    </row>
    <row r="50" spans="1:16" s="486" customFormat="1" x14ac:dyDescent="0.2">
      <c r="A50" s="361" t="s">
        <v>3</v>
      </c>
      <c r="B50" s="512" t="s">
        <v>8</v>
      </c>
      <c r="C50" s="512" t="s">
        <v>8</v>
      </c>
      <c r="D50" s="512" t="s">
        <v>8</v>
      </c>
      <c r="E50" s="512" t="s">
        <v>8</v>
      </c>
      <c r="F50" s="514">
        <v>4.0739999999999998</v>
      </c>
      <c r="G50" s="513">
        <v>1.5660000000000001</v>
      </c>
      <c r="H50" s="513">
        <v>1.266</v>
      </c>
      <c r="I50" s="514">
        <v>1.3320000000000001</v>
      </c>
      <c r="J50" s="514">
        <v>1.401</v>
      </c>
      <c r="K50" s="610">
        <v>1.1719999999999999</v>
      </c>
      <c r="L50" s="610">
        <v>1.204</v>
      </c>
      <c r="M50" s="610">
        <v>1.2829999999999999</v>
      </c>
      <c r="N50" s="611">
        <v>1.6819999999999999</v>
      </c>
      <c r="O50" s="491">
        <v>1.3</v>
      </c>
      <c r="P50" s="1174">
        <v>1.1100000000000001</v>
      </c>
    </row>
    <row r="51" spans="1:16" s="486" customFormat="1" x14ac:dyDescent="0.2">
      <c r="A51" s="361" t="s">
        <v>5</v>
      </c>
      <c r="B51" s="512" t="s">
        <v>8</v>
      </c>
      <c r="C51" s="512" t="s">
        <v>8</v>
      </c>
      <c r="D51" s="512" t="s">
        <v>8</v>
      </c>
      <c r="E51" s="512" t="s">
        <v>8</v>
      </c>
      <c r="F51" s="514" t="s">
        <v>8</v>
      </c>
      <c r="G51" s="513">
        <v>38.4</v>
      </c>
      <c r="H51" s="513">
        <v>80.8</v>
      </c>
      <c r="I51" s="514">
        <v>105.2</v>
      </c>
      <c r="J51" s="514">
        <v>105.2</v>
      </c>
      <c r="K51" s="595">
        <v>83.7</v>
      </c>
      <c r="L51" s="595">
        <v>102.7</v>
      </c>
      <c r="M51" s="595">
        <v>106.6</v>
      </c>
      <c r="N51" s="515">
        <v>131.1</v>
      </c>
      <c r="O51" s="491">
        <v>76.5</v>
      </c>
      <c r="P51" s="1174">
        <v>84.862385321100916</v>
      </c>
    </row>
    <row r="52" spans="1:16" s="486" customFormat="1" x14ac:dyDescent="0.2">
      <c r="A52" s="361" t="s">
        <v>453</v>
      </c>
      <c r="B52" s="514"/>
      <c r="C52" s="514"/>
      <c r="D52" s="514"/>
      <c r="E52" s="514"/>
      <c r="F52" s="514"/>
      <c r="G52" s="513"/>
      <c r="H52" s="513"/>
      <c r="I52" s="514"/>
      <c r="J52" s="514"/>
      <c r="K52" s="514"/>
      <c r="L52" s="514"/>
      <c r="M52" s="514"/>
      <c r="N52" s="515"/>
      <c r="O52" s="491"/>
      <c r="P52" s="1198"/>
    </row>
    <row r="53" spans="1:16" s="486" customFormat="1" x14ac:dyDescent="0.2">
      <c r="A53" s="361" t="s">
        <v>3</v>
      </c>
      <c r="B53" s="512" t="s">
        <v>8</v>
      </c>
      <c r="C53" s="512" t="s">
        <v>8</v>
      </c>
      <c r="D53" s="512" t="s">
        <v>8</v>
      </c>
      <c r="E53" s="512" t="s">
        <v>8</v>
      </c>
      <c r="F53" s="517">
        <v>1.393</v>
      </c>
      <c r="G53" s="513">
        <v>1.4410000000000001</v>
      </c>
      <c r="H53" s="513">
        <v>1.222</v>
      </c>
      <c r="I53" s="514">
        <v>1.2689999999999999</v>
      </c>
      <c r="J53" s="514">
        <v>1.2549999999999999</v>
      </c>
      <c r="K53" s="610">
        <v>1.1519999999999999</v>
      </c>
      <c r="L53" s="610">
        <v>1.175</v>
      </c>
      <c r="M53" s="610">
        <v>1.1850000000000001</v>
      </c>
      <c r="N53" s="611">
        <v>1.171</v>
      </c>
      <c r="O53" s="491">
        <v>1.1000000000000001</v>
      </c>
      <c r="P53" s="1174">
        <v>0.99399999999999999</v>
      </c>
    </row>
    <row r="54" spans="1:16" s="486" customFormat="1" x14ac:dyDescent="0.2">
      <c r="A54" s="361" t="s">
        <v>5</v>
      </c>
      <c r="B54" s="512" t="s">
        <v>8</v>
      </c>
      <c r="C54" s="512" t="s">
        <v>8</v>
      </c>
      <c r="D54" s="512" t="s">
        <v>8</v>
      </c>
      <c r="E54" s="512" t="s">
        <v>8</v>
      </c>
      <c r="F54" s="514" t="s">
        <v>8</v>
      </c>
      <c r="G54" s="513">
        <v>103.4</v>
      </c>
      <c r="H54" s="513">
        <v>84.8</v>
      </c>
      <c r="I54" s="514">
        <v>103.8</v>
      </c>
      <c r="J54" s="514">
        <v>98.9</v>
      </c>
      <c r="K54" s="595">
        <v>91.8</v>
      </c>
      <c r="L54" s="595">
        <v>102</v>
      </c>
      <c r="M54" s="595">
        <v>100.9</v>
      </c>
      <c r="N54" s="515">
        <v>98.8</v>
      </c>
      <c r="O54" s="491">
        <v>91.7</v>
      </c>
      <c r="P54" s="1174">
        <v>88.277087033747776</v>
      </c>
    </row>
    <row r="55" spans="1:16" s="486" customFormat="1" ht="22.5" x14ac:dyDescent="0.2">
      <c r="A55" s="361" t="s">
        <v>454</v>
      </c>
      <c r="B55" s="518" t="s">
        <v>4</v>
      </c>
      <c r="C55" s="518" t="s">
        <v>4</v>
      </c>
      <c r="D55" s="518" t="s">
        <v>4</v>
      </c>
      <c r="E55" s="518" t="s">
        <v>4</v>
      </c>
      <c r="F55" s="518" t="s">
        <v>4</v>
      </c>
      <c r="G55" s="518" t="s">
        <v>4</v>
      </c>
      <c r="H55" s="518" t="s">
        <v>4</v>
      </c>
      <c r="I55" s="518" t="s">
        <v>4</v>
      </c>
      <c r="J55" s="518" t="s">
        <v>4</v>
      </c>
      <c r="K55" s="518" t="s">
        <v>4</v>
      </c>
      <c r="L55" s="518" t="s">
        <v>4</v>
      </c>
      <c r="M55" s="518" t="s">
        <v>4</v>
      </c>
      <c r="N55" s="519" t="s">
        <v>4</v>
      </c>
      <c r="O55" s="518" t="s">
        <v>4</v>
      </c>
      <c r="P55" s="1200" t="s">
        <v>4</v>
      </c>
    </row>
    <row r="56" spans="1:16" s="486" customFormat="1" x14ac:dyDescent="0.2">
      <c r="A56" s="361" t="s">
        <v>455</v>
      </c>
      <c r="B56" s="518" t="s">
        <v>4</v>
      </c>
      <c r="C56" s="518" t="s">
        <v>4</v>
      </c>
      <c r="D56" s="518" t="s">
        <v>4</v>
      </c>
      <c r="E56" s="518" t="s">
        <v>4</v>
      </c>
      <c r="F56" s="518" t="s">
        <v>4</v>
      </c>
      <c r="G56" s="518" t="s">
        <v>4</v>
      </c>
      <c r="H56" s="518" t="s">
        <v>4</v>
      </c>
      <c r="I56" s="518" t="s">
        <v>4</v>
      </c>
      <c r="J56" s="518" t="s">
        <v>4</v>
      </c>
      <c r="K56" s="518" t="s">
        <v>4</v>
      </c>
      <c r="L56" s="518" t="s">
        <v>4</v>
      </c>
      <c r="M56" s="518" t="s">
        <v>4</v>
      </c>
      <c r="N56" s="519" t="s">
        <v>4</v>
      </c>
      <c r="O56" s="518" t="s">
        <v>4</v>
      </c>
      <c r="P56" s="1200" t="s">
        <v>4</v>
      </c>
    </row>
    <row r="57" spans="1:16" s="486" customFormat="1" x14ac:dyDescent="0.2">
      <c r="A57" s="361" t="s">
        <v>456</v>
      </c>
      <c r="B57" s="512" t="s">
        <v>8</v>
      </c>
      <c r="C57" s="512" t="s">
        <v>8</v>
      </c>
      <c r="D57" s="512" t="s">
        <v>8</v>
      </c>
      <c r="E57" s="512" t="s">
        <v>8</v>
      </c>
      <c r="F57" s="514">
        <v>4.7</v>
      </c>
      <c r="G57" s="513">
        <v>5.3</v>
      </c>
      <c r="H57" s="513">
        <v>5.0999999999999996</v>
      </c>
      <c r="I57" s="514">
        <v>5</v>
      </c>
      <c r="J57" s="514">
        <v>4.8</v>
      </c>
      <c r="K57" s="610">
        <v>4.5999999999999996</v>
      </c>
      <c r="L57" s="610">
        <v>4.7</v>
      </c>
      <c r="M57" s="610">
        <v>4.5999999999999996</v>
      </c>
      <c r="N57" s="515">
        <v>4.4000000000000004</v>
      </c>
      <c r="O57" s="491">
        <v>4.0999999999999996</v>
      </c>
      <c r="P57" s="1143">
        <v>3.9</v>
      </c>
    </row>
    <row r="58" spans="1:16" s="486" customFormat="1" x14ac:dyDescent="0.2">
      <c r="A58" s="361" t="s">
        <v>457</v>
      </c>
      <c r="B58" s="512" t="s">
        <v>8</v>
      </c>
      <c r="C58" s="512" t="s">
        <v>8</v>
      </c>
      <c r="D58" s="512" t="s">
        <v>8</v>
      </c>
      <c r="E58" s="512" t="s">
        <v>8</v>
      </c>
      <c r="F58" s="514">
        <v>4.9000000000000004</v>
      </c>
      <c r="G58" s="514">
        <v>7.8</v>
      </c>
      <c r="H58" s="514">
        <v>7.2</v>
      </c>
      <c r="I58" s="514">
        <v>6.5</v>
      </c>
      <c r="J58" s="514">
        <v>6.3</v>
      </c>
      <c r="K58" s="514">
        <v>5.7</v>
      </c>
      <c r="L58" s="514" t="s">
        <v>8</v>
      </c>
      <c r="M58" s="514" t="s">
        <v>8</v>
      </c>
      <c r="N58" s="515" t="s">
        <v>8</v>
      </c>
      <c r="O58" s="475" t="s">
        <v>8</v>
      </c>
      <c r="P58" s="1198" t="s">
        <v>8</v>
      </c>
    </row>
    <row r="59" spans="1:16" s="486" customFormat="1" x14ac:dyDescent="0.2">
      <c r="A59" s="361" t="s">
        <v>458</v>
      </c>
      <c r="B59" s="512" t="s">
        <v>8</v>
      </c>
      <c r="C59" s="512" t="s">
        <v>8</v>
      </c>
      <c r="D59" s="512" t="s">
        <v>8</v>
      </c>
      <c r="E59" s="512" t="s">
        <v>8</v>
      </c>
      <c r="F59" s="514">
        <v>4.2</v>
      </c>
      <c r="G59" s="513">
        <v>5.4</v>
      </c>
      <c r="H59" s="513">
        <v>5.4</v>
      </c>
      <c r="I59" s="514">
        <v>4.7</v>
      </c>
      <c r="J59" s="514">
        <v>4.9000000000000004</v>
      </c>
      <c r="K59" s="610">
        <v>4.8</v>
      </c>
      <c r="L59" s="610">
        <v>4.9000000000000004</v>
      </c>
      <c r="M59" s="610">
        <v>4.5999999999999996</v>
      </c>
      <c r="N59" s="515">
        <v>4.4000000000000004</v>
      </c>
      <c r="O59" s="491">
        <v>2.4</v>
      </c>
      <c r="P59" s="1174">
        <v>3</v>
      </c>
    </row>
    <row r="60" spans="1:16" s="486" customFormat="1" x14ac:dyDescent="0.2">
      <c r="A60" s="361" t="s">
        <v>459</v>
      </c>
      <c r="B60" s="518" t="s">
        <v>4</v>
      </c>
      <c r="C60" s="518" t="s">
        <v>4</v>
      </c>
      <c r="D60" s="518" t="s">
        <v>4</v>
      </c>
      <c r="E60" s="518" t="s">
        <v>4</v>
      </c>
      <c r="F60" s="518" t="s">
        <v>4</v>
      </c>
      <c r="G60" s="518" t="s">
        <v>4</v>
      </c>
      <c r="H60" s="518" t="s">
        <v>4</v>
      </c>
      <c r="I60" s="518" t="s">
        <v>4</v>
      </c>
      <c r="J60" s="518" t="s">
        <v>4</v>
      </c>
      <c r="K60" s="518" t="s">
        <v>4</v>
      </c>
      <c r="L60" s="518" t="s">
        <v>4</v>
      </c>
      <c r="M60" s="518" t="s">
        <v>4</v>
      </c>
      <c r="N60" s="519" t="s">
        <v>4</v>
      </c>
      <c r="O60" s="518" t="s">
        <v>4</v>
      </c>
      <c r="P60" s="1200" t="s">
        <v>4</v>
      </c>
    </row>
    <row r="61" spans="1:16" s="486" customFormat="1" x14ac:dyDescent="0.2">
      <c r="A61" s="361" t="s">
        <v>42</v>
      </c>
      <c r="B61" s="488"/>
      <c r="C61" s="488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520"/>
      <c r="O61" s="491"/>
      <c r="P61" s="1198"/>
    </row>
    <row r="62" spans="1:16" s="486" customFormat="1" x14ac:dyDescent="0.2">
      <c r="A62" s="361" t="s">
        <v>43</v>
      </c>
      <c r="B62" s="536">
        <v>49757</v>
      </c>
      <c r="C62" s="536">
        <v>57985</v>
      </c>
      <c r="D62" s="536">
        <v>64437</v>
      </c>
      <c r="E62" s="536">
        <v>70710</v>
      </c>
      <c r="F62" s="536">
        <v>76944</v>
      </c>
      <c r="G62" s="536">
        <v>79375</v>
      </c>
      <c r="H62" s="536">
        <v>91576</v>
      </c>
      <c r="I62" s="596">
        <v>97873</v>
      </c>
      <c r="J62" s="596">
        <v>105694</v>
      </c>
      <c r="K62" s="596">
        <v>240342</v>
      </c>
      <c r="L62" s="512">
        <v>258068</v>
      </c>
      <c r="M62" s="512">
        <v>312229</v>
      </c>
      <c r="N62" s="521">
        <v>376266</v>
      </c>
      <c r="O62" s="509">
        <v>446097</v>
      </c>
      <c r="P62" s="1144">
        <v>494478</v>
      </c>
    </row>
    <row r="63" spans="1:16" s="486" customFormat="1" x14ac:dyDescent="0.2">
      <c r="A63" s="361" t="s">
        <v>460</v>
      </c>
      <c r="B63" s="522">
        <v>337.7</v>
      </c>
      <c r="C63" s="522">
        <v>395.5</v>
      </c>
      <c r="D63" s="522">
        <v>432.1</v>
      </c>
      <c r="E63" s="522">
        <v>464.8</v>
      </c>
      <c r="F63" s="522">
        <v>429.4</v>
      </c>
      <c r="G63" s="522">
        <v>358</v>
      </c>
      <c r="H63" s="522">
        <v>267.60000000000002</v>
      </c>
      <c r="I63" s="522">
        <v>300.2</v>
      </c>
      <c r="J63" s="522">
        <v>306.60000000000002</v>
      </c>
      <c r="K63" s="522">
        <v>627.9</v>
      </c>
      <c r="L63" s="522">
        <v>624.9</v>
      </c>
      <c r="M63" s="522">
        <v>732.9</v>
      </c>
      <c r="N63" s="523">
        <v>817.6</v>
      </c>
      <c r="O63" s="613">
        <v>977.62</v>
      </c>
      <c r="P63" s="716">
        <v>1053.3</v>
      </c>
    </row>
    <row r="64" spans="1:16" s="486" customFormat="1" x14ac:dyDescent="0.2">
      <c r="A64" s="361" t="s">
        <v>461</v>
      </c>
      <c r="B64" s="597">
        <v>118.8</v>
      </c>
      <c r="C64" s="597">
        <v>116.5</v>
      </c>
      <c r="D64" s="597">
        <v>111.1</v>
      </c>
      <c r="E64" s="597">
        <v>109.7</v>
      </c>
      <c r="F64" s="597">
        <v>108.8</v>
      </c>
      <c r="G64" s="597">
        <v>103.2</v>
      </c>
      <c r="H64" s="597">
        <v>115.4</v>
      </c>
      <c r="I64" s="597">
        <v>106.9</v>
      </c>
      <c r="J64" s="597">
        <v>108</v>
      </c>
      <c r="K64" s="597">
        <v>227.4</v>
      </c>
      <c r="L64" s="597">
        <v>107.4</v>
      </c>
      <c r="M64" s="597">
        <v>121</v>
      </c>
      <c r="N64" s="614">
        <v>120.5</v>
      </c>
      <c r="O64" s="491">
        <v>118.6</v>
      </c>
      <c r="P64" s="1143">
        <v>110.8</v>
      </c>
    </row>
    <row r="65" spans="1:16" s="486" customFormat="1" x14ac:dyDescent="0.2">
      <c r="A65" s="361" t="s">
        <v>57</v>
      </c>
      <c r="B65" s="514">
        <v>110.8</v>
      </c>
      <c r="C65" s="514">
        <v>106.9</v>
      </c>
      <c r="D65" s="597">
        <v>104.7</v>
      </c>
      <c r="E65" s="597">
        <v>102.2</v>
      </c>
      <c r="F65" s="597">
        <v>100.3</v>
      </c>
      <c r="G65" s="597">
        <v>96.8</v>
      </c>
      <c r="H65" s="597">
        <v>102.2</v>
      </c>
      <c r="I65" s="597">
        <v>99.9</v>
      </c>
      <c r="J65" s="597">
        <v>102.2</v>
      </c>
      <c r="K65" s="597">
        <v>215.5</v>
      </c>
      <c r="L65" s="597">
        <v>100.7</v>
      </c>
      <c r="M65" s="597">
        <v>111.6</v>
      </c>
      <c r="N65" s="614">
        <v>104.3</v>
      </c>
      <c r="O65" s="491">
        <v>103.3</v>
      </c>
      <c r="P65" s="1143">
        <v>100.7</v>
      </c>
    </row>
    <row r="66" spans="1:16" s="486" customFormat="1" x14ac:dyDescent="0.2">
      <c r="A66" s="361" t="s">
        <v>75</v>
      </c>
      <c r="B66" s="512" t="s">
        <v>8</v>
      </c>
      <c r="C66" s="512" t="s">
        <v>8</v>
      </c>
      <c r="D66" s="512" t="s">
        <v>8</v>
      </c>
      <c r="E66" s="512" t="s">
        <v>8</v>
      </c>
      <c r="F66" s="512" t="s">
        <v>8</v>
      </c>
      <c r="G66" s="512" t="s">
        <v>8</v>
      </c>
      <c r="H66" s="512" t="s">
        <v>8</v>
      </c>
      <c r="I66" s="512" t="s">
        <v>8</v>
      </c>
      <c r="J66" s="512" t="s">
        <v>8</v>
      </c>
      <c r="K66" s="512" t="s">
        <v>8</v>
      </c>
      <c r="L66" s="512" t="s">
        <v>8</v>
      </c>
      <c r="M66" s="512" t="s">
        <v>8</v>
      </c>
      <c r="N66" s="511" t="s">
        <v>8</v>
      </c>
      <c r="O66" s="475" t="s">
        <v>8</v>
      </c>
      <c r="P66" s="1201" t="s">
        <v>8</v>
      </c>
    </row>
    <row r="67" spans="1:16" s="486" customFormat="1" ht="49.5" customHeight="1" x14ac:dyDescent="0.2">
      <c r="A67" s="361" t="s">
        <v>75</v>
      </c>
      <c r="B67" s="524" t="s">
        <v>79</v>
      </c>
      <c r="C67" s="67">
        <v>15999</v>
      </c>
      <c r="D67" s="67">
        <v>17439</v>
      </c>
      <c r="E67" s="30">
        <v>18660</v>
      </c>
      <c r="F67" s="30">
        <v>19966</v>
      </c>
      <c r="G67" s="30">
        <v>21364</v>
      </c>
      <c r="H67" s="30">
        <v>22859</v>
      </c>
      <c r="I67" s="30">
        <v>24459</v>
      </c>
      <c r="J67" s="109">
        <v>28284</v>
      </c>
      <c r="K67" s="12">
        <v>42500</v>
      </c>
      <c r="L67" s="12">
        <v>42500</v>
      </c>
      <c r="M67" s="36">
        <v>42500</v>
      </c>
      <c r="N67" s="31">
        <v>60000</v>
      </c>
      <c r="O67" s="439">
        <v>70000</v>
      </c>
      <c r="P67" s="1178">
        <v>85000</v>
      </c>
    </row>
    <row r="68" spans="1:16" s="486" customFormat="1" x14ac:dyDescent="0.2">
      <c r="A68" s="1212" t="s">
        <v>80</v>
      </c>
      <c r="B68" s="1212"/>
      <c r="C68" s="1212"/>
      <c r="D68" s="1212"/>
      <c r="E68" s="1212"/>
      <c r="F68" s="1212"/>
      <c r="G68" s="1212"/>
      <c r="H68" s="1212"/>
      <c r="I68" s="1212"/>
      <c r="J68" s="1212"/>
      <c r="K68" s="1212"/>
      <c r="L68" s="1212"/>
      <c r="M68" s="1212"/>
      <c r="N68" s="1217"/>
      <c r="O68" s="1212"/>
      <c r="P68" s="1232"/>
    </row>
    <row r="69" spans="1:16" s="486" customFormat="1" x14ac:dyDescent="0.2">
      <c r="A69" s="361" t="s">
        <v>81</v>
      </c>
      <c r="B69" s="599"/>
      <c r="C69" s="599"/>
      <c r="D69" s="599"/>
      <c r="E69" s="599"/>
      <c r="F69" s="599"/>
      <c r="G69" s="599"/>
      <c r="H69" s="599"/>
      <c r="I69" s="599"/>
      <c r="J69" s="615"/>
      <c r="K69" s="615"/>
      <c r="L69" s="616"/>
      <c r="M69" s="616"/>
      <c r="N69" s="600"/>
      <c r="O69" s="491"/>
      <c r="P69" s="1143"/>
    </row>
    <row r="70" spans="1:16" s="486" customFormat="1" x14ac:dyDescent="0.2">
      <c r="A70" s="361" t="s">
        <v>82</v>
      </c>
      <c r="B70" s="579">
        <v>4027.9</v>
      </c>
      <c r="C70" s="579">
        <v>6491.8</v>
      </c>
      <c r="D70" s="579">
        <v>12111.9</v>
      </c>
      <c r="E70" s="579">
        <v>12054.2</v>
      </c>
      <c r="F70" s="579">
        <v>7843.7</v>
      </c>
      <c r="G70" s="579">
        <v>10292.4</v>
      </c>
      <c r="H70" s="579">
        <v>5813.2049999999999</v>
      </c>
      <c r="I70" s="579">
        <v>9256.9429999999993</v>
      </c>
      <c r="J70" s="579">
        <v>25030.621999999999</v>
      </c>
      <c r="K70" s="579">
        <v>30924.705000000002</v>
      </c>
      <c r="L70" s="579">
        <v>20012.537</v>
      </c>
      <c r="M70" s="579">
        <v>12980.929</v>
      </c>
      <c r="N70" s="580">
        <v>22981.841</v>
      </c>
      <c r="O70" s="549">
        <v>36682.690999999999</v>
      </c>
      <c r="P70" s="1160">
        <v>133664.73000000001</v>
      </c>
    </row>
    <row r="71" spans="1:16" s="486" customFormat="1" x14ac:dyDescent="0.2">
      <c r="A71" s="361" t="s">
        <v>84</v>
      </c>
      <c r="B71" s="579">
        <v>27.335595520868683</v>
      </c>
      <c r="C71" s="579">
        <v>44.276360660210067</v>
      </c>
      <c r="D71" s="579">
        <v>81.227952518275089</v>
      </c>
      <c r="E71" s="579">
        <v>79.236179583251172</v>
      </c>
      <c r="F71" s="579">
        <v>43.773090016183936</v>
      </c>
      <c r="G71" s="579">
        <v>46.418617237180356</v>
      </c>
      <c r="H71" s="579">
        <v>17</v>
      </c>
      <c r="I71" s="579">
        <v>28.395530674846622</v>
      </c>
      <c r="J71" s="579">
        <v>72.613565025673751</v>
      </c>
      <c r="K71" s="579">
        <v>80.796094056172436</v>
      </c>
      <c r="L71" s="579">
        <v>48.462373168664492</v>
      </c>
      <c r="M71" s="579">
        <v>30.469518578503862</v>
      </c>
      <c r="N71" s="580">
        <v>49.908445535093811</v>
      </c>
      <c r="O71" s="491">
        <v>80.400000000000006</v>
      </c>
      <c r="P71" s="1162">
        <v>284.73229805725975</v>
      </c>
    </row>
    <row r="72" spans="1:16" s="486" customFormat="1" ht="22.5" x14ac:dyDescent="0.2">
      <c r="A72" s="361" t="s">
        <v>85</v>
      </c>
      <c r="B72" s="579">
        <v>62.177335150331494</v>
      </c>
      <c r="C72" s="579">
        <v>151.05045308039217</v>
      </c>
      <c r="D72" s="579">
        <v>177.35008669023463</v>
      </c>
      <c r="E72" s="579">
        <v>94.424676482565417</v>
      </c>
      <c r="F72" s="579">
        <v>61.795124373589417</v>
      </c>
      <c r="G72" s="579">
        <v>127.64463527173832</v>
      </c>
      <c r="H72" s="579">
        <v>54.915467642515928</v>
      </c>
      <c r="I72" s="579">
        <v>155.4</v>
      </c>
      <c r="J72" s="579">
        <v>252.4</v>
      </c>
      <c r="K72" s="579">
        <v>120.1</v>
      </c>
      <c r="L72" s="579">
        <v>64.400000000000006</v>
      </c>
      <c r="M72" s="579">
        <v>62.2</v>
      </c>
      <c r="N72" s="580">
        <v>166.7</v>
      </c>
      <c r="O72" s="491">
        <v>152.19999999999999</v>
      </c>
      <c r="P72" s="740">
        <v>359.4</v>
      </c>
    </row>
    <row r="73" spans="1:16" s="486" customFormat="1" ht="22.5" x14ac:dyDescent="0.2">
      <c r="A73" s="361" t="s">
        <v>463</v>
      </c>
      <c r="B73" s="579">
        <v>100</v>
      </c>
      <c r="C73" s="579">
        <v>151.05045308039217</v>
      </c>
      <c r="D73" s="579">
        <v>267.88810948406774</v>
      </c>
      <c r="E73" s="579">
        <v>252.95248071559161</v>
      </c>
      <c r="F73" s="579">
        <v>156.31230006427961</v>
      </c>
      <c r="G73" s="579">
        <v>199.52426530191488</v>
      </c>
      <c r="H73" s="579">
        <v>109.56968335084069</v>
      </c>
      <c r="I73" s="579">
        <v>170.27128792720643</v>
      </c>
      <c r="J73" s="579">
        <v>429.76473072826906</v>
      </c>
      <c r="K73" s="579">
        <v>516.14744160465114</v>
      </c>
      <c r="L73" s="579">
        <v>332.39895239339535</v>
      </c>
      <c r="M73" s="579">
        <v>206.75214838869192</v>
      </c>
      <c r="N73" s="580">
        <v>344.6558313639494</v>
      </c>
      <c r="O73" s="526">
        <f t="shared" ref="O73" si="1">N73*O72/100</f>
        <v>524.56617533593101</v>
      </c>
      <c r="P73" s="1160">
        <f>O73*P72/100</f>
        <v>1885.2908341573359</v>
      </c>
    </row>
    <row r="74" spans="1:16" s="486" customFormat="1" x14ac:dyDescent="0.2">
      <c r="A74" s="361" t="s">
        <v>87</v>
      </c>
      <c r="B74" s="530" t="s">
        <v>462</v>
      </c>
      <c r="C74" s="530" t="s">
        <v>462</v>
      </c>
      <c r="D74" s="530" t="s">
        <v>462</v>
      </c>
      <c r="E74" s="530" t="s">
        <v>462</v>
      </c>
      <c r="F74" s="530" t="s">
        <v>462</v>
      </c>
      <c r="G74" s="530" t="s">
        <v>462</v>
      </c>
      <c r="H74" s="530" t="s">
        <v>462</v>
      </c>
      <c r="I74" s="530" t="s">
        <v>462</v>
      </c>
      <c r="J74" s="530" t="s">
        <v>462</v>
      </c>
      <c r="K74" s="530" t="s">
        <v>462</v>
      </c>
      <c r="L74" s="530" t="s">
        <v>462</v>
      </c>
      <c r="M74" s="530" t="s">
        <v>462</v>
      </c>
      <c r="N74" s="531" t="s">
        <v>462</v>
      </c>
      <c r="O74" s="530" t="s">
        <v>462</v>
      </c>
      <c r="P74" s="1027" t="s">
        <v>462</v>
      </c>
    </row>
    <row r="75" spans="1:16" s="486" customFormat="1" x14ac:dyDescent="0.2">
      <c r="A75" s="361" t="s">
        <v>88</v>
      </c>
      <c r="B75" s="530" t="s">
        <v>462</v>
      </c>
      <c r="C75" s="530" t="s">
        <v>462</v>
      </c>
      <c r="D75" s="530" t="s">
        <v>462</v>
      </c>
      <c r="E75" s="530" t="s">
        <v>462</v>
      </c>
      <c r="F75" s="530" t="s">
        <v>462</v>
      </c>
      <c r="G75" s="530" t="s">
        <v>462</v>
      </c>
      <c r="H75" s="530" t="s">
        <v>462</v>
      </c>
      <c r="I75" s="530" t="s">
        <v>462</v>
      </c>
      <c r="J75" s="530" t="s">
        <v>462</v>
      </c>
      <c r="K75" s="530" t="s">
        <v>462</v>
      </c>
      <c r="L75" s="530" t="s">
        <v>462</v>
      </c>
      <c r="M75" s="530" t="s">
        <v>462</v>
      </c>
      <c r="N75" s="531" t="s">
        <v>462</v>
      </c>
      <c r="O75" s="530" t="s">
        <v>462</v>
      </c>
      <c r="P75" s="1027" t="s">
        <v>462</v>
      </c>
    </row>
    <row r="76" spans="1:16" s="486" customFormat="1" ht="22.5" x14ac:dyDescent="0.2">
      <c r="A76" s="361" t="s">
        <v>90</v>
      </c>
      <c r="B76" s="551" t="s">
        <v>462</v>
      </c>
      <c r="C76" s="551" t="s">
        <v>462</v>
      </c>
      <c r="D76" s="551" t="s">
        <v>462</v>
      </c>
      <c r="E76" s="551" t="s">
        <v>462</v>
      </c>
      <c r="F76" s="551" t="s">
        <v>462</v>
      </c>
      <c r="G76" s="551" t="s">
        <v>462</v>
      </c>
      <c r="H76" s="551" t="s">
        <v>462</v>
      </c>
      <c r="I76" s="551" t="s">
        <v>462</v>
      </c>
      <c r="J76" s="551" t="s">
        <v>462</v>
      </c>
      <c r="K76" s="551" t="s">
        <v>462</v>
      </c>
      <c r="L76" s="551" t="s">
        <v>462</v>
      </c>
      <c r="M76" s="551" t="s">
        <v>462</v>
      </c>
      <c r="N76" s="552" t="s">
        <v>462</v>
      </c>
      <c r="O76" s="551" t="s">
        <v>462</v>
      </c>
      <c r="P76" s="1025" t="s">
        <v>462</v>
      </c>
    </row>
    <row r="77" spans="1:16" s="486" customFormat="1" ht="22.5" x14ac:dyDescent="0.2">
      <c r="A77" s="361" t="s">
        <v>91</v>
      </c>
      <c r="B77" s="551" t="s">
        <v>462</v>
      </c>
      <c r="C77" s="551" t="s">
        <v>462</v>
      </c>
      <c r="D77" s="551" t="s">
        <v>462</v>
      </c>
      <c r="E77" s="551" t="s">
        <v>462</v>
      </c>
      <c r="F77" s="551" t="s">
        <v>462</v>
      </c>
      <c r="G77" s="551" t="s">
        <v>462</v>
      </c>
      <c r="H77" s="551" t="s">
        <v>462</v>
      </c>
      <c r="I77" s="551" t="s">
        <v>462</v>
      </c>
      <c r="J77" s="551" t="s">
        <v>462</v>
      </c>
      <c r="K77" s="551" t="s">
        <v>462</v>
      </c>
      <c r="L77" s="551" t="s">
        <v>462</v>
      </c>
      <c r="M77" s="551" t="s">
        <v>462</v>
      </c>
      <c r="N77" s="552" t="s">
        <v>462</v>
      </c>
      <c r="O77" s="551"/>
      <c r="P77" s="1025"/>
    </row>
    <row r="78" spans="1:16" s="486" customFormat="1" x14ac:dyDescent="0.2">
      <c r="A78" s="361" t="s">
        <v>92</v>
      </c>
      <c r="B78" s="541"/>
      <c r="C78" s="541"/>
      <c r="D78" s="541"/>
      <c r="E78" s="541"/>
      <c r="F78" s="541"/>
      <c r="G78" s="541"/>
      <c r="H78" s="541"/>
      <c r="I78" s="541"/>
      <c r="J78" s="551"/>
      <c r="K78" s="551"/>
      <c r="L78" s="551"/>
      <c r="M78" s="551"/>
      <c r="N78" s="552"/>
      <c r="O78" s="551"/>
      <c r="P78" s="1025"/>
    </row>
    <row r="79" spans="1:16" s="486" customFormat="1" x14ac:dyDescent="0.2">
      <c r="A79" s="361" t="s">
        <v>245</v>
      </c>
      <c r="B79" s="551" t="s">
        <v>462</v>
      </c>
      <c r="C79" s="551" t="s">
        <v>462</v>
      </c>
      <c r="D79" s="551" t="s">
        <v>462</v>
      </c>
      <c r="E79" s="551" t="s">
        <v>462</v>
      </c>
      <c r="F79" s="551" t="s">
        <v>462</v>
      </c>
      <c r="G79" s="551" t="s">
        <v>462</v>
      </c>
      <c r="H79" s="551" t="s">
        <v>462</v>
      </c>
      <c r="I79" s="551" t="s">
        <v>462</v>
      </c>
      <c r="J79" s="551" t="s">
        <v>462</v>
      </c>
      <c r="K79" s="551" t="s">
        <v>462</v>
      </c>
      <c r="L79" s="551" t="s">
        <v>462</v>
      </c>
      <c r="M79" s="551" t="s">
        <v>462</v>
      </c>
      <c r="N79" s="552" t="s">
        <v>462</v>
      </c>
      <c r="O79" s="551" t="s">
        <v>462</v>
      </c>
      <c r="P79" s="1025" t="s">
        <v>462</v>
      </c>
    </row>
    <row r="80" spans="1:16" s="486" customFormat="1" x14ac:dyDescent="0.2">
      <c r="A80" s="361" t="s">
        <v>94</v>
      </c>
      <c r="B80" s="551" t="s">
        <v>462</v>
      </c>
      <c r="C80" s="551" t="s">
        <v>462</v>
      </c>
      <c r="D80" s="551" t="s">
        <v>462</v>
      </c>
      <c r="E80" s="551" t="s">
        <v>462</v>
      </c>
      <c r="F80" s="551" t="s">
        <v>462</v>
      </c>
      <c r="G80" s="551" t="s">
        <v>462</v>
      </c>
      <c r="H80" s="551" t="s">
        <v>462</v>
      </c>
      <c r="I80" s="551" t="s">
        <v>462</v>
      </c>
      <c r="J80" s="551" t="s">
        <v>462</v>
      </c>
      <c r="K80" s="551" t="s">
        <v>462</v>
      </c>
      <c r="L80" s="551" t="s">
        <v>462</v>
      </c>
      <c r="M80" s="551" t="s">
        <v>462</v>
      </c>
      <c r="N80" s="552" t="s">
        <v>462</v>
      </c>
      <c r="O80" s="551" t="s">
        <v>462</v>
      </c>
      <c r="P80" s="1025" t="s">
        <v>462</v>
      </c>
    </row>
    <row r="81" spans="1:16" s="486" customFormat="1" x14ac:dyDescent="0.2">
      <c r="A81" s="361" t="s">
        <v>95</v>
      </c>
      <c r="B81" s="551" t="s">
        <v>462</v>
      </c>
      <c r="C81" s="551" t="s">
        <v>462</v>
      </c>
      <c r="D81" s="551" t="s">
        <v>462</v>
      </c>
      <c r="E81" s="551" t="s">
        <v>462</v>
      </c>
      <c r="F81" s="551" t="s">
        <v>462</v>
      </c>
      <c r="G81" s="551" t="s">
        <v>462</v>
      </c>
      <c r="H81" s="551" t="s">
        <v>462</v>
      </c>
      <c r="I81" s="551" t="s">
        <v>462</v>
      </c>
      <c r="J81" s="551" t="s">
        <v>462</v>
      </c>
      <c r="K81" s="551" t="s">
        <v>462</v>
      </c>
      <c r="L81" s="551" t="s">
        <v>462</v>
      </c>
      <c r="M81" s="551" t="s">
        <v>462</v>
      </c>
      <c r="N81" s="552" t="s">
        <v>462</v>
      </c>
      <c r="O81" s="551" t="s">
        <v>462</v>
      </c>
      <c r="P81" s="1025" t="s">
        <v>462</v>
      </c>
    </row>
    <row r="82" spans="1:16" s="486" customFormat="1" x14ac:dyDescent="0.2">
      <c r="A82" s="361" t="s">
        <v>246</v>
      </c>
      <c r="B82" s="551" t="s">
        <v>462</v>
      </c>
      <c r="C82" s="551" t="s">
        <v>462</v>
      </c>
      <c r="D82" s="551" t="s">
        <v>462</v>
      </c>
      <c r="E82" s="551" t="s">
        <v>462</v>
      </c>
      <c r="F82" s="551" t="s">
        <v>462</v>
      </c>
      <c r="G82" s="551" t="s">
        <v>462</v>
      </c>
      <c r="H82" s="551" t="s">
        <v>462</v>
      </c>
      <c r="I82" s="551" t="s">
        <v>462</v>
      </c>
      <c r="J82" s="551" t="s">
        <v>462</v>
      </c>
      <c r="K82" s="551" t="s">
        <v>462</v>
      </c>
      <c r="L82" s="551" t="s">
        <v>462</v>
      </c>
      <c r="M82" s="551" t="s">
        <v>462</v>
      </c>
      <c r="N82" s="552" t="s">
        <v>462</v>
      </c>
      <c r="O82" s="551" t="s">
        <v>462</v>
      </c>
      <c r="P82" s="1025" t="s">
        <v>462</v>
      </c>
    </row>
    <row r="83" spans="1:16" s="486" customFormat="1" ht="22.5" x14ac:dyDescent="0.2">
      <c r="A83" s="361" t="s">
        <v>97</v>
      </c>
      <c r="B83" s="551" t="s">
        <v>462</v>
      </c>
      <c r="C83" s="551" t="s">
        <v>462</v>
      </c>
      <c r="D83" s="551" t="s">
        <v>462</v>
      </c>
      <c r="E83" s="551" t="s">
        <v>462</v>
      </c>
      <c r="F83" s="551" t="s">
        <v>462</v>
      </c>
      <c r="G83" s="551" t="s">
        <v>462</v>
      </c>
      <c r="H83" s="551" t="s">
        <v>462</v>
      </c>
      <c r="I83" s="551" t="s">
        <v>462</v>
      </c>
      <c r="J83" s="551" t="s">
        <v>462</v>
      </c>
      <c r="K83" s="551" t="s">
        <v>462</v>
      </c>
      <c r="L83" s="551" t="s">
        <v>462</v>
      </c>
      <c r="M83" s="551" t="s">
        <v>462</v>
      </c>
      <c r="N83" s="552" t="s">
        <v>462</v>
      </c>
      <c r="O83" s="551" t="s">
        <v>462</v>
      </c>
      <c r="P83" s="1025" t="s">
        <v>462</v>
      </c>
    </row>
    <row r="84" spans="1:16" s="486" customFormat="1" x14ac:dyDescent="0.2">
      <c r="A84" s="361" t="s">
        <v>98</v>
      </c>
      <c r="B84" s="551" t="s">
        <v>462</v>
      </c>
      <c r="C84" s="551" t="s">
        <v>462</v>
      </c>
      <c r="D84" s="551" t="s">
        <v>462</v>
      </c>
      <c r="E84" s="551" t="s">
        <v>462</v>
      </c>
      <c r="F84" s="551" t="s">
        <v>462</v>
      </c>
      <c r="G84" s="551" t="s">
        <v>462</v>
      </c>
      <c r="H84" s="551" t="s">
        <v>462</v>
      </c>
      <c r="I84" s="551" t="s">
        <v>462</v>
      </c>
      <c r="J84" s="551" t="s">
        <v>462</v>
      </c>
      <c r="K84" s="551" t="s">
        <v>462</v>
      </c>
      <c r="L84" s="551" t="s">
        <v>462</v>
      </c>
      <c r="M84" s="551" t="s">
        <v>462</v>
      </c>
      <c r="N84" s="552" t="s">
        <v>462</v>
      </c>
      <c r="O84" s="551" t="s">
        <v>8</v>
      </c>
      <c r="P84" s="1025" t="s">
        <v>8</v>
      </c>
    </row>
    <row r="85" spans="1:16" s="486" customFormat="1" x14ac:dyDescent="0.2">
      <c r="A85" s="361" t="s">
        <v>99</v>
      </c>
      <c r="B85" s="541"/>
      <c r="C85" s="541"/>
      <c r="D85" s="541"/>
      <c r="E85" s="541"/>
      <c r="F85" s="541"/>
      <c r="G85" s="541"/>
      <c r="H85" s="541"/>
      <c r="I85" s="541"/>
      <c r="J85" s="551"/>
      <c r="K85" s="551"/>
      <c r="L85" s="551"/>
      <c r="M85" s="551"/>
      <c r="N85" s="552"/>
      <c r="O85" s="551"/>
      <c r="P85" s="1025"/>
    </row>
    <row r="86" spans="1:16" s="486" customFormat="1" x14ac:dyDescent="0.2">
      <c r="A86" s="361" t="s">
        <v>100</v>
      </c>
      <c r="B86" s="551" t="s">
        <v>462</v>
      </c>
      <c r="C86" s="551" t="s">
        <v>462</v>
      </c>
      <c r="D86" s="551" t="s">
        <v>462</v>
      </c>
      <c r="E86" s="551" t="s">
        <v>462</v>
      </c>
      <c r="F86" s="551" t="s">
        <v>462</v>
      </c>
      <c r="G86" s="551" t="s">
        <v>462</v>
      </c>
      <c r="H86" s="551" t="s">
        <v>462</v>
      </c>
      <c r="I86" s="551" t="s">
        <v>462</v>
      </c>
      <c r="J86" s="551" t="s">
        <v>462</v>
      </c>
      <c r="K86" s="551" t="s">
        <v>462</v>
      </c>
      <c r="L86" s="551" t="s">
        <v>462</v>
      </c>
      <c r="M86" s="551" t="s">
        <v>462</v>
      </c>
      <c r="N86" s="552" t="s">
        <v>462</v>
      </c>
      <c r="O86" s="551" t="s">
        <v>462</v>
      </c>
      <c r="P86" s="1025" t="s">
        <v>462</v>
      </c>
    </row>
    <row r="87" spans="1:16" s="486" customFormat="1" x14ac:dyDescent="0.2">
      <c r="A87" s="361" t="s">
        <v>102</v>
      </c>
      <c r="B87" s="551" t="s">
        <v>462</v>
      </c>
      <c r="C87" s="551" t="s">
        <v>462</v>
      </c>
      <c r="D87" s="551" t="s">
        <v>462</v>
      </c>
      <c r="E87" s="551" t="s">
        <v>462</v>
      </c>
      <c r="F87" s="551" t="s">
        <v>462</v>
      </c>
      <c r="G87" s="551" t="s">
        <v>462</v>
      </c>
      <c r="H87" s="551" t="s">
        <v>462</v>
      </c>
      <c r="I87" s="551" t="s">
        <v>462</v>
      </c>
      <c r="J87" s="551" t="s">
        <v>462</v>
      </c>
      <c r="K87" s="551" t="s">
        <v>462</v>
      </c>
      <c r="L87" s="551" t="s">
        <v>462</v>
      </c>
      <c r="M87" s="551" t="s">
        <v>462</v>
      </c>
      <c r="N87" s="552" t="s">
        <v>462</v>
      </c>
      <c r="O87" s="551" t="s">
        <v>462</v>
      </c>
      <c r="P87" s="1025" t="s">
        <v>462</v>
      </c>
    </row>
    <row r="88" spans="1:16" s="486" customFormat="1" x14ac:dyDescent="0.2">
      <c r="A88" s="361" t="s">
        <v>103</v>
      </c>
      <c r="B88" s="551" t="s">
        <v>462</v>
      </c>
      <c r="C88" s="551" t="s">
        <v>462</v>
      </c>
      <c r="D88" s="551" t="s">
        <v>462</v>
      </c>
      <c r="E88" s="551" t="s">
        <v>462</v>
      </c>
      <c r="F88" s="551" t="s">
        <v>462</v>
      </c>
      <c r="G88" s="551" t="s">
        <v>462</v>
      </c>
      <c r="H88" s="551" t="s">
        <v>462</v>
      </c>
      <c r="I88" s="551" t="s">
        <v>462</v>
      </c>
      <c r="J88" s="551" t="s">
        <v>462</v>
      </c>
      <c r="K88" s="551" t="s">
        <v>462</v>
      </c>
      <c r="L88" s="551" t="s">
        <v>462</v>
      </c>
      <c r="M88" s="551" t="s">
        <v>462</v>
      </c>
      <c r="N88" s="552" t="s">
        <v>462</v>
      </c>
      <c r="O88" s="551" t="s">
        <v>462</v>
      </c>
      <c r="P88" s="1025" t="s">
        <v>462</v>
      </c>
    </row>
    <row r="89" spans="1:16" s="486" customFormat="1" x14ac:dyDescent="0.2">
      <c r="A89" s="361" t="s">
        <v>104</v>
      </c>
      <c r="B89" s="551" t="s">
        <v>462</v>
      </c>
      <c r="C89" s="551" t="s">
        <v>462</v>
      </c>
      <c r="D89" s="551" t="s">
        <v>462</v>
      </c>
      <c r="E89" s="551" t="s">
        <v>462</v>
      </c>
      <c r="F89" s="551" t="s">
        <v>462</v>
      </c>
      <c r="G89" s="551" t="s">
        <v>462</v>
      </c>
      <c r="H89" s="551" t="s">
        <v>462</v>
      </c>
      <c r="I89" s="551" t="s">
        <v>462</v>
      </c>
      <c r="J89" s="551" t="s">
        <v>462</v>
      </c>
      <c r="K89" s="551" t="s">
        <v>462</v>
      </c>
      <c r="L89" s="551" t="s">
        <v>462</v>
      </c>
      <c r="M89" s="551" t="s">
        <v>462</v>
      </c>
      <c r="N89" s="552" t="s">
        <v>462</v>
      </c>
      <c r="O89" s="550" t="s">
        <v>8</v>
      </c>
      <c r="P89" s="1188" t="s">
        <v>8</v>
      </c>
    </row>
    <row r="90" spans="1:16" s="486" customFormat="1" x14ac:dyDescent="0.2">
      <c r="A90" s="1212" t="s">
        <v>105</v>
      </c>
      <c r="B90" s="1502"/>
      <c r="C90" s="1502"/>
      <c r="D90" s="1502"/>
      <c r="E90" s="1502"/>
      <c r="F90" s="1502"/>
      <c r="G90" s="1502"/>
      <c r="H90" s="1502"/>
      <c r="I90" s="1502"/>
      <c r="J90" s="1502"/>
      <c r="K90" s="1503"/>
      <c r="L90" s="1438"/>
      <c r="M90" s="1438"/>
      <c r="N90" s="1437"/>
      <c r="O90" s="1242"/>
      <c r="P90" s="1232"/>
    </row>
    <row r="91" spans="1:16" s="486" customFormat="1" x14ac:dyDescent="0.2">
      <c r="A91" s="417" t="s">
        <v>106</v>
      </c>
      <c r="B91" s="618"/>
      <c r="C91" s="618"/>
      <c r="D91" s="618"/>
      <c r="E91" s="618"/>
      <c r="F91" s="618"/>
      <c r="G91" s="618"/>
      <c r="H91" s="619"/>
      <c r="I91" s="619"/>
      <c r="J91" s="619"/>
      <c r="K91" s="619"/>
      <c r="L91" s="620"/>
      <c r="M91" s="620"/>
      <c r="N91" s="621"/>
      <c r="O91" s="491"/>
      <c r="P91" s="1143"/>
    </row>
    <row r="92" spans="1:16" s="486" customFormat="1" x14ac:dyDescent="0.2">
      <c r="A92" s="361" t="s">
        <v>82</v>
      </c>
      <c r="B92" s="67">
        <v>1973.61</v>
      </c>
      <c r="C92" s="67">
        <v>2523.2640000000001</v>
      </c>
      <c r="D92" s="67">
        <v>8221.0540000000001</v>
      </c>
      <c r="E92" s="67">
        <v>7159.8980000000001</v>
      </c>
      <c r="F92" s="67">
        <v>8402.4169999999995</v>
      </c>
      <c r="G92" s="67">
        <v>7035.6790000000001</v>
      </c>
      <c r="H92" s="67">
        <v>8110.049</v>
      </c>
      <c r="I92" s="67">
        <v>11530.34</v>
      </c>
      <c r="J92" s="67">
        <v>16364.027</v>
      </c>
      <c r="K92" s="67">
        <v>17154.922999999999</v>
      </c>
      <c r="L92" s="67">
        <v>17271.528999999999</v>
      </c>
      <c r="M92" s="67">
        <v>17948.645</v>
      </c>
      <c r="N92" s="585">
        <v>19294.462</v>
      </c>
      <c r="O92" s="509">
        <v>18868</v>
      </c>
      <c r="P92" s="1031">
        <v>20260.018</v>
      </c>
    </row>
    <row r="93" spans="1:16" s="486" customFormat="1" ht="22.5" x14ac:dyDescent="0.2">
      <c r="A93" s="361" t="s">
        <v>418</v>
      </c>
      <c r="B93" s="69">
        <v>0.3</v>
      </c>
      <c r="C93" s="69">
        <v>0.3</v>
      </c>
      <c r="D93" s="69">
        <v>0.7</v>
      </c>
      <c r="E93" s="69">
        <v>0.6</v>
      </c>
      <c r="F93" s="69">
        <v>0.67028369730604265</v>
      </c>
      <c r="G93" s="69">
        <v>0.6</v>
      </c>
      <c r="H93" s="69">
        <v>0.5</v>
      </c>
      <c r="I93" s="69">
        <v>0.60740714157098274</v>
      </c>
      <c r="J93" s="69">
        <v>0.71564720243356772</v>
      </c>
      <c r="K93" s="69">
        <v>0.7</v>
      </c>
      <c r="L93" s="69">
        <v>0.6</v>
      </c>
      <c r="M93" s="69">
        <v>0.5</v>
      </c>
      <c r="N93" s="101">
        <v>0.5</v>
      </c>
      <c r="O93" s="491">
        <v>0.5</v>
      </c>
      <c r="P93" s="1149">
        <v>0.45893995275679644</v>
      </c>
    </row>
    <row r="94" spans="1:16" s="486" customFormat="1" x14ac:dyDescent="0.2">
      <c r="A94" s="361" t="s">
        <v>465</v>
      </c>
      <c r="B94" s="64" t="s">
        <v>4</v>
      </c>
      <c r="C94" s="64" t="s">
        <v>4</v>
      </c>
      <c r="D94" s="64" t="s">
        <v>4</v>
      </c>
      <c r="E94" s="64" t="s">
        <v>4</v>
      </c>
      <c r="F94" s="64" t="s">
        <v>4</v>
      </c>
      <c r="G94" s="64" t="s">
        <v>4</v>
      </c>
      <c r="H94" s="64" t="s">
        <v>4</v>
      </c>
      <c r="I94" s="64" t="s">
        <v>4</v>
      </c>
      <c r="J94" s="64" t="s">
        <v>4</v>
      </c>
      <c r="K94" s="64" t="s">
        <v>4</v>
      </c>
      <c r="L94" s="64" t="s">
        <v>4</v>
      </c>
      <c r="M94" s="64" t="s">
        <v>4</v>
      </c>
      <c r="N94" s="110" t="s">
        <v>4</v>
      </c>
      <c r="O94" s="96" t="s">
        <v>4</v>
      </c>
      <c r="P94" s="1158" t="s">
        <v>4</v>
      </c>
    </row>
    <row r="95" spans="1:16" s="486" customFormat="1" ht="15.75" x14ac:dyDescent="0.25">
      <c r="A95" s="419" t="s">
        <v>253</v>
      </c>
      <c r="B95" s="64" t="s">
        <v>4</v>
      </c>
      <c r="C95" s="64" t="s">
        <v>4</v>
      </c>
      <c r="D95" s="64" t="s">
        <v>4</v>
      </c>
      <c r="E95" s="64" t="s">
        <v>4</v>
      </c>
      <c r="F95" s="64" t="s">
        <v>4</v>
      </c>
      <c r="G95" s="64" t="s">
        <v>4</v>
      </c>
      <c r="H95" s="64" t="s">
        <v>4</v>
      </c>
      <c r="I95" s="64" t="s">
        <v>4</v>
      </c>
      <c r="J95" s="64" t="s">
        <v>4</v>
      </c>
      <c r="K95" s="64" t="s">
        <v>4</v>
      </c>
      <c r="L95" s="64" t="s">
        <v>4</v>
      </c>
      <c r="M95" s="64" t="s">
        <v>4</v>
      </c>
      <c r="N95" s="110" t="s">
        <v>4</v>
      </c>
      <c r="O95" s="96"/>
      <c r="P95" s="1202"/>
    </row>
    <row r="96" spans="1:16" s="486" customFormat="1" x14ac:dyDescent="0.2">
      <c r="A96" s="361" t="s">
        <v>82</v>
      </c>
      <c r="B96" s="67" t="s">
        <v>8</v>
      </c>
      <c r="C96" s="67" t="s">
        <v>8</v>
      </c>
      <c r="D96" s="67">
        <v>384.64</v>
      </c>
      <c r="E96" s="67" t="s">
        <v>8</v>
      </c>
      <c r="F96" s="67" t="s">
        <v>8</v>
      </c>
      <c r="G96" s="67" t="s">
        <v>8</v>
      </c>
      <c r="H96" s="67" t="s">
        <v>8</v>
      </c>
      <c r="I96" s="67">
        <v>383.39600000000002</v>
      </c>
      <c r="J96" s="67">
        <v>1987.7370000000001</v>
      </c>
      <c r="K96" s="67">
        <v>1852.6949999999999</v>
      </c>
      <c r="L96" s="67">
        <v>2845.855</v>
      </c>
      <c r="M96" s="67">
        <v>2060.5590000000002</v>
      </c>
      <c r="N96" s="585">
        <v>325.80399999999997</v>
      </c>
      <c r="O96" s="509">
        <v>218</v>
      </c>
      <c r="P96" s="1031">
        <v>378.94799999999998</v>
      </c>
    </row>
    <row r="97" spans="1:16" s="486" customFormat="1" x14ac:dyDescent="0.2">
      <c r="A97" s="361" t="s">
        <v>465</v>
      </c>
      <c r="B97" s="64" t="s">
        <v>4</v>
      </c>
      <c r="C97" s="64" t="s">
        <v>4</v>
      </c>
      <c r="D97" s="64" t="s">
        <v>4</v>
      </c>
      <c r="E97" s="64" t="s">
        <v>4</v>
      </c>
      <c r="F97" s="64" t="s">
        <v>4</v>
      </c>
      <c r="G97" s="64" t="s">
        <v>4</v>
      </c>
      <c r="H97" s="64" t="s">
        <v>4</v>
      </c>
      <c r="I97" s="64" t="s">
        <v>4</v>
      </c>
      <c r="J97" s="64" t="s">
        <v>4</v>
      </c>
      <c r="K97" s="64" t="s">
        <v>4</v>
      </c>
      <c r="L97" s="64" t="s">
        <v>4</v>
      </c>
      <c r="M97" s="64" t="s">
        <v>4</v>
      </c>
      <c r="N97" s="110" t="s">
        <v>4</v>
      </c>
      <c r="O97" s="550" t="s">
        <v>4</v>
      </c>
      <c r="P97" s="1158" t="s">
        <v>4</v>
      </c>
    </row>
    <row r="98" spans="1:16" s="486" customFormat="1" ht="15.75" x14ac:dyDescent="0.25">
      <c r="A98" s="417" t="s">
        <v>117</v>
      </c>
      <c r="B98" s="584"/>
      <c r="C98" s="584"/>
      <c r="D98" s="584"/>
      <c r="E98" s="584"/>
      <c r="F98" s="584"/>
      <c r="G98" s="584"/>
      <c r="H98" s="584"/>
      <c r="I98" s="584"/>
      <c r="J98" s="584"/>
      <c r="K98" s="584"/>
      <c r="L98" s="584"/>
      <c r="M98" s="584"/>
      <c r="N98" s="585"/>
      <c r="O98" s="509"/>
      <c r="P98" s="1202"/>
    </row>
    <row r="99" spans="1:16" s="486" customFormat="1" x14ac:dyDescent="0.2">
      <c r="A99" s="361" t="s">
        <v>82</v>
      </c>
      <c r="B99" s="67">
        <v>1537.7149999999999</v>
      </c>
      <c r="C99" s="67">
        <v>2059.1329999999998</v>
      </c>
      <c r="D99" s="67">
        <v>7331.7740000000003</v>
      </c>
      <c r="E99" s="67">
        <v>6597.0349999999999</v>
      </c>
      <c r="F99" s="67">
        <v>7565.174</v>
      </c>
      <c r="G99" s="67">
        <v>6222.9690000000001</v>
      </c>
      <c r="H99" s="67">
        <v>7253.174</v>
      </c>
      <c r="I99" s="67">
        <v>9465.74</v>
      </c>
      <c r="J99" s="67">
        <v>12829.502</v>
      </c>
      <c r="K99" s="67">
        <v>14263.91</v>
      </c>
      <c r="L99" s="67">
        <v>13459.981</v>
      </c>
      <c r="M99" s="67">
        <v>14909.271000000001</v>
      </c>
      <c r="N99" s="585">
        <v>17843.359</v>
      </c>
      <c r="O99" s="509">
        <v>17158</v>
      </c>
      <c r="P99" s="1031">
        <v>17996.547999999999</v>
      </c>
    </row>
    <row r="100" spans="1:16" s="486" customFormat="1" x14ac:dyDescent="0.2">
      <c r="A100" s="361" t="s">
        <v>465</v>
      </c>
      <c r="B100" s="64" t="s">
        <v>4</v>
      </c>
      <c r="C100" s="64" t="s">
        <v>4</v>
      </c>
      <c r="D100" s="64" t="s">
        <v>4</v>
      </c>
      <c r="E100" s="64" t="s">
        <v>4</v>
      </c>
      <c r="F100" s="64" t="s">
        <v>4</v>
      </c>
      <c r="G100" s="64" t="s">
        <v>4</v>
      </c>
      <c r="H100" s="64" t="s">
        <v>4</v>
      </c>
      <c r="I100" s="64" t="s">
        <v>4</v>
      </c>
      <c r="J100" s="64" t="s">
        <v>4</v>
      </c>
      <c r="K100" s="64" t="s">
        <v>4</v>
      </c>
      <c r="L100" s="64" t="s">
        <v>4</v>
      </c>
      <c r="M100" s="64" t="s">
        <v>4</v>
      </c>
      <c r="N100" s="110" t="s">
        <v>4</v>
      </c>
      <c r="O100" s="550" t="s">
        <v>4</v>
      </c>
      <c r="P100" s="1158" t="s">
        <v>4</v>
      </c>
    </row>
    <row r="101" spans="1:16" s="486" customFormat="1" x14ac:dyDescent="0.2">
      <c r="A101" s="538" t="s">
        <v>118</v>
      </c>
      <c r="B101" s="30">
        <v>1380</v>
      </c>
      <c r="C101" s="30">
        <v>1708</v>
      </c>
      <c r="D101" s="30">
        <v>1588</v>
      </c>
      <c r="E101" s="30">
        <v>1312</v>
      </c>
      <c r="F101" s="30">
        <v>1493</v>
      </c>
      <c r="G101" s="30">
        <v>1651</v>
      </c>
      <c r="H101" s="30">
        <v>1683</v>
      </c>
      <c r="I101" s="30">
        <v>1663</v>
      </c>
      <c r="J101" s="30">
        <v>1637</v>
      </c>
      <c r="K101" s="30">
        <v>1807</v>
      </c>
      <c r="L101" s="30">
        <v>1915</v>
      </c>
      <c r="M101" s="30">
        <v>1923</v>
      </c>
      <c r="N101" s="31">
        <v>2146</v>
      </c>
      <c r="O101" s="509">
        <v>1792</v>
      </c>
      <c r="P101" s="1031">
        <v>1373.4960000000001</v>
      </c>
    </row>
    <row r="102" spans="1:16" s="486" customFormat="1" x14ac:dyDescent="0.2">
      <c r="A102" s="538" t="s">
        <v>119</v>
      </c>
      <c r="B102" s="30" t="s">
        <v>8</v>
      </c>
      <c r="C102" s="30" t="s">
        <v>8</v>
      </c>
      <c r="D102" s="30" t="s">
        <v>8</v>
      </c>
      <c r="E102" s="30" t="s">
        <v>8</v>
      </c>
      <c r="F102" s="30" t="s">
        <v>8</v>
      </c>
      <c r="G102" s="30" t="s">
        <v>8</v>
      </c>
      <c r="H102" s="30" t="s">
        <v>8</v>
      </c>
      <c r="I102" s="30" t="s">
        <v>8</v>
      </c>
      <c r="J102" s="30" t="s">
        <v>8</v>
      </c>
      <c r="K102" s="30" t="s">
        <v>8</v>
      </c>
      <c r="L102" s="30" t="s">
        <v>8</v>
      </c>
      <c r="M102" s="30" t="s">
        <v>8</v>
      </c>
      <c r="N102" s="31" t="s">
        <v>8</v>
      </c>
      <c r="O102" s="507" t="s">
        <v>8</v>
      </c>
      <c r="P102" s="1159" t="s">
        <v>8</v>
      </c>
    </row>
    <row r="103" spans="1:16" s="486" customFormat="1" x14ac:dyDescent="0.2">
      <c r="A103" s="361" t="s">
        <v>120</v>
      </c>
      <c r="B103" s="30" t="s">
        <v>8</v>
      </c>
      <c r="C103" s="30">
        <v>0</v>
      </c>
      <c r="D103" s="30">
        <v>1</v>
      </c>
      <c r="E103" s="30" t="s">
        <v>8</v>
      </c>
      <c r="F103" s="30" t="s">
        <v>8</v>
      </c>
      <c r="G103" s="30" t="s">
        <v>8</v>
      </c>
      <c r="H103" s="30" t="s">
        <v>8</v>
      </c>
      <c r="I103" s="30">
        <v>7</v>
      </c>
      <c r="J103" s="30" t="s">
        <v>8</v>
      </c>
      <c r="K103" s="30" t="s">
        <v>8</v>
      </c>
      <c r="L103" s="30" t="s">
        <v>8</v>
      </c>
      <c r="M103" s="30" t="s">
        <v>8</v>
      </c>
      <c r="N103" s="31" t="s">
        <v>8</v>
      </c>
      <c r="O103" s="507" t="s">
        <v>8</v>
      </c>
      <c r="P103" s="1159" t="s">
        <v>8</v>
      </c>
    </row>
    <row r="104" spans="1:16" s="486" customFormat="1" ht="33.75" x14ac:dyDescent="0.2">
      <c r="A104" s="361" t="s">
        <v>419</v>
      </c>
      <c r="B104" s="30" t="s">
        <v>8</v>
      </c>
      <c r="C104" s="30" t="s">
        <v>8</v>
      </c>
      <c r="D104" s="30" t="s">
        <v>8</v>
      </c>
      <c r="E104" s="30" t="s">
        <v>8</v>
      </c>
      <c r="F104" s="30" t="s">
        <v>8</v>
      </c>
      <c r="G104" s="30" t="s">
        <v>8</v>
      </c>
      <c r="H104" s="30" t="s">
        <v>8</v>
      </c>
      <c r="I104" s="30" t="s">
        <v>8</v>
      </c>
      <c r="J104" s="30" t="s">
        <v>8</v>
      </c>
      <c r="K104" s="30" t="s">
        <v>8</v>
      </c>
      <c r="L104" s="30" t="s">
        <v>8</v>
      </c>
      <c r="M104" s="30" t="s">
        <v>8</v>
      </c>
      <c r="N104" s="31" t="s">
        <v>8</v>
      </c>
      <c r="O104" s="507" t="s">
        <v>8</v>
      </c>
      <c r="P104" s="1159" t="s">
        <v>8</v>
      </c>
    </row>
    <row r="105" spans="1:16" s="486" customFormat="1" x14ac:dyDescent="0.2">
      <c r="A105" s="539" t="s">
        <v>493</v>
      </c>
      <c r="B105" s="30">
        <v>18</v>
      </c>
      <c r="C105" s="30">
        <v>1</v>
      </c>
      <c r="D105" s="30">
        <v>5</v>
      </c>
      <c r="E105" s="30">
        <v>5</v>
      </c>
      <c r="F105" s="30">
        <v>4</v>
      </c>
      <c r="G105" s="30">
        <v>3</v>
      </c>
      <c r="H105" s="30">
        <v>3</v>
      </c>
      <c r="I105" s="30">
        <v>3</v>
      </c>
      <c r="J105" s="30">
        <v>3</v>
      </c>
      <c r="K105" s="30">
        <v>3</v>
      </c>
      <c r="L105" s="30">
        <v>3</v>
      </c>
      <c r="M105" s="30">
        <v>3</v>
      </c>
      <c r="N105" s="31">
        <v>4</v>
      </c>
      <c r="O105" s="509">
        <v>5</v>
      </c>
      <c r="P105" s="1031">
        <v>5.9470000000000001</v>
      </c>
    </row>
    <row r="106" spans="1:16" s="486" customFormat="1" x14ac:dyDescent="0.2">
      <c r="A106" s="361" t="s">
        <v>420</v>
      </c>
      <c r="B106" s="30" t="s">
        <v>8</v>
      </c>
      <c r="C106" s="30">
        <v>3</v>
      </c>
      <c r="D106" s="30">
        <v>2</v>
      </c>
      <c r="E106" s="30">
        <v>147</v>
      </c>
      <c r="F106" s="30">
        <v>207</v>
      </c>
      <c r="G106" s="30">
        <v>144</v>
      </c>
      <c r="H106" s="30">
        <v>219</v>
      </c>
      <c r="I106" s="30">
        <v>41</v>
      </c>
      <c r="J106" s="30">
        <v>238</v>
      </c>
      <c r="K106" s="30">
        <v>362</v>
      </c>
      <c r="L106" s="30">
        <v>491</v>
      </c>
      <c r="M106" s="30">
        <v>192</v>
      </c>
      <c r="N106" s="31">
        <v>448</v>
      </c>
      <c r="O106" s="509">
        <v>602</v>
      </c>
      <c r="P106" s="1031">
        <v>469.053</v>
      </c>
    </row>
    <row r="107" spans="1:16" s="486" customFormat="1" x14ac:dyDescent="0.2">
      <c r="A107" s="361" t="s">
        <v>421</v>
      </c>
      <c r="B107" s="30" t="s">
        <v>8</v>
      </c>
      <c r="C107" s="30" t="s">
        <v>8</v>
      </c>
      <c r="D107" s="30">
        <v>166</v>
      </c>
      <c r="E107" s="30">
        <v>168</v>
      </c>
      <c r="F107" s="30">
        <v>151</v>
      </c>
      <c r="G107" s="30">
        <v>114</v>
      </c>
      <c r="H107" s="30">
        <v>203</v>
      </c>
      <c r="I107" s="30">
        <v>256</v>
      </c>
      <c r="J107" s="30">
        <v>224</v>
      </c>
      <c r="K107" s="30">
        <v>314</v>
      </c>
      <c r="L107" s="30">
        <v>392</v>
      </c>
      <c r="M107" s="30">
        <v>374</v>
      </c>
      <c r="N107" s="31">
        <v>456</v>
      </c>
      <c r="O107" s="509">
        <v>706</v>
      </c>
      <c r="P107" s="1122">
        <v>556.86599999999999</v>
      </c>
    </row>
    <row r="108" spans="1:16" s="486" customFormat="1" ht="22.5" x14ac:dyDescent="0.2">
      <c r="A108" s="361" t="s">
        <v>422</v>
      </c>
      <c r="B108" s="30">
        <v>103</v>
      </c>
      <c r="C108" s="30">
        <v>261</v>
      </c>
      <c r="D108" s="30">
        <v>435</v>
      </c>
      <c r="E108" s="30">
        <v>211</v>
      </c>
      <c r="F108" s="30">
        <v>178</v>
      </c>
      <c r="G108" s="30">
        <v>134</v>
      </c>
      <c r="H108" s="30">
        <v>209</v>
      </c>
      <c r="I108" s="30">
        <v>175</v>
      </c>
      <c r="J108" s="30">
        <v>190</v>
      </c>
      <c r="K108" s="30">
        <v>339</v>
      </c>
      <c r="L108" s="30">
        <v>403</v>
      </c>
      <c r="M108" s="30">
        <v>387</v>
      </c>
      <c r="N108" s="31">
        <v>574</v>
      </c>
      <c r="O108" s="507">
        <v>485</v>
      </c>
      <c r="P108" s="1122">
        <v>584.98900000000003</v>
      </c>
    </row>
    <row r="109" spans="1:16" s="486" customFormat="1" ht="22.5" x14ac:dyDescent="0.2">
      <c r="A109" s="539" t="s">
        <v>494</v>
      </c>
      <c r="B109" s="30" t="s">
        <v>8</v>
      </c>
      <c r="C109" s="30" t="s">
        <v>8</v>
      </c>
      <c r="D109" s="30" t="s">
        <v>8</v>
      </c>
      <c r="E109" s="30" t="s">
        <v>8</v>
      </c>
      <c r="F109" s="30" t="s">
        <v>8</v>
      </c>
      <c r="G109" s="30" t="s">
        <v>8</v>
      </c>
      <c r="H109" s="30" t="s">
        <v>8</v>
      </c>
      <c r="I109" s="30" t="s">
        <v>8</v>
      </c>
      <c r="J109" s="30" t="s">
        <v>8</v>
      </c>
      <c r="K109" s="30" t="s">
        <v>8</v>
      </c>
      <c r="L109" s="30" t="s">
        <v>8</v>
      </c>
      <c r="M109" s="30" t="s">
        <v>8</v>
      </c>
      <c r="N109" s="31" t="s">
        <v>8</v>
      </c>
      <c r="O109" s="30" t="s">
        <v>8</v>
      </c>
      <c r="P109" s="1159" t="s">
        <v>8</v>
      </c>
    </row>
    <row r="110" spans="1:16" s="486" customFormat="1" ht="22.5" x14ac:dyDescent="0.2">
      <c r="A110" s="361" t="s">
        <v>127</v>
      </c>
      <c r="B110" s="30" t="s">
        <v>8</v>
      </c>
      <c r="C110" s="30">
        <v>30</v>
      </c>
      <c r="D110" s="30">
        <v>4721</v>
      </c>
      <c r="E110" s="30">
        <v>4407</v>
      </c>
      <c r="F110" s="30">
        <v>5279</v>
      </c>
      <c r="G110" s="30">
        <v>3974</v>
      </c>
      <c r="H110" s="30">
        <v>4547</v>
      </c>
      <c r="I110" s="30">
        <v>6807</v>
      </c>
      <c r="J110" s="30">
        <v>9541</v>
      </c>
      <c r="K110" s="30">
        <v>10516</v>
      </c>
      <c r="L110" s="30">
        <v>9222</v>
      </c>
      <c r="M110" s="30">
        <v>11250</v>
      </c>
      <c r="N110" s="31">
        <v>13088</v>
      </c>
      <c r="O110" s="30">
        <v>12696</v>
      </c>
      <c r="P110" s="1122">
        <v>13300.299000000001</v>
      </c>
    </row>
    <row r="111" spans="1:16" s="486" customFormat="1" ht="22.5" x14ac:dyDescent="0.2">
      <c r="A111" s="361" t="s">
        <v>128</v>
      </c>
      <c r="B111" s="30" t="s">
        <v>8</v>
      </c>
      <c r="C111" s="30" t="s">
        <v>8</v>
      </c>
      <c r="D111" s="30" t="s">
        <v>8</v>
      </c>
      <c r="E111" s="30" t="s">
        <v>8</v>
      </c>
      <c r="F111" s="30" t="s">
        <v>8</v>
      </c>
      <c r="G111" s="30" t="s">
        <v>8</v>
      </c>
      <c r="H111" s="30" t="s">
        <v>8</v>
      </c>
      <c r="I111" s="30" t="s">
        <v>8</v>
      </c>
      <c r="J111" s="30" t="s">
        <v>8</v>
      </c>
      <c r="K111" s="30" t="s">
        <v>8</v>
      </c>
      <c r="L111" s="30" t="s">
        <v>8</v>
      </c>
      <c r="M111" s="30" t="s">
        <v>8</v>
      </c>
      <c r="N111" s="31" t="s">
        <v>8</v>
      </c>
      <c r="O111" s="507" t="s">
        <v>8</v>
      </c>
      <c r="P111" s="1159" t="s">
        <v>8</v>
      </c>
    </row>
    <row r="112" spans="1:16" s="486" customFormat="1" x14ac:dyDescent="0.2">
      <c r="A112" s="361" t="s">
        <v>423</v>
      </c>
      <c r="B112" s="30">
        <v>0</v>
      </c>
      <c r="C112" s="30">
        <v>1</v>
      </c>
      <c r="D112" s="30">
        <v>0</v>
      </c>
      <c r="E112" s="30" t="s">
        <v>8</v>
      </c>
      <c r="F112" s="30">
        <v>1</v>
      </c>
      <c r="G112" s="30" t="s">
        <v>8</v>
      </c>
      <c r="H112" s="30" t="s">
        <v>8</v>
      </c>
      <c r="I112" s="30" t="s">
        <v>8</v>
      </c>
      <c r="J112" s="30" t="s">
        <v>8</v>
      </c>
      <c r="K112" s="30" t="s">
        <v>8</v>
      </c>
      <c r="L112" s="30" t="s">
        <v>8</v>
      </c>
      <c r="M112" s="30" t="s">
        <v>8</v>
      </c>
      <c r="N112" s="31" t="s">
        <v>8</v>
      </c>
      <c r="O112" s="507" t="s">
        <v>8</v>
      </c>
      <c r="P112" s="1159" t="s">
        <v>8</v>
      </c>
    </row>
    <row r="113" spans="1:16" s="486" customFormat="1" x14ac:dyDescent="0.2">
      <c r="A113" s="361" t="s">
        <v>424</v>
      </c>
      <c r="B113" s="30">
        <v>3</v>
      </c>
      <c r="C113" s="30">
        <v>5</v>
      </c>
      <c r="D113" s="30">
        <v>3</v>
      </c>
      <c r="E113" s="30">
        <v>3</v>
      </c>
      <c r="F113" s="30">
        <v>1</v>
      </c>
      <c r="G113" s="30">
        <v>0</v>
      </c>
      <c r="H113" s="30">
        <v>0</v>
      </c>
      <c r="I113" s="30">
        <v>0</v>
      </c>
      <c r="J113" s="30">
        <v>0</v>
      </c>
      <c r="K113" s="30" t="s">
        <v>8</v>
      </c>
      <c r="L113" s="30" t="s">
        <v>8</v>
      </c>
      <c r="M113" s="30" t="s">
        <v>8</v>
      </c>
      <c r="N113" s="31" t="s">
        <v>8</v>
      </c>
      <c r="O113" s="507">
        <v>1</v>
      </c>
      <c r="P113" s="1159" t="s">
        <v>8</v>
      </c>
    </row>
    <row r="114" spans="1:16" s="486" customFormat="1" ht="23.25" x14ac:dyDescent="0.25">
      <c r="A114" s="429" t="s">
        <v>131</v>
      </c>
      <c r="B114" s="584" t="s">
        <v>464</v>
      </c>
      <c r="C114" s="584" t="s">
        <v>464</v>
      </c>
      <c r="D114" s="584" t="s">
        <v>464</v>
      </c>
      <c r="E114" s="584" t="s">
        <v>464</v>
      </c>
      <c r="F114" s="584" t="s">
        <v>464</v>
      </c>
      <c r="G114" s="584" t="s">
        <v>464</v>
      </c>
      <c r="H114" s="584" t="s">
        <v>464</v>
      </c>
      <c r="I114" s="584" t="s">
        <v>464</v>
      </c>
      <c r="J114" s="584" t="s">
        <v>464</v>
      </c>
      <c r="K114" s="584" t="s">
        <v>464</v>
      </c>
      <c r="L114" s="584" t="s">
        <v>464</v>
      </c>
      <c r="M114" s="584" t="s">
        <v>464</v>
      </c>
      <c r="N114" s="585" t="s">
        <v>464</v>
      </c>
      <c r="O114" s="550"/>
      <c r="P114" s="1202"/>
    </row>
    <row r="115" spans="1:16" s="486" customFormat="1" x14ac:dyDescent="0.2">
      <c r="A115" s="361" t="s">
        <v>82</v>
      </c>
      <c r="B115" s="67">
        <v>307.90800000000002</v>
      </c>
      <c r="C115" s="67">
        <v>329.25099999999998</v>
      </c>
      <c r="D115" s="67">
        <v>359.73899999999998</v>
      </c>
      <c r="E115" s="67">
        <v>422.27499999999998</v>
      </c>
      <c r="F115" s="67">
        <v>582.51599999999996</v>
      </c>
      <c r="G115" s="67">
        <v>557.04700000000003</v>
      </c>
      <c r="H115" s="67">
        <v>602.63400000000001</v>
      </c>
      <c r="I115" s="67">
        <v>622.87099999999998</v>
      </c>
      <c r="J115" s="67">
        <v>687.90700000000004</v>
      </c>
      <c r="K115" s="67">
        <v>734.05200000000002</v>
      </c>
      <c r="L115" s="67">
        <v>681.04700000000003</v>
      </c>
      <c r="M115" s="67">
        <v>678.62900000000002</v>
      </c>
      <c r="N115" s="585">
        <v>749.49099999999999</v>
      </c>
      <c r="O115" s="509">
        <v>981</v>
      </c>
      <c r="P115" s="1031">
        <v>1247.6099999999999</v>
      </c>
    </row>
    <row r="116" spans="1:16" s="486" customFormat="1" x14ac:dyDescent="0.2">
      <c r="A116" s="361" t="s">
        <v>465</v>
      </c>
      <c r="B116" s="584" t="s">
        <v>8</v>
      </c>
      <c r="C116" s="584" t="s">
        <v>8</v>
      </c>
      <c r="D116" s="584" t="s">
        <v>8</v>
      </c>
      <c r="E116" s="584" t="s">
        <v>8</v>
      </c>
      <c r="F116" s="584" t="s">
        <v>8</v>
      </c>
      <c r="G116" s="584" t="s">
        <v>8</v>
      </c>
      <c r="H116" s="584" t="s">
        <v>8</v>
      </c>
      <c r="I116" s="584" t="s">
        <v>8</v>
      </c>
      <c r="J116" s="584" t="s">
        <v>8</v>
      </c>
      <c r="K116" s="584" t="s">
        <v>8</v>
      </c>
      <c r="L116" s="584" t="s">
        <v>8</v>
      </c>
      <c r="M116" s="584" t="s">
        <v>8</v>
      </c>
      <c r="N116" s="585" t="s">
        <v>8</v>
      </c>
      <c r="O116" s="550" t="s">
        <v>8</v>
      </c>
      <c r="P116" s="1159" t="s">
        <v>8</v>
      </c>
    </row>
    <row r="117" spans="1:16" s="486" customFormat="1" ht="23.25" x14ac:dyDescent="0.25">
      <c r="A117" s="429" t="s">
        <v>132</v>
      </c>
      <c r="B117" s="584" t="s">
        <v>464</v>
      </c>
      <c r="C117" s="584" t="s">
        <v>464</v>
      </c>
      <c r="D117" s="584" t="s">
        <v>464</v>
      </c>
      <c r="E117" s="584" t="s">
        <v>464</v>
      </c>
      <c r="F117" s="584" t="s">
        <v>464</v>
      </c>
      <c r="G117" s="584" t="s">
        <v>464</v>
      </c>
      <c r="H117" s="584" t="s">
        <v>464</v>
      </c>
      <c r="I117" s="584" t="s">
        <v>464</v>
      </c>
      <c r="J117" s="584" t="s">
        <v>464</v>
      </c>
      <c r="K117" s="584" t="s">
        <v>464</v>
      </c>
      <c r="L117" s="584" t="s">
        <v>464</v>
      </c>
      <c r="M117" s="584" t="s">
        <v>464</v>
      </c>
      <c r="N117" s="585" t="s">
        <v>464</v>
      </c>
      <c r="O117" s="550"/>
      <c r="P117" s="1202"/>
    </row>
    <row r="118" spans="1:16" s="486" customFormat="1" x14ac:dyDescent="0.2">
      <c r="A118" s="361" t="s">
        <v>82</v>
      </c>
      <c r="B118" s="67">
        <v>127.98699999999999</v>
      </c>
      <c r="C118" s="67">
        <v>134.88</v>
      </c>
      <c r="D118" s="67">
        <v>144.90100000000001</v>
      </c>
      <c r="E118" s="67">
        <v>140.58799999999999</v>
      </c>
      <c r="F118" s="67">
        <v>254.727</v>
      </c>
      <c r="G118" s="67">
        <v>255.66300000000001</v>
      </c>
      <c r="H118" s="67">
        <v>254.24100000000001</v>
      </c>
      <c r="I118" s="67">
        <v>1058.3330000000001</v>
      </c>
      <c r="J118" s="67">
        <v>858.88099999999997</v>
      </c>
      <c r="K118" s="67">
        <v>304.26600000000002</v>
      </c>
      <c r="L118" s="67">
        <v>284.64600000000002</v>
      </c>
      <c r="M118" s="67">
        <v>300.18599999999998</v>
      </c>
      <c r="N118" s="585">
        <v>375.80799999999999</v>
      </c>
      <c r="O118" s="509">
        <v>511</v>
      </c>
      <c r="P118" s="1031">
        <v>636.91200000000003</v>
      </c>
    </row>
    <row r="119" spans="1:16" s="486" customFormat="1" x14ac:dyDescent="0.2">
      <c r="A119" s="361" t="s">
        <v>465</v>
      </c>
      <c r="B119" s="64" t="s">
        <v>4</v>
      </c>
      <c r="C119" s="64" t="s">
        <v>4</v>
      </c>
      <c r="D119" s="64" t="s">
        <v>4</v>
      </c>
      <c r="E119" s="64" t="s">
        <v>4</v>
      </c>
      <c r="F119" s="64" t="s">
        <v>4</v>
      </c>
      <c r="G119" s="64" t="s">
        <v>4</v>
      </c>
      <c r="H119" s="64" t="s">
        <v>4</v>
      </c>
      <c r="I119" s="64" t="s">
        <v>4</v>
      </c>
      <c r="J119" s="64" t="s">
        <v>4</v>
      </c>
      <c r="K119" s="64" t="s">
        <v>4</v>
      </c>
      <c r="L119" s="64" t="s">
        <v>4</v>
      </c>
      <c r="M119" s="64" t="s">
        <v>4</v>
      </c>
      <c r="N119" s="110" t="s">
        <v>4</v>
      </c>
      <c r="O119" s="550" t="s">
        <v>4</v>
      </c>
      <c r="P119" s="1158" t="s">
        <v>4</v>
      </c>
    </row>
    <row r="120" spans="1:16" s="486" customFormat="1" ht="22.5" x14ac:dyDescent="0.2">
      <c r="A120" s="361" t="s">
        <v>468</v>
      </c>
      <c r="B120" s="499"/>
      <c r="C120" s="499"/>
      <c r="D120" s="499"/>
      <c r="E120" s="499"/>
      <c r="F120" s="499"/>
      <c r="G120" s="499"/>
      <c r="H120" s="499"/>
      <c r="I120" s="499"/>
      <c r="J120" s="499"/>
      <c r="K120" s="499"/>
      <c r="L120" s="499"/>
      <c r="M120" s="499"/>
      <c r="N120" s="508"/>
      <c r="O120" s="491"/>
      <c r="P120" s="1143"/>
    </row>
    <row r="121" spans="1:16" s="486" customFormat="1" x14ac:dyDescent="0.2">
      <c r="A121" s="361" t="s">
        <v>82</v>
      </c>
      <c r="B121" s="499" t="s">
        <v>8</v>
      </c>
      <c r="C121" s="499" t="s">
        <v>8</v>
      </c>
      <c r="D121" s="499" t="s">
        <v>8</v>
      </c>
      <c r="E121" s="499" t="s">
        <v>8</v>
      </c>
      <c r="F121" s="499" t="s">
        <v>8</v>
      </c>
      <c r="G121" s="499" t="s">
        <v>8</v>
      </c>
      <c r="H121" s="499" t="s">
        <v>8</v>
      </c>
      <c r="I121" s="499" t="s">
        <v>8</v>
      </c>
      <c r="J121" s="499" t="s">
        <v>8</v>
      </c>
      <c r="K121" s="499" t="s">
        <v>8</v>
      </c>
      <c r="L121" s="499" t="s">
        <v>8</v>
      </c>
      <c r="M121" s="499" t="s">
        <v>8</v>
      </c>
      <c r="N121" s="508" t="s">
        <v>8</v>
      </c>
      <c r="O121" s="499" t="s">
        <v>8</v>
      </c>
      <c r="P121" s="1168" t="s">
        <v>8</v>
      </c>
    </row>
    <row r="122" spans="1:16" s="486" customFormat="1" ht="22.5" x14ac:dyDescent="0.2">
      <c r="A122" s="361" t="s">
        <v>469</v>
      </c>
      <c r="B122" s="499" t="s">
        <v>8</v>
      </c>
      <c r="C122" s="499" t="s">
        <v>8</v>
      </c>
      <c r="D122" s="499" t="s">
        <v>8</v>
      </c>
      <c r="E122" s="499" t="s">
        <v>8</v>
      </c>
      <c r="F122" s="499" t="s">
        <v>8</v>
      </c>
      <c r="G122" s="499" t="s">
        <v>8</v>
      </c>
      <c r="H122" s="499" t="s">
        <v>8</v>
      </c>
      <c r="I122" s="499" t="s">
        <v>8</v>
      </c>
      <c r="J122" s="499" t="s">
        <v>8</v>
      </c>
      <c r="K122" s="499" t="s">
        <v>8</v>
      </c>
      <c r="L122" s="499" t="s">
        <v>8</v>
      </c>
      <c r="M122" s="499" t="s">
        <v>8</v>
      </c>
      <c r="N122" s="508" t="s">
        <v>8</v>
      </c>
      <c r="O122" s="499" t="s">
        <v>8</v>
      </c>
      <c r="P122" s="1168" t="s">
        <v>8</v>
      </c>
    </row>
    <row r="123" spans="1:16" s="486" customFormat="1" x14ac:dyDescent="0.2">
      <c r="A123" s="361" t="s">
        <v>135</v>
      </c>
      <c r="B123" s="499"/>
      <c r="C123" s="499"/>
      <c r="D123" s="499"/>
      <c r="E123" s="499"/>
      <c r="F123" s="499"/>
      <c r="G123" s="499"/>
      <c r="H123" s="499"/>
      <c r="I123" s="499"/>
      <c r="J123" s="499"/>
      <c r="K123" s="499"/>
      <c r="L123" s="499"/>
      <c r="M123" s="499"/>
      <c r="N123" s="508"/>
      <c r="O123" s="499"/>
      <c r="P123" s="1168"/>
    </row>
    <row r="124" spans="1:16" s="486" customFormat="1" x14ac:dyDescent="0.2">
      <c r="A124" s="361" t="s">
        <v>136</v>
      </c>
      <c r="B124" s="499" t="s">
        <v>8</v>
      </c>
      <c r="C124" s="499" t="s">
        <v>8</v>
      </c>
      <c r="D124" s="499" t="s">
        <v>8</v>
      </c>
      <c r="E124" s="499" t="s">
        <v>8</v>
      </c>
      <c r="F124" s="499" t="s">
        <v>8</v>
      </c>
      <c r="G124" s="499" t="s">
        <v>8</v>
      </c>
      <c r="H124" s="499" t="s">
        <v>8</v>
      </c>
      <c r="I124" s="499" t="s">
        <v>8</v>
      </c>
      <c r="J124" s="499" t="s">
        <v>8</v>
      </c>
      <c r="K124" s="499" t="s">
        <v>8</v>
      </c>
      <c r="L124" s="499" t="s">
        <v>8</v>
      </c>
      <c r="M124" s="499" t="s">
        <v>8</v>
      </c>
      <c r="N124" s="508" t="s">
        <v>8</v>
      </c>
      <c r="O124" s="499" t="s">
        <v>8</v>
      </c>
      <c r="P124" s="1168" t="s">
        <v>8</v>
      </c>
    </row>
    <row r="125" spans="1:16" s="486" customFormat="1" x14ac:dyDescent="0.2">
      <c r="A125" s="361" t="s">
        <v>82</v>
      </c>
      <c r="B125" s="499"/>
      <c r="C125" s="499"/>
      <c r="D125" s="499"/>
      <c r="E125" s="499"/>
      <c r="F125" s="499"/>
      <c r="G125" s="499"/>
      <c r="H125" s="499"/>
      <c r="I125" s="499"/>
      <c r="J125" s="499"/>
      <c r="K125" s="499"/>
      <c r="L125" s="499"/>
      <c r="M125" s="499"/>
      <c r="N125" s="508"/>
      <c r="O125" s="499"/>
      <c r="P125" s="1168"/>
    </row>
    <row r="126" spans="1:16" s="486" customFormat="1" ht="22.5" x14ac:dyDescent="0.2">
      <c r="A126" s="361" t="s">
        <v>498</v>
      </c>
      <c r="B126" s="499"/>
      <c r="C126" s="499"/>
      <c r="D126" s="499"/>
      <c r="E126" s="499"/>
      <c r="F126" s="499"/>
      <c r="G126" s="499"/>
      <c r="H126" s="499"/>
      <c r="I126" s="499"/>
      <c r="J126" s="499"/>
      <c r="K126" s="499"/>
      <c r="L126" s="499"/>
      <c r="M126" s="499"/>
      <c r="N126" s="508"/>
      <c r="O126" s="499"/>
      <c r="P126" s="1168"/>
    </row>
    <row r="127" spans="1:16" s="486" customFormat="1" x14ac:dyDescent="0.2">
      <c r="A127" s="361" t="s">
        <v>138</v>
      </c>
      <c r="B127" s="499" t="s">
        <v>8</v>
      </c>
      <c r="C127" s="499" t="s">
        <v>8</v>
      </c>
      <c r="D127" s="499" t="s">
        <v>8</v>
      </c>
      <c r="E127" s="499" t="s">
        <v>8</v>
      </c>
      <c r="F127" s="499" t="s">
        <v>8</v>
      </c>
      <c r="G127" s="499" t="s">
        <v>8</v>
      </c>
      <c r="H127" s="499" t="s">
        <v>8</v>
      </c>
      <c r="I127" s="499" t="s">
        <v>8</v>
      </c>
      <c r="J127" s="499" t="s">
        <v>8</v>
      </c>
      <c r="K127" s="499" t="s">
        <v>8</v>
      </c>
      <c r="L127" s="499" t="s">
        <v>8</v>
      </c>
      <c r="M127" s="499" t="s">
        <v>8</v>
      </c>
      <c r="N127" s="508" t="s">
        <v>8</v>
      </c>
      <c r="O127" s="499" t="s">
        <v>8</v>
      </c>
      <c r="P127" s="1168" t="s">
        <v>8</v>
      </c>
    </row>
    <row r="128" spans="1:16" s="486" customFormat="1" x14ac:dyDescent="0.2">
      <c r="A128" s="361" t="s">
        <v>82</v>
      </c>
      <c r="B128" s="499"/>
      <c r="C128" s="499"/>
      <c r="D128" s="499"/>
      <c r="E128" s="499"/>
      <c r="F128" s="499"/>
      <c r="G128" s="499"/>
      <c r="H128" s="499"/>
      <c r="I128" s="499"/>
      <c r="J128" s="499"/>
      <c r="K128" s="499"/>
      <c r="L128" s="499"/>
      <c r="M128" s="499"/>
      <c r="N128" s="508"/>
      <c r="O128" s="499"/>
      <c r="P128" s="1168"/>
    </row>
    <row r="129" spans="1:16" s="486" customFormat="1" ht="22.5" x14ac:dyDescent="0.2">
      <c r="A129" s="587" t="s">
        <v>496</v>
      </c>
      <c r="B129" s="499" t="s">
        <v>8</v>
      </c>
      <c r="C129" s="499" t="s">
        <v>8</v>
      </c>
      <c r="D129" s="499" t="s">
        <v>8</v>
      </c>
      <c r="E129" s="499" t="s">
        <v>8</v>
      </c>
      <c r="F129" s="499" t="s">
        <v>8</v>
      </c>
      <c r="G129" s="499" t="s">
        <v>8</v>
      </c>
      <c r="H129" s="499" t="s">
        <v>8</v>
      </c>
      <c r="I129" s="499" t="s">
        <v>8</v>
      </c>
      <c r="J129" s="499" t="s">
        <v>8</v>
      </c>
      <c r="K129" s="499" t="s">
        <v>8</v>
      </c>
      <c r="L129" s="499" t="s">
        <v>8</v>
      </c>
      <c r="M129" s="499" t="s">
        <v>8</v>
      </c>
      <c r="N129" s="508" t="s">
        <v>8</v>
      </c>
      <c r="O129" s="499" t="s">
        <v>8</v>
      </c>
      <c r="P129" s="1168" t="s">
        <v>8</v>
      </c>
    </row>
    <row r="130" spans="1:16" s="486" customFormat="1" ht="22.5" x14ac:dyDescent="0.2">
      <c r="A130" s="361" t="s">
        <v>425</v>
      </c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0"/>
      <c r="O130" s="491"/>
      <c r="P130" s="1143"/>
    </row>
    <row r="131" spans="1:16" s="486" customFormat="1" x14ac:dyDescent="0.2">
      <c r="A131" s="361" t="s">
        <v>426</v>
      </c>
      <c r="B131" s="499" t="s">
        <v>8</v>
      </c>
      <c r="C131" s="499" t="s">
        <v>8</v>
      </c>
      <c r="D131" s="499" t="s">
        <v>8</v>
      </c>
      <c r="E131" s="499" t="s">
        <v>8</v>
      </c>
      <c r="F131" s="499" t="s">
        <v>8</v>
      </c>
      <c r="G131" s="499" t="s">
        <v>8</v>
      </c>
      <c r="H131" s="499" t="s">
        <v>8</v>
      </c>
      <c r="I131" s="499" t="s">
        <v>8</v>
      </c>
      <c r="J131" s="499" t="s">
        <v>8</v>
      </c>
      <c r="K131" s="499" t="s">
        <v>8</v>
      </c>
      <c r="L131" s="499" t="s">
        <v>8</v>
      </c>
      <c r="M131" s="499" t="s">
        <v>8</v>
      </c>
      <c r="N131" s="508" t="s">
        <v>8</v>
      </c>
      <c r="O131" s="499" t="s">
        <v>8</v>
      </c>
      <c r="P131" s="1168" t="s">
        <v>8</v>
      </c>
    </row>
    <row r="132" spans="1:16" s="486" customFormat="1" x14ac:dyDescent="0.2">
      <c r="A132" s="361" t="s">
        <v>427</v>
      </c>
      <c r="B132" s="499" t="s">
        <v>8</v>
      </c>
      <c r="C132" s="499" t="s">
        <v>8</v>
      </c>
      <c r="D132" s="499" t="s">
        <v>8</v>
      </c>
      <c r="E132" s="499" t="s">
        <v>8</v>
      </c>
      <c r="F132" s="499" t="s">
        <v>8</v>
      </c>
      <c r="G132" s="499" t="s">
        <v>8</v>
      </c>
      <c r="H132" s="499" t="s">
        <v>8</v>
      </c>
      <c r="I132" s="499" t="s">
        <v>8</v>
      </c>
      <c r="J132" s="499" t="s">
        <v>8</v>
      </c>
      <c r="K132" s="499" t="s">
        <v>8</v>
      </c>
      <c r="L132" s="499" t="s">
        <v>8</v>
      </c>
      <c r="M132" s="499" t="s">
        <v>8</v>
      </c>
      <c r="N132" s="508" t="s">
        <v>8</v>
      </c>
      <c r="O132" s="499" t="s">
        <v>8</v>
      </c>
      <c r="P132" s="1168" t="s">
        <v>8</v>
      </c>
    </row>
    <row r="133" spans="1:16" s="486" customFormat="1" x14ac:dyDescent="0.2">
      <c r="A133" s="361" t="s">
        <v>142</v>
      </c>
      <c r="B133" s="499" t="s">
        <v>8</v>
      </c>
      <c r="C133" s="499" t="s">
        <v>8</v>
      </c>
      <c r="D133" s="499" t="s">
        <v>8</v>
      </c>
      <c r="E133" s="499" t="s">
        <v>8</v>
      </c>
      <c r="F133" s="499" t="s">
        <v>8</v>
      </c>
      <c r="G133" s="499" t="s">
        <v>8</v>
      </c>
      <c r="H133" s="499" t="s">
        <v>8</v>
      </c>
      <c r="I133" s="499" t="s">
        <v>8</v>
      </c>
      <c r="J133" s="499" t="s">
        <v>8</v>
      </c>
      <c r="K133" s="499" t="s">
        <v>8</v>
      </c>
      <c r="L133" s="499" t="s">
        <v>8</v>
      </c>
      <c r="M133" s="499" t="s">
        <v>8</v>
      </c>
      <c r="N133" s="508" t="s">
        <v>8</v>
      </c>
      <c r="O133" s="499" t="s">
        <v>8</v>
      </c>
      <c r="P133" s="1168" t="s">
        <v>8</v>
      </c>
    </row>
    <row r="134" spans="1:16" s="486" customFormat="1" x14ac:dyDescent="0.2">
      <c r="A134" s="361" t="s">
        <v>143</v>
      </c>
      <c r="B134" s="499" t="s">
        <v>8</v>
      </c>
      <c r="C134" s="499" t="s">
        <v>8</v>
      </c>
      <c r="D134" s="499" t="s">
        <v>8</v>
      </c>
      <c r="E134" s="499" t="s">
        <v>8</v>
      </c>
      <c r="F134" s="499" t="s">
        <v>8</v>
      </c>
      <c r="G134" s="499" t="s">
        <v>8</v>
      </c>
      <c r="H134" s="499" t="s">
        <v>8</v>
      </c>
      <c r="I134" s="499" t="s">
        <v>8</v>
      </c>
      <c r="J134" s="499" t="s">
        <v>8</v>
      </c>
      <c r="K134" s="499" t="s">
        <v>8</v>
      </c>
      <c r="L134" s="499" t="s">
        <v>8</v>
      </c>
      <c r="M134" s="499" t="s">
        <v>8</v>
      </c>
      <c r="N134" s="508" t="s">
        <v>8</v>
      </c>
      <c r="O134" s="499" t="s">
        <v>8</v>
      </c>
      <c r="P134" s="1168" t="s">
        <v>8</v>
      </c>
    </row>
    <row r="135" spans="1:16" s="486" customFormat="1" ht="22.5" x14ac:dyDescent="0.2">
      <c r="A135" s="361" t="s">
        <v>145</v>
      </c>
      <c r="B135" s="499" t="s">
        <v>8</v>
      </c>
      <c r="C135" s="499" t="s">
        <v>8</v>
      </c>
      <c r="D135" s="499" t="s">
        <v>8</v>
      </c>
      <c r="E135" s="499" t="s">
        <v>8</v>
      </c>
      <c r="F135" s="499" t="s">
        <v>8</v>
      </c>
      <c r="G135" s="499" t="s">
        <v>8</v>
      </c>
      <c r="H135" s="499" t="s">
        <v>8</v>
      </c>
      <c r="I135" s="499" t="s">
        <v>8</v>
      </c>
      <c r="J135" s="499" t="s">
        <v>8</v>
      </c>
      <c r="K135" s="499" t="s">
        <v>8</v>
      </c>
      <c r="L135" s="499" t="s">
        <v>8</v>
      </c>
      <c r="M135" s="499" t="s">
        <v>8</v>
      </c>
      <c r="N135" s="508" t="s">
        <v>8</v>
      </c>
      <c r="O135" s="499" t="s">
        <v>8</v>
      </c>
      <c r="P135" s="1168" t="s">
        <v>8</v>
      </c>
    </row>
    <row r="136" spans="1:16" s="486" customFormat="1" x14ac:dyDescent="0.2">
      <c r="A136" s="361" t="s">
        <v>426</v>
      </c>
      <c r="B136" s="499" t="s">
        <v>8</v>
      </c>
      <c r="C136" s="499" t="s">
        <v>8</v>
      </c>
      <c r="D136" s="499" t="s">
        <v>8</v>
      </c>
      <c r="E136" s="499" t="s">
        <v>8</v>
      </c>
      <c r="F136" s="499" t="s">
        <v>8</v>
      </c>
      <c r="G136" s="499" t="s">
        <v>8</v>
      </c>
      <c r="H136" s="499" t="s">
        <v>8</v>
      </c>
      <c r="I136" s="499" t="s">
        <v>8</v>
      </c>
      <c r="J136" s="499" t="s">
        <v>8</v>
      </c>
      <c r="K136" s="499" t="s">
        <v>8</v>
      </c>
      <c r="L136" s="499" t="s">
        <v>8</v>
      </c>
      <c r="M136" s="499" t="s">
        <v>8</v>
      </c>
      <c r="N136" s="508" t="s">
        <v>8</v>
      </c>
      <c r="O136" s="499" t="s">
        <v>8</v>
      </c>
      <c r="P136" s="1168" t="s">
        <v>8</v>
      </c>
    </row>
    <row r="137" spans="1:16" s="486" customFormat="1" x14ac:dyDescent="0.2">
      <c r="A137" s="361" t="s">
        <v>427</v>
      </c>
      <c r="B137" s="499" t="s">
        <v>8</v>
      </c>
      <c r="C137" s="499" t="s">
        <v>8</v>
      </c>
      <c r="D137" s="499" t="s">
        <v>8</v>
      </c>
      <c r="E137" s="499" t="s">
        <v>8</v>
      </c>
      <c r="F137" s="499" t="s">
        <v>8</v>
      </c>
      <c r="G137" s="499" t="s">
        <v>8</v>
      </c>
      <c r="H137" s="499" t="s">
        <v>8</v>
      </c>
      <c r="I137" s="499" t="s">
        <v>8</v>
      </c>
      <c r="J137" s="499" t="s">
        <v>8</v>
      </c>
      <c r="K137" s="499" t="s">
        <v>8</v>
      </c>
      <c r="L137" s="499" t="s">
        <v>8</v>
      </c>
      <c r="M137" s="499" t="s">
        <v>8</v>
      </c>
      <c r="N137" s="508" t="s">
        <v>8</v>
      </c>
      <c r="O137" s="499" t="s">
        <v>8</v>
      </c>
      <c r="P137" s="1168" t="s">
        <v>8</v>
      </c>
    </row>
    <row r="138" spans="1:16" s="486" customFormat="1" x14ac:dyDescent="0.2">
      <c r="A138" s="361" t="s">
        <v>142</v>
      </c>
      <c r="B138" s="499" t="s">
        <v>8</v>
      </c>
      <c r="C138" s="499" t="s">
        <v>8</v>
      </c>
      <c r="D138" s="499" t="s">
        <v>8</v>
      </c>
      <c r="E138" s="499" t="s">
        <v>8</v>
      </c>
      <c r="F138" s="499" t="s">
        <v>8</v>
      </c>
      <c r="G138" s="499" t="s">
        <v>8</v>
      </c>
      <c r="H138" s="499" t="s">
        <v>8</v>
      </c>
      <c r="I138" s="499" t="s">
        <v>8</v>
      </c>
      <c r="J138" s="499" t="s">
        <v>8</v>
      </c>
      <c r="K138" s="499" t="s">
        <v>8</v>
      </c>
      <c r="L138" s="499" t="s">
        <v>8</v>
      </c>
      <c r="M138" s="499" t="s">
        <v>8</v>
      </c>
      <c r="N138" s="508" t="s">
        <v>8</v>
      </c>
      <c r="O138" s="499" t="s">
        <v>8</v>
      </c>
      <c r="P138" s="1168" t="s">
        <v>8</v>
      </c>
    </row>
    <row r="139" spans="1:16" s="486" customFormat="1" x14ac:dyDescent="0.2">
      <c r="A139" s="361" t="s">
        <v>146</v>
      </c>
      <c r="B139" s="499" t="s">
        <v>8</v>
      </c>
      <c r="C139" s="499" t="s">
        <v>8</v>
      </c>
      <c r="D139" s="499" t="s">
        <v>8</v>
      </c>
      <c r="E139" s="499" t="s">
        <v>8</v>
      </c>
      <c r="F139" s="499" t="s">
        <v>8</v>
      </c>
      <c r="G139" s="499" t="s">
        <v>8</v>
      </c>
      <c r="H139" s="499" t="s">
        <v>8</v>
      </c>
      <c r="I139" s="499" t="s">
        <v>8</v>
      </c>
      <c r="J139" s="499" t="s">
        <v>8</v>
      </c>
      <c r="K139" s="499" t="s">
        <v>8</v>
      </c>
      <c r="L139" s="499" t="s">
        <v>8</v>
      </c>
      <c r="M139" s="499" t="s">
        <v>8</v>
      </c>
      <c r="N139" s="508" t="s">
        <v>8</v>
      </c>
      <c r="O139" s="499" t="s">
        <v>8</v>
      </c>
      <c r="P139" s="1168" t="s">
        <v>8</v>
      </c>
    </row>
    <row r="140" spans="1:16" s="486" customFormat="1" x14ac:dyDescent="0.2">
      <c r="A140" s="361" t="s">
        <v>152</v>
      </c>
      <c r="B140" s="499"/>
      <c r="C140" s="499"/>
      <c r="D140" s="499"/>
      <c r="E140" s="499"/>
      <c r="F140" s="499"/>
      <c r="G140" s="499"/>
      <c r="H140" s="499"/>
      <c r="I140" s="499"/>
      <c r="J140" s="499"/>
      <c r="K140" s="499"/>
      <c r="L140" s="499"/>
      <c r="M140" s="499"/>
      <c r="N140" s="508"/>
      <c r="O140" s="499"/>
      <c r="P140" s="1168"/>
    </row>
    <row r="141" spans="1:16" s="486" customFormat="1" x14ac:dyDescent="0.2">
      <c r="A141" s="361" t="s">
        <v>153</v>
      </c>
      <c r="B141" s="499" t="s">
        <v>8</v>
      </c>
      <c r="C141" s="499" t="s">
        <v>8</v>
      </c>
      <c r="D141" s="499" t="s">
        <v>8</v>
      </c>
      <c r="E141" s="499" t="s">
        <v>8</v>
      </c>
      <c r="F141" s="499" t="s">
        <v>8</v>
      </c>
      <c r="G141" s="499" t="s">
        <v>8</v>
      </c>
      <c r="H141" s="499" t="s">
        <v>8</v>
      </c>
      <c r="I141" s="499" t="s">
        <v>8</v>
      </c>
      <c r="J141" s="499" t="s">
        <v>8</v>
      </c>
      <c r="K141" s="499" t="s">
        <v>8</v>
      </c>
      <c r="L141" s="499" t="s">
        <v>8</v>
      </c>
      <c r="M141" s="499" t="s">
        <v>8</v>
      </c>
      <c r="N141" s="508" t="s">
        <v>8</v>
      </c>
      <c r="O141" s="499" t="s">
        <v>8</v>
      </c>
      <c r="P141" s="1168" t="s">
        <v>8</v>
      </c>
    </row>
    <row r="142" spans="1:16" s="486" customFormat="1" x14ac:dyDescent="0.2">
      <c r="A142" s="73" t="s">
        <v>155</v>
      </c>
      <c r="B142" s="499" t="s">
        <v>8</v>
      </c>
      <c r="C142" s="499" t="s">
        <v>8</v>
      </c>
      <c r="D142" s="499" t="s">
        <v>8</v>
      </c>
      <c r="E142" s="499" t="s">
        <v>8</v>
      </c>
      <c r="F142" s="499" t="s">
        <v>8</v>
      </c>
      <c r="G142" s="499" t="s">
        <v>8</v>
      </c>
      <c r="H142" s="499" t="s">
        <v>8</v>
      </c>
      <c r="I142" s="499" t="s">
        <v>8</v>
      </c>
      <c r="J142" s="499" t="s">
        <v>8</v>
      </c>
      <c r="K142" s="499" t="s">
        <v>8</v>
      </c>
      <c r="L142" s="499" t="s">
        <v>8</v>
      </c>
      <c r="M142" s="499" t="s">
        <v>8</v>
      </c>
      <c r="N142" s="508" t="s">
        <v>8</v>
      </c>
      <c r="O142" s="499" t="s">
        <v>8</v>
      </c>
      <c r="P142" s="1168" t="s">
        <v>8</v>
      </c>
    </row>
    <row r="143" spans="1:16" s="486" customFormat="1" x14ac:dyDescent="0.2">
      <c r="A143" s="361" t="s">
        <v>156</v>
      </c>
      <c r="B143" s="499" t="s">
        <v>8</v>
      </c>
      <c r="C143" s="499" t="s">
        <v>8</v>
      </c>
      <c r="D143" s="499" t="s">
        <v>8</v>
      </c>
      <c r="E143" s="499" t="s">
        <v>8</v>
      </c>
      <c r="F143" s="499" t="s">
        <v>8</v>
      </c>
      <c r="G143" s="499" t="s">
        <v>8</v>
      </c>
      <c r="H143" s="499" t="s">
        <v>8</v>
      </c>
      <c r="I143" s="499" t="s">
        <v>8</v>
      </c>
      <c r="J143" s="499" t="s">
        <v>8</v>
      </c>
      <c r="K143" s="499" t="s">
        <v>8</v>
      </c>
      <c r="L143" s="499" t="s">
        <v>8</v>
      </c>
      <c r="M143" s="499" t="s">
        <v>8</v>
      </c>
      <c r="N143" s="508" t="s">
        <v>8</v>
      </c>
      <c r="O143" s="499" t="s">
        <v>8</v>
      </c>
      <c r="P143" s="1168" t="s">
        <v>8</v>
      </c>
    </row>
    <row r="144" spans="1:16" s="486" customFormat="1" x14ac:dyDescent="0.2">
      <c r="A144" s="361" t="s">
        <v>157</v>
      </c>
      <c r="B144" s="499" t="s">
        <v>8</v>
      </c>
      <c r="C144" s="499" t="s">
        <v>8</v>
      </c>
      <c r="D144" s="499" t="s">
        <v>8</v>
      </c>
      <c r="E144" s="499" t="s">
        <v>8</v>
      </c>
      <c r="F144" s="499" t="s">
        <v>8</v>
      </c>
      <c r="G144" s="499" t="s">
        <v>8</v>
      </c>
      <c r="H144" s="499" t="s">
        <v>8</v>
      </c>
      <c r="I144" s="499" t="s">
        <v>8</v>
      </c>
      <c r="J144" s="499" t="s">
        <v>8</v>
      </c>
      <c r="K144" s="499" t="s">
        <v>8</v>
      </c>
      <c r="L144" s="499" t="s">
        <v>8</v>
      </c>
      <c r="M144" s="499" t="s">
        <v>8</v>
      </c>
      <c r="N144" s="508" t="s">
        <v>8</v>
      </c>
      <c r="O144" s="499" t="s">
        <v>8</v>
      </c>
      <c r="P144" s="1168" t="s">
        <v>8</v>
      </c>
    </row>
    <row r="145" spans="1:16" s="486" customFormat="1" x14ac:dyDescent="0.2">
      <c r="A145" s="361" t="s">
        <v>428</v>
      </c>
      <c r="B145" s="499" t="s">
        <v>8</v>
      </c>
      <c r="C145" s="499" t="s">
        <v>8</v>
      </c>
      <c r="D145" s="499" t="s">
        <v>8</v>
      </c>
      <c r="E145" s="499" t="s">
        <v>8</v>
      </c>
      <c r="F145" s="499" t="s">
        <v>8</v>
      </c>
      <c r="G145" s="499" t="s">
        <v>8</v>
      </c>
      <c r="H145" s="499" t="s">
        <v>8</v>
      </c>
      <c r="I145" s="499" t="s">
        <v>8</v>
      </c>
      <c r="J145" s="499" t="s">
        <v>8</v>
      </c>
      <c r="K145" s="499" t="s">
        <v>8</v>
      </c>
      <c r="L145" s="499" t="s">
        <v>8</v>
      </c>
      <c r="M145" s="499" t="s">
        <v>8</v>
      </c>
      <c r="N145" s="508" t="s">
        <v>8</v>
      </c>
      <c r="O145" s="499" t="s">
        <v>8</v>
      </c>
      <c r="P145" s="1168" t="s">
        <v>8</v>
      </c>
    </row>
    <row r="146" spans="1:16" s="486" customFormat="1" ht="24" x14ac:dyDescent="0.2">
      <c r="A146" s="361" t="s">
        <v>935</v>
      </c>
      <c r="B146" s="579"/>
      <c r="C146" s="579"/>
      <c r="D146" s="579"/>
      <c r="E146" s="579"/>
      <c r="F146" s="579"/>
      <c r="G146" s="579"/>
      <c r="H146" s="579"/>
      <c r="I146" s="579"/>
      <c r="J146" s="579"/>
      <c r="K146" s="579"/>
      <c r="L146" s="510"/>
      <c r="M146" s="510"/>
      <c r="N146" s="511"/>
      <c r="O146" s="491"/>
      <c r="P146" s="1143"/>
    </row>
    <row r="147" spans="1:16" s="486" customFormat="1" x14ac:dyDescent="0.2">
      <c r="A147" s="361" t="s">
        <v>82</v>
      </c>
      <c r="B147" s="579">
        <v>1653.1</v>
      </c>
      <c r="C147" s="579">
        <v>1137.4000000000001</v>
      </c>
      <c r="D147" s="579">
        <v>1545.039</v>
      </c>
      <c r="E147" s="579">
        <v>2542.2629999999999</v>
      </c>
      <c r="F147" s="579">
        <v>2814.5419999999999</v>
      </c>
      <c r="G147" s="579">
        <v>1312.4</v>
      </c>
      <c r="H147" s="579">
        <v>418.39499999999998</v>
      </c>
      <c r="I147" s="579">
        <v>1247.192</v>
      </c>
      <c r="J147" s="579">
        <v>2024.7429999999999</v>
      </c>
      <c r="K147" s="579">
        <v>3718.4569999999999</v>
      </c>
      <c r="L147" s="579">
        <v>6078.6009999999997</v>
      </c>
      <c r="M147" s="579">
        <v>6489.3760000000002</v>
      </c>
      <c r="N147" s="580">
        <v>7160.3360000000002</v>
      </c>
      <c r="O147" s="274">
        <v>15204.437</v>
      </c>
      <c r="P147" s="1203">
        <v>14093.076999999999</v>
      </c>
    </row>
    <row r="148" spans="1:16" s="486" customFormat="1" x14ac:dyDescent="0.2">
      <c r="A148" s="361" t="s">
        <v>160</v>
      </c>
      <c r="B148" s="579">
        <v>170.48373819654586</v>
      </c>
      <c r="C148" s="579">
        <v>65.093722885365395</v>
      </c>
      <c r="D148" s="579">
        <v>129.49432443636189</v>
      </c>
      <c r="E148" s="579">
        <v>158.06302926242503</v>
      </c>
      <c r="F148" s="579">
        <v>106.2477001510004</v>
      </c>
      <c r="G148" s="579">
        <v>45.447618127387408</v>
      </c>
      <c r="H148" s="579">
        <v>30.478148421615153</v>
      </c>
      <c r="I148" s="579">
        <v>285.5</v>
      </c>
      <c r="J148" s="579">
        <v>154.80000000000001</v>
      </c>
      <c r="K148" s="579">
        <v>179.5</v>
      </c>
      <c r="L148" s="579">
        <v>162.69999999999999</v>
      </c>
      <c r="M148" s="579">
        <v>104.1</v>
      </c>
      <c r="N148" s="580">
        <v>106.6</v>
      </c>
      <c r="O148" s="449">
        <v>200.5</v>
      </c>
      <c r="P148" s="1183">
        <v>89.039918095494613</v>
      </c>
    </row>
    <row r="149" spans="1:16" s="486" customFormat="1" ht="22.5" x14ac:dyDescent="0.2">
      <c r="A149" s="160" t="s">
        <v>477</v>
      </c>
      <c r="B149" s="579">
        <v>100</v>
      </c>
      <c r="C149" s="579">
        <v>65.093722885365395</v>
      </c>
      <c r="D149" s="579">
        <v>84.292676700881415</v>
      </c>
      <c r="E149" s="579">
        <v>133.23555823979552</v>
      </c>
      <c r="F149" s="579">
        <v>141.55971641312945</v>
      </c>
      <c r="G149" s="579">
        <v>64.335519337651633</v>
      </c>
      <c r="H149" s="579">
        <v>19.60827507154638</v>
      </c>
      <c r="I149" s="579">
        <v>55.981625329264915</v>
      </c>
      <c r="J149" s="579">
        <v>86.659556009702101</v>
      </c>
      <c r="K149" s="579">
        <v>155.55390303741527</v>
      </c>
      <c r="L149" s="579">
        <v>253.08620024187462</v>
      </c>
      <c r="M149" s="579">
        <v>263.46273445179145</v>
      </c>
      <c r="N149" s="580">
        <v>280.85127492560969</v>
      </c>
      <c r="O149" s="581">
        <f t="shared" ref="O149" si="2">N149*O148/100</f>
        <v>563.10680622584744</v>
      </c>
      <c r="P149" s="1204">
        <f>O149*P148/100</f>
        <v>501.38983905365012</v>
      </c>
    </row>
    <row r="150" spans="1:16" s="486" customFormat="1" x14ac:dyDescent="0.2">
      <c r="A150" s="361" t="s">
        <v>921</v>
      </c>
      <c r="B150" s="579"/>
      <c r="C150" s="579"/>
      <c r="D150" s="579"/>
      <c r="E150" s="579"/>
      <c r="F150" s="579"/>
      <c r="G150" s="579"/>
      <c r="H150" s="579"/>
      <c r="I150" s="579"/>
      <c r="J150" s="579"/>
      <c r="K150" s="579"/>
      <c r="L150" s="579"/>
      <c r="M150" s="579"/>
      <c r="N150" s="580"/>
      <c r="O150" s="449"/>
      <c r="P150" s="1184"/>
    </row>
    <row r="151" spans="1:16" s="486" customFormat="1" x14ac:dyDescent="0.2">
      <c r="A151" s="361" t="s">
        <v>163</v>
      </c>
      <c r="B151" s="579">
        <v>8.2929999999999993</v>
      </c>
      <c r="C151" s="579">
        <v>7.0069999999999997</v>
      </c>
      <c r="D151" s="579">
        <v>10.291</v>
      </c>
      <c r="E151" s="579">
        <v>7.5839999999999996</v>
      </c>
      <c r="F151" s="579">
        <v>5.242</v>
      </c>
      <c r="G151" s="579">
        <v>0.2248</v>
      </c>
      <c r="H151" s="579">
        <v>2.54</v>
      </c>
      <c r="I151" s="579">
        <v>0.63700000000000001</v>
      </c>
      <c r="J151" s="579">
        <v>5.7469999999999999</v>
      </c>
      <c r="K151" s="579">
        <v>5.6840000000000002</v>
      </c>
      <c r="L151" s="579">
        <v>6.835</v>
      </c>
      <c r="M151" s="579">
        <v>8.8279999999999994</v>
      </c>
      <c r="N151" s="580">
        <v>5.4950000000000001</v>
      </c>
      <c r="O151" s="622">
        <v>4.5609999999999999</v>
      </c>
      <c r="P151" s="1205">
        <v>0.53200000000000003</v>
      </c>
    </row>
    <row r="152" spans="1:16" s="486" customFormat="1" ht="22.5" x14ac:dyDescent="0.2">
      <c r="A152" s="361" t="s">
        <v>164</v>
      </c>
      <c r="B152" s="579">
        <v>82.2</v>
      </c>
      <c r="C152" s="579">
        <f>C151/B151*100</f>
        <v>84.492945857952492</v>
      </c>
      <c r="D152" s="579">
        <f t="shared" ref="D152:N152" si="3">D151/C151*100</f>
        <v>146.86741829598972</v>
      </c>
      <c r="E152" s="579">
        <f t="shared" si="3"/>
        <v>73.695462054222133</v>
      </c>
      <c r="F152" s="579">
        <f t="shared" si="3"/>
        <v>69.119198312236279</v>
      </c>
      <c r="G152" s="579">
        <f t="shared" si="3"/>
        <v>4.2884395268981308</v>
      </c>
      <c r="H152" s="579">
        <f t="shared" si="3"/>
        <v>1129.8932384341635</v>
      </c>
      <c r="I152" s="579">
        <f t="shared" si="3"/>
        <v>25.078740157480318</v>
      </c>
      <c r="J152" s="579">
        <f t="shared" si="3"/>
        <v>902.19780219780216</v>
      </c>
      <c r="K152" s="579">
        <f t="shared" si="3"/>
        <v>98.903775883069429</v>
      </c>
      <c r="L152" s="579">
        <f t="shared" si="3"/>
        <v>120.24982406755807</v>
      </c>
      <c r="M152" s="579">
        <f t="shared" si="3"/>
        <v>129.15874177029991</v>
      </c>
      <c r="N152" s="580">
        <f t="shared" si="3"/>
        <v>62.245129134571819</v>
      </c>
      <c r="O152" s="274">
        <v>83</v>
      </c>
      <c r="P152" s="740">
        <v>11.664108748081562</v>
      </c>
    </row>
    <row r="153" spans="1:16" s="486" customFormat="1" ht="22.5" x14ac:dyDescent="0.2">
      <c r="A153" s="160" t="s">
        <v>478</v>
      </c>
      <c r="B153" s="579">
        <v>100</v>
      </c>
      <c r="C153" s="579">
        <f>B153*C152/100</f>
        <v>84.492945857952492</v>
      </c>
      <c r="D153" s="579">
        <f t="shared" ref="D153:P153" si="4">C153*D152/100</f>
        <v>124.0926082238032</v>
      </c>
      <c r="E153" s="579">
        <f t="shared" si="4"/>
        <v>91.450621005667415</v>
      </c>
      <c r="F153" s="579">
        <f t="shared" si="4"/>
        <v>63.209936090678866</v>
      </c>
      <c r="G153" s="579">
        <f t="shared" si="4"/>
        <v>2.7107198842397198</v>
      </c>
      <c r="H153" s="579">
        <f t="shared" si="4"/>
        <v>30.628240684914982</v>
      </c>
      <c r="I153" s="579">
        <f t="shared" si="4"/>
        <v>7.6811768961774991</v>
      </c>
      <c r="J153" s="579">
        <f t="shared" si="4"/>
        <v>69.299409140238751</v>
      </c>
      <c r="K153" s="579">
        <f t="shared" si="4"/>
        <v>68.539732304353066</v>
      </c>
      <c r="L153" s="579">
        <f t="shared" si="4"/>
        <v>82.418907512359823</v>
      </c>
      <c r="M153" s="579">
        <f t="shared" si="4"/>
        <v>106.45122392379113</v>
      </c>
      <c r="N153" s="580">
        <f t="shared" si="4"/>
        <v>66.260701796695997</v>
      </c>
      <c r="O153" s="581">
        <f t="shared" si="4"/>
        <v>54.996382491257684</v>
      </c>
      <c r="P153" s="1204">
        <f t="shared" si="4"/>
        <v>6.4148378612911836</v>
      </c>
    </row>
    <row r="154" spans="1:16" s="486" customFormat="1" ht="22.5" x14ac:dyDescent="0.2">
      <c r="A154" s="361" t="s">
        <v>165</v>
      </c>
      <c r="B154" s="541"/>
      <c r="C154" s="541"/>
      <c r="D154" s="541"/>
      <c r="E154" s="541"/>
      <c r="F154" s="541"/>
      <c r="G154" s="541"/>
      <c r="H154" s="541"/>
      <c r="I154" s="579"/>
      <c r="J154" s="579"/>
      <c r="K154" s="579"/>
      <c r="L154" s="510"/>
      <c r="M154" s="510"/>
      <c r="N154" s="511"/>
      <c r="O154" s="449"/>
      <c r="P154" s="1143"/>
    </row>
    <row r="155" spans="1:16" s="486" customFormat="1" ht="22.5" x14ac:dyDescent="0.2">
      <c r="A155" s="361" t="s">
        <v>166</v>
      </c>
      <c r="B155" s="536" t="s">
        <v>8</v>
      </c>
      <c r="C155" s="536" t="s">
        <v>8</v>
      </c>
      <c r="D155" s="536" t="s">
        <v>8</v>
      </c>
      <c r="E155" s="536" t="s">
        <v>8</v>
      </c>
      <c r="F155" s="536" t="s">
        <v>8</v>
      </c>
      <c r="G155" s="536" t="s">
        <v>8</v>
      </c>
      <c r="H155" s="536" t="s">
        <v>8</v>
      </c>
      <c r="I155" s="536" t="s">
        <v>8</v>
      </c>
      <c r="J155" s="536" t="s">
        <v>8</v>
      </c>
      <c r="K155" s="536" t="s">
        <v>8</v>
      </c>
      <c r="L155" s="536" t="s">
        <v>8</v>
      </c>
      <c r="M155" s="536" t="s">
        <v>8</v>
      </c>
      <c r="N155" s="533" t="s">
        <v>479</v>
      </c>
      <c r="O155" s="292" t="s">
        <v>8</v>
      </c>
      <c r="P155" s="1035" t="s">
        <v>8</v>
      </c>
    </row>
    <row r="156" spans="1:16" s="486" customFormat="1" ht="22.5" x14ac:dyDescent="0.2">
      <c r="A156" s="361" t="s">
        <v>167</v>
      </c>
      <c r="B156" s="536" t="s">
        <v>8</v>
      </c>
      <c r="C156" s="536" t="s">
        <v>8</v>
      </c>
      <c r="D156" s="536" t="s">
        <v>8</v>
      </c>
      <c r="E156" s="536" t="s">
        <v>8</v>
      </c>
      <c r="F156" s="536" t="s">
        <v>8</v>
      </c>
      <c r="G156" s="536" t="s">
        <v>8</v>
      </c>
      <c r="H156" s="536" t="s">
        <v>8</v>
      </c>
      <c r="I156" s="536" t="s">
        <v>8</v>
      </c>
      <c r="J156" s="536" t="s">
        <v>8</v>
      </c>
      <c r="K156" s="536" t="s">
        <v>8</v>
      </c>
      <c r="L156" s="536" t="s">
        <v>8</v>
      </c>
      <c r="M156" s="536" t="s">
        <v>8</v>
      </c>
      <c r="N156" s="533" t="s">
        <v>479</v>
      </c>
      <c r="O156" s="292" t="s">
        <v>8</v>
      </c>
      <c r="P156" s="1035" t="s">
        <v>8</v>
      </c>
    </row>
    <row r="157" spans="1:16" s="486" customFormat="1" x14ac:dyDescent="0.2">
      <c r="A157" s="361" t="s">
        <v>377</v>
      </c>
      <c r="B157" s="536"/>
      <c r="C157" s="536"/>
      <c r="D157" s="536"/>
      <c r="E157" s="536"/>
      <c r="F157" s="536"/>
      <c r="G157" s="536"/>
      <c r="H157" s="536"/>
      <c r="I157" s="536"/>
      <c r="J157" s="536"/>
      <c r="K157" s="536"/>
      <c r="L157" s="536"/>
      <c r="M157" s="536"/>
      <c r="N157" s="533"/>
      <c r="O157" s="449"/>
      <c r="P157" s="1143"/>
    </row>
    <row r="158" spans="1:16" s="486" customFormat="1" x14ac:dyDescent="0.2">
      <c r="A158" s="361" t="s">
        <v>430</v>
      </c>
      <c r="B158" s="536" t="s">
        <v>8</v>
      </c>
      <c r="C158" s="536" t="s">
        <v>8</v>
      </c>
      <c r="D158" s="536" t="s">
        <v>8</v>
      </c>
      <c r="E158" s="536" t="s">
        <v>8</v>
      </c>
      <c r="F158" s="536" t="s">
        <v>8</v>
      </c>
      <c r="G158" s="536" t="s">
        <v>8</v>
      </c>
      <c r="H158" s="536" t="s">
        <v>8</v>
      </c>
      <c r="I158" s="536" t="s">
        <v>8</v>
      </c>
      <c r="J158" s="536" t="s">
        <v>8</v>
      </c>
      <c r="K158" s="536" t="s">
        <v>8</v>
      </c>
      <c r="L158" s="536" t="s">
        <v>8</v>
      </c>
      <c r="M158" s="536" t="s">
        <v>8</v>
      </c>
      <c r="N158" s="533" t="s">
        <v>479</v>
      </c>
      <c r="O158" s="292" t="s">
        <v>8</v>
      </c>
      <c r="P158" s="1035" t="s">
        <v>8</v>
      </c>
    </row>
    <row r="159" spans="1:16" ht="22.5" x14ac:dyDescent="0.2">
      <c r="A159" s="361" t="s">
        <v>431</v>
      </c>
      <c r="B159" s="536" t="s">
        <v>8</v>
      </c>
      <c r="C159" s="536" t="s">
        <v>8</v>
      </c>
      <c r="D159" s="536" t="s">
        <v>8</v>
      </c>
      <c r="E159" s="536" t="s">
        <v>8</v>
      </c>
      <c r="F159" s="536" t="s">
        <v>8</v>
      </c>
      <c r="G159" s="536" t="s">
        <v>8</v>
      </c>
      <c r="H159" s="536" t="s">
        <v>8</v>
      </c>
      <c r="I159" s="536" t="s">
        <v>8</v>
      </c>
      <c r="J159" s="536" t="s">
        <v>8</v>
      </c>
      <c r="K159" s="536" t="s">
        <v>8</v>
      </c>
      <c r="L159" s="536" t="s">
        <v>8</v>
      </c>
      <c r="M159" s="536" t="s">
        <v>8</v>
      </c>
      <c r="N159" s="533" t="s">
        <v>479</v>
      </c>
      <c r="O159" s="292" t="s">
        <v>8</v>
      </c>
      <c r="P159" s="1035" t="s">
        <v>8</v>
      </c>
    </row>
    <row r="160" spans="1:16" ht="22.5" x14ac:dyDescent="0.2">
      <c r="A160" s="546" t="s">
        <v>432</v>
      </c>
      <c r="B160" s="499">
        <v>2021</v>
      </c>
      <c r="C160" s="499">
        <v>2276</v>
      </c>
      <c r="D160" s="499">
        <v>2422</v>
      </c>
      <c r="E160" s="499">
        <v>2717</v>
      </c>
      <c r="F160" s="499">
        <v>3066</v>
      </c>
      <c r="G160" s="499">
        <v>2716</v>
      </c>
      <c r="H160" s="499">
        <v>2638</v>
      </c>
      <c r="I160" s="499">
        <v>2613</v>
      </c>
      <c r="J160" s="499">
        <v>2702</v>
      </c>
      <c r="K160" s="547">
        <v>2658</v>
      </c>
      <c r="L160" s="548">
        <v>2371</v>
      </c>
      <c r="M160" s="548">
        <v>2200</v>
      </c>
      <c r="N160" s="594">
        <v>2431</v>
      </c>
      <c r="O160" s="623">
        <v>2679</v>
      </c>
      <c r="P160" s="1031">
        <v>2736</v>
      </c>
    </row>
    <row r="161" spans="1:16" ht="24" x14ac:dyDescent="0.2">
      <c r="A161" s="546" t="s">
        <v>936</v>
      </c>
      <c r="B161" s="499">
        <v>1802</v>
      </c>
      <c r="C161" s="499">
        <v>2009</v>
      </c>
      <c r="D161" s="499">
        <v>2066</v>
      </c>
      <c r="E161" s="499">
        <v>2180</v>
      </c>
      <c r="F161" s="499">
        <v>2494</v>
      </c>
      <c r="G161" s="499">
        <v>2453</v>
      </c>
      <c r="H161" s="499">
        <v>2213</v>
      </c>
      <c r="I161" s="499">
        <v>1859</v>
      </c>
      <c r="J161" s="499">
        <v>2113</v>
      </c>
      <c r="K161" s="547">
        <v>2222</v>
      </c>
      <c r="L161" s="548">
        <v>2045</v>
      </c>
      <c r="M161" s="548">
        <v>1933</v>
      </c>
      <c r="N161" s="594">
        <v>2201</v>
      </c>
      <c r="O161" s="623">
        <v>2483</v>
      </c>
      <c r="P161" s="1031">
        <v>2563</v>
      </c>
    </row>
    <row r="162" spans="1:16" ht="24" x14ac:dyDescent="0.2">
      <c r="A162" s="446" t="s">
        <v>937</v>
      </c>
      <c r="B162" s="499" t="s">
        <v>8</v>
      </c>
      <c r="C162" s="499" t="s">
        <v>8</v>
      </c>
      <c r="D162" s="499" t="s">
        <v>8</v>
      </c>
      <c r="E162" s="499" t="s">
        <v>8</v>
      </c>
      <c r="F162" s="499" t="s">
        <v>8</v>
      </c>
      <c r="G162" s="499" t="s">
        <v>8</v>
      </c>
      <c r="H162" s="499" t="s">
        <v>8</v>
      </c>
      <c r="I162" s="499" t="s">
        <v>8</v>
      </c>
      <c r="J162" s="499" t="s">
        <v>8</v>
      </c>
      <c r="K162" s="499" t="s">
        <v>8</v>
      </c>
      <c r="L162" s="499" t="s">
        <v>8</v>
      </c>
      <c r="M162" s="499" t="s">
        <v>8</v>
      </c>
      <c r="N162" s="508" t="s">
        <v>8</v>
      </c>
      <c r="O162" s="508" t="s">
        <v>8</v>
      </c>
      <c r="P162" s="1168" t="s">
        <v>8</v>
      </c>
    </row>
    <row r="163" spans="1:16" ht="24" x14ac:dyDescent="0.2">
      <c r="A163" s="446" t="s">
        <v>932</v>
      </c>
      <c r="B163" s="499" t="s">
        <v>8</v>
      </c>
      <c r="C163" s="499" t="s">
        <v>8</v>
      </c>
      <c r="D163" s="499" t="s">
        <v>8</v>
      </c>
      <c r="E163" s="499" t="s">
        <v>8</v>
      </c>
      <c r="F163" s="499" t="s">
        <v>8</v>
      </c>
      <c r="G163" s="499" t="s">
        <v>8</v>
      </c>
      <c r="H163" s="499" t="s">
        <v>8</v>
      </c>
      <c r="I163" s="499" t="s">
        <v>8</v>
      </c>
      <c r="J163" s="499" t="s">
        <v>8</v>
      </c>
      <c r="K163" s="499" t="s">
        <v>8</v>
      </c>
      <c r="L163" s="499" t="s">
        <v>8</v>
      </c>
      <c r="M163" s="499" t="s">
        <v>8</v>
      </c>
      <c r="N163" s="508" t="s">
        <v>8</v>
      </c>
      <c r="O163" s="508" t="s">
        <v>8</v>
      </c>
      <c r="P163" s="1168" t="s">
        <v>8</v>
      </c>
    </row>
    <row r="164" spans="1:16" ht="22.5" x14ac:dyDescent="0.2">
      <c r="A164" s="446" t="s">
        <v>434</v>
      </c>
      <c r="B164" s="549">
        <v>5713.2849999999999</v>
      </c>
      <c r="C164" s="549">
        <v>7000.7960000000003</v>
      </c>
      <c r="D164" s="549">
        <v>9175.7829999999994</v>
      </c>
      <c r="E164" s="549">
        <v>10402.289000000001</v>
      </c>
      <c r="F164" s="549">
        <v>12385.040999999999</v>
      </c>
      <c r="G164" s="549">
        <v>13274.452348149998</v>
      </c>
      <c r="H164" s="549">
        <v>13103.79963576</v>
      </c>
      <c r="I164" s="549">
        <v>12935.462632500003</v>
      </c>
      <c r="J164" s="549">
        <v>14774.299118900002</v>
      </c>
      <c r="K164" s="549">
        <v>16832.776999999998</v>
      </c>
      <c r="L164" s="549">
        <v>18422.558000000001</v>
      </c>
      <c r="M164" s="549">
        <v>19969.509999999998</v>
      </c>
      <c r="N164" s="535">
        <v>23829.811000000002</v>
      </c>
      <c r="O164" s="535">
        <v>29149.989000000001</v>
      </c>
      <c r="P164" s="1149">
        <v>34855.4</v>
      </c>
    </row>
    <row r="165" spans="1:16" x14ac:dyDescent="0.2">
      <c r="A165" s="1243" t="s">
        <v>181</v>
      </c>
      <c r="B165" s="1235"/>
      <c r="C165" s="1235"/>
      <c r="D165" s="1235"/>
      <c r="E165" s="1235"/>
      <c r="F165" s="1235"/>
      <c r="G165" s="1235"/>
      <c r="H165" s="1235"/>
      <c r="I165" s="1235"/>
      <c r="J165" s="1235"/>
      <c r="K165" s="1235"/>
      <c r="L165" s="1235"/>
      <c r="M165" s="1235"/>
      <c r="N165" s="1244"/>
      <c r="O165" s="1235"/>
      <c r="P165" s="1232"/>
    </row>
    <row r="166" spans="1:16" x14ac:dyDescent="0.2">
      <c r="A166" s="361" t="s">
        <v>385</v>
      </c>
      <c r="B166" s="551" t="s">
        <v>4</v>
      </c>
      <c r="C166" s="551" t="s">
        <v>4</v>
      </c>
      <c r="D166" s="551" t="s">
        <v>4</v>
      </c>
      <c r="E166" s="549">
        <v>5365.9</v>
      </c>
      <c r="F166" s="549">
        <v>6502.9</v>
      </c>
      <c r="G166" s="549">
        <v>7616.8</v>
      </c>
      <c r="H166" s="549">
        <v>7980</v>
      </c>
      <c r="I166" s="549">
        <v>6170.9</v>
      </c>
      <c r="J166" s="549">
        <v>8440.6</v>
      </c>
      <c r="K166" s="549">
        <v>9278</v>
      </c>
      <c r="L166" s="549">
        <v>11134.7</v>
      </c>
      <c r="M166" s="549">
        <v>12132.2</v>
      </c>
      <c r="N166" s="549">
        <v>14242.9</v>
      </c>
      <c r="O166" s="549">
        <v>14829.6</v>
      </c>
      <c r="P166" s="1174">
        <v>13828.6</v>
      </c>
    </row>
    <row r="167" spans="1:16" x14ac:dyDescent="0.2">
      <c r="A167" s="361" t="s">
        <v>386</v>
      </c>
      <c r="B167" s="551" t="s">
        <v>4</v>
      </c>
      <c r="C167" s="551" t="s">
        <v>4</v>
      </c>
      <c r="D167" s="551" t="s">
        <v>4</v>
      </c>
      <c r="E167" s="551" t="s">
        <v>4</v>
      </c>
      <c r="F167" s="551" t="s">
        <v>4</v>
      </c>
      <c r="G167" s="551" t="s">
        <v>4</v>
      </c>
      <c r="H167" s="551" t="s">
        <v>4</v>
      </c>
      <c r="I167" s="551" t="s">
        <v>4</v>
      </c>
      <c r="J167" s="551" t="s">
        <v>4</v>
      </c>
      <c r="K167" s="551" t="s">
        <v>4</v>
      </c>
      <c r="L167" s="551" t="s">
        <v>4</v>
      </c>
      <c r="M167" s="551" t="s">
        <v>4</v>
      </c>
      <c r="N167" s="552" t="s">
        <v>4</v>
      </c>
      <c r="O167" s="551" t="s">
        <v>4</v>
      </c>
      <c r="P167" s="1197" t="s">
        <v>4</v>
      </c>
    </row>
    <row r="168" spans="1:16" x14ac:dyDescent="0.2">
      <c r="A168" s="546" t="s">
        <v>482</v>
      </c>
      <c r="B168" s="551" t="s">
        <v>4</v>
      </c>
      <c r="C168" s="551" t="s">
        <v>4</v>
      </c>
      <c r="D168" s="551" t="s">
        <v>4</v>
      </c>
      <c r="E168" s="551" t="s">
        <v>4</v>
      </c>
      <c r="F168" s="537">
        <v>113.3</v>
      </c>
      <c r="G168" s="537">
        <v>112</v>
      </c>
      <c r="H168" s="537">
        <v>89</v>
      </c>
      <c r="I168" s="537">
        <v>71.5</v>
      </c>
      <c r="J168" s="537">
        <v>128.4</v>
      </c>
      <c r="K168" s="537">
        <v>103.3</v>
      </c>
      <c r="L168" s="537">
        <v>112.5</v>
      </c>
      <c r="M168" s="537">
        <v>100.7</v>
      </c>
      <c r="N168" s="553">
        <v>102.1</v>
      </c>
      <c r="O168" s="537">
        <v>93</v>
      </c>
      <c r="P168" s="1206">
        <v>87.3</v>
      </c>
    </row>
    <row r="169" spans="1:16" ht="12.75" x14ac:dyDescent="0.2">
      <c r="A169" s="222" t="s">
        <v>924</v>
      </c>
      <c r="B169" s="554"/>
      <c r="C169" s="554"/>
      <c r="D169" s="554"/>
      <c r="E169" s="555"/>
      <c r="F169" s="555"/>
      <c r="G169" s="555"/>
      <c r="H169" s="555"/>
      <c r="I169" s="555"/>
      <c r="J169" s="555"/>
      <c r="K169" s="555"/>
      <c r="L169" s="555"/>
      <c r="M169" s="555"/>
      <c r="N169" s="556"/>
    </row>
    <row r="170" spans="1:16" ht="12.75" x14ac:dyDescent="0.2">
      <c r="A170" s="223" t="s">
        <v>925</v>
      </c>
      <c r="B170" s="557"/>
      <c r="C170" s="557"/>
      <c r="D170" s="557"/>
      <c r="E170" s="558"/>
      <c r="F170" s="558"/>
      <c r="G170" s="558"/>
      <c r="H170" s="558"/>
      <c r="I170" s="555"/>
      <c r="J170" s="555"/>
      <c r="K170" s="555"/>
      <c r="L170" s="555"/>
      <c r="M170" s="555"/>
      <c r="N170" s="556"/>
    </row>
    <row r="171" spans="1:16" ht="12.75" x14ac:dyDescent="0.2">
      <c r="A171" s="223" t="s">
        <v>483</v>
      </c>
      <c r="B171" s="557"/>
      <c r="C171" s="557"/>
      <c r="D171" s="557"/>
      <c r="E171" s="558"/>
      <c r="F171" s="558"/>
      <c r="G171" s="558"/>
      <c r="H171" s="558"/>
      <c r="I171" s="555"/>
      <c r="J171" s="555"/>
      <c r="K171" s="555"/>
      <c r="L171" s="555"/>
      <c r="M171" s="555"/>
      <c r="N171" s="556"/>
    </row>
    <row r="172" spans="1:16" ht="12.75" x14ac:dyDescent="0.2">
      <c r="A172" s="1497" t="s">
        <v>484</v>
      </c>
      <c r="B172" s="1497"/>
      <c r="C172" s="1497"/>
      <c r="D172" s="1497"/>
      <c r="E172" s="555"/>
      <c r="F172" s="555"/>
      <c r="G172" s="555"/>
      <c r="H172" s="555"/>
      <c r="I172" s="555"/>
      <c r="J172" s="555"/>
      <c r="K172" s="555"/>
      <c r="L172" s="555"/>
      <c r="M172" s="555"/>
      <c r="N172" s="556"/>
    </row>
    <row r="173" spans="1:16" ht="12.75" x14ac:dyDescent="0.2">
      <c r="A173" s="559" t="s">
        <v>485</v>
      </c>
      <c r="B173" s="557"/>
      <c r="C173" s="557"/>
      <c r="D173" s="557"/>
      <c r="E173" s="555"/>
      <c r="F173" s="555"/>
      <c r="G173" s="555"/>
      <c r="H173" s="555"/>
      <c r="I173" s="555"/>
      <c r="J173" s="555"/>
      <c r="K173" s="555"/>
      <c r="L173" s="555"/>
      <c r="M173" s="555"/>
      <c r="N173" s="556"/>
    </row>
    <row r="174" spans="1:16" ht="12.75" x14ac:dyDescent="0.2">
      <c r="A174" s="1434" t="s">
        <v>486</v>
      </c>
      <c r="B174" s="560"/>
      <c r="C174" s="560"/>
      <c r="D174" s="224"/>
      <c r="E174" s="555"/>
      <c r="F174" s="555"/>
      <c r="G174" s="555"/>
      <c r="H174" s="555"/>
      <c r="I174" s="555"/>
      <c r="J174" s="555"/>
      <c r="K174" s="555"/>
      <c r="L174" s="555"/>
      <c r="M174" s="555"/>
      <c r="N174" s="556"/>
    </row>
    <row r="175" spans="1:16" ht="12.75" x14ac:dyDescent="0.2">
      <c r="A175" s="1434" t="s">
        <v>487</v>
      </c>
      <c r="B175" s="560"/>
      <c r="C175" s="560"/>
      <c r="D175" s="224"/>
      <c r="E175" s="555"/>
      <c r="F175" s="555"/>
      <c r="G175" s="555"/>
      <c r="H175" s="555"/>
      <c r="I175" s="555"/>
      <c r="J175" s="555"/>
      <c r="K175" s="555"/>
      <c r="L175" s="555"/>
      <c r="M175" s="555"/>
      <c r="N175" s="556"/>
    </row>
    <row r="176" spans="1:16" x14ac:dyDescent="0.2">
      <c r="A176" s="1497" t="s">
        <v>497</v>
      </c>
      <c r="B176" s="1497"/>
      <c r="C176" s="1497"/>
      <c r="D176" s="1497"/>
      <c r="E176" s="555"/>
      <c r="F176" s="555"/>
      <c r="G176" s="555"/>
      <c r="H176" s="555"/>
      <c r="I176" s="555"/>
      <c r="J176" s="555"/>
      <c r="K176" s="555"/>
      <c r="L176" s="555"/>
      <c r="M176" s="555"/>
      <c r="N176" s="556"/>
    </row>
    <row r="177" spans="1:14" ht="12.75" x14ac:dyDescent="0.2">
      <c r="A177" s="223" t="s">
        <v>933</v>
      </c>
      <c r="B177" s="569"/>
      <c r="C177" s="569"/>
      <c r="D177" s="569"/>
      <c r="E177" s="569"/>
      <c r="F177" s="569"/>
      <c r="G177" s="569"/>
      <c r="H177" s="569"/>
      <c r="I177" s="569"/>
      <c r="J177" s="569"/>
      <c r="K177" s="569"/>
      <c r="L177" s="569"/>
      <c r="M177" s="569"/>
      <c r="N177" s="569"/>
    </row>
    <row r="178" spans="1:14" ht="12.75" x14ac:dyDescent="0.2">
      <c r="A178" s="223" t="s">
        <v>489</v>
      </c>
      <c r="B178" s="561"/>
      <c r="C178" s="561"/>
      <c r="D178" s="561"/>
      <c r="E178" s="562"/>
      <c r="F178" s="562"/>
      <c r="G178" s="562"/>
      <c r="H178" s="555"/>
      <c r="I178" s="555"/>
      <c r="J178" s="563"/>
      <c r="K178" s="563"/>
      <c r="L178" s="563"/>
      <c r="M178" s="563"/>
      <c r="N178" s="225"/>
    </row>
    <row r="179" spans="1:14" ht="12.75" x14ac:dyDescent="0.2">
      <c r="A179" s="223" t="s">
        <v>938</v>
      </c>
      <c r="B179" s="561"/>
      <c r="C179" s="561"/>
      <c r="D179" s="561"/>
      <c r="E179" s="564"/>
      <c r="F179" s="564"/>
      <c r="G179" s="555"/>
      <c r="H179" s="555"/>
      <c r="I179" s="555"/>
      <c r="J179" s="555"/>
      <c r="K179" s="555"/>
      <c r="L179" s="555"/>
      <c r="M179" s="555"/>
      <c r="N179" s="556"/>
    </row>
    <row r="180" spans="1:14" ht="12.75" x14ac:dyDescent="0.2">
      <c r="A180" s="565" t="s">
        <v>490</v>
      </c>
      <c r="B180" s="566"/>
      <c r="C180" s="566"/>
      <c r="D180" s="566"/>
      <c r="E180" s="226"/>
      <c r="F180" s="226"/>
      <c r="G180" s="226"/>
      <c r="H180" s="566"/>
      <c r="I180" s="566"/>
      <c r="J180" s="567"/>
      <c r="K180" s="567"/>
      <c r="L180" s="567"/>
      <c r="M180" s="567"/>
      <c r="N180" s="486"/>
    </row>
    <row r="181" spans="1:14" ht="12.75" x14ac:dyDescent="0.2">
      <c r="A181" s="565" t="s">
        <v>928</v>
      </c>
      <c r="B181" s="566"/>
      <c r="C181" s="566"/>
      <c r="D181" s="566"/>
      <c r="E181" s="566"/>
      <c r="F181" s="566"/>
      <c r="G181" s="566"/>
      <c r="H181" s="566"/>
      <c r="I181" s="566"/>
      <c r="J181" s="567"/>
      <c r="K181" s="567"/>
      <c r="L181" s="567"/>
      <c r="M181" s="567"/>
      <c r="N181" s="486"/>
    </row>
    <row r="182" spans="1:14" x14ac:dyDescent="0.2">
      <c r="A182" s="217" t="s">
        <v>491</v>
      </c>
    </row>
    <row r="183" spans="1:14" x14ac:dyDescent="0.2">
      <c r="A183" s="228" t="s">
        <v>492</v>
      </c>
      <c r="B183" s="568"/>
      <c r="C183" s="568"/>
      <c r="D183" s="568"/>
      <c r="E183" s="568"/>
      <c r="F183" s="568"/>
      <c r="G183" s="568"/>
      <c r="H183" s="568"/>
      <c r="I183" s="568"/>
      <c r="J183" s="568"/>
      <c r="K183" s="568"/>
      <c r="L183" s="568"/>
      <c r="M183" s="568"/>
      <c r="N183" s="568"/>
    </row>
    <row r="235" spans="1:14" s="569" customFormat="1" x14ac:dyDescent="0.2">
      <c r="A235" s="279"/>
      <c r="B235" s="279"/>
      <c r="C235" s="279"/>
      <c r="D235" s="279"/>
      <c r="E235" s="279"/>
      <c r="F235" s="279"/>
      <c r="G235" s="279"/>
      <c r="H235" s="279"/>
      <c r="I235" s="279"/>
      <c r="J235" s="279"/>
      <c r="K235" s="279"/>
      <c r="L235" s="279"/>
      <c r="M235" s="279"/>
      <c r="N235" s="279"/>
    </row>
    <row r="236" spans="1:14" ht="32.25" customHeight="1" x14ac:dyDescent="0.2"/>
    <row r="237" spans="1:14" ht="15.75" customHeight="1" x14ac:dyDescent="0.2"/>
  </sheetData>
  <mergeCells count="6">
    <mergeCell ref="A176:D176"/>
    <mergeCell ref="A1:G1"/>
    <mergeCell ref="B36:K36"/>
    <mergeCell ref="B39:K39"/>
    <mergeCell ref="B90:K90"/>
    <mergeCell ref="A172:D17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4"/>
  <sheetViews>
    <sheetView zoomScale="90" zoomScaleNormal="9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I40" sqref="I40"/>
    </sheetView>
  </sheetViews>
  <sheetFormatPr defaultRowHeight="11.25" x14ac:dyDescent="0.2"/>
  <cols>
    <col min="1" max="1" width="68.85546875" style="208" customWidth="1"/>
    <col min="2" max="2" width="9.7109375" style="208" customWidth="1"/>
    <col min="3" max="3" width="9" style="208" customWidth="1"/>
    <col min="4" max="7" width="5.5703125" style="208" customWidth="1"/>
    <col min="8" max="8" width="5.28515625" style="208" customWidth="1"/>
    <col min="9" max="10" width="5.5703125" style="208" customWidth="1"/>
    <col min="11" max="13" width="7.42578125" style="113" customWidth="1"/>
    <col min="14" max="14" width="7.5703125" style="113" customWidth="1"/>
    <col min="15" max="20" width="7" style="113" customWidth="1"/>
    <col min="21" max="23" width="8.5703125" style="113" customWidth="1"/>
    <col min="24" max="24" width="7.7109375" style="113" customWidth="1"/>
    <col min="25" max="25" width="8.5703125" style="113" customWidth="1"/>
    <col min="26" max="26" width="9.140625" style="113"/>
    <col min="27" max="27" width="8.140625" style="113" customWidth="1"/>
    <col min="28" max="28" width="7.85546875" style="113" bestFit="1" customWidth="1"/>
    <col min="29" max="31" width="8.140625" style="113" customWidth="1"/>
    <col min="32" max="32" width="10.7109375" style="113" customWidth="1"/>
    <col min="33" max="33" width="9.7109375" style="113" bestFit="1" customWidth="1"/>
    <col min="34" max="34" width="8.85546875" style="113" customWidth="1"/>
    <col min="35" max="35" width="11.140625" style="113" customWidth="1"/>
    <col min="36" max="256" width="9.140625" style="113"/>
    <col min="257" max="257" width="103" style="113" customWidth="1"/>
    <col min="258" max="266" width="5.5703125" style="113" bestFit="1" customWidth="1"/>
    <col min="267" max="269" width="7.42578125" style="113" bestFit="1" customWidth="1"/>
    <col min="270" max="270" width="7.5703125" style="113" bestFit="1" customWidth="1"/>
    <col min="271" max="276" width="7" style="113" bestFit="1" customWidth="1"/>
    <col min="277" max="279" width="8.5703125" style="113" bestFit="1" customWidth="1"/>
    <col min="280" max="280" width="9.28515625" style="113" customWidth="1"/>
    <col min="281" max="281" width="8.5703125" style="113" bestFit="1" customWidth="1"/>
    <col min="282" max="282" width="9.140625" style="113"/>
    <col min="283" max="286" width="8.140625" style="113" bestFit="1" customWidth="1"/>
    <col min="287" max="287" width="8.140625" style="113" customWidth="1"/>
    <col min="288" max="288" width="10.7109375" style="113" customWidth="1"/>
    <col min="289" max="289" width="9.7109375" style="113" bestFit="1" customWidth="1"/>
    <col min="290" max="512" width="9.140625" style="113"/>
    <col min="513" max="513" width="103" style="113" customWidth="1"/>
    <col min="514" max="522" width="5.5703125" style="113" bestFit="1" customWidth="1"/>
    <col min="523" max="525" width="7.42578125" style="113" bestFit="1" customWidth="1"/>
    <col min="526" max="526" width="7.5703125" style="113" bestFit="1" customWidth="1"/>
    <col min="527" max="532" width="7" style="113" bestFit="1" customWidth="1"/>
    <col min="533" max="535" width="8.5703125" style="113" bestFit="1" customWidth="1"/>
    <col min="536" max="536" width="9.28515625" style="113" customWidth="1"/>
    <col min="537" max="537" width="8.5703125" style="113" bestFit="1" customWidth="1"/>
    <col min="538" max="538" width="9.140625" style="113"/>
    <col min="539" max="542" width="8.140625" style="113" bestFit="1" customWidth="1"/>
    <col min="543" max="543" width="8.140625" style="113" customWidth="1"/>
    <col min="544" max="544" width="10.7109375" style="113" customWidth="1"/>
    <col min="545" max="545" width="9.7109375" style="113" bestFit="1" customWidth="1"/>
    <col min="546" max="768" width="9.140625" style="113"/>
    <col min="769" max="769" width="103" style="113" customWidth="1"/>
    <col min="770" max="778" width="5.5703125" style="113" bestFit="1" customWidth="1"/>
    <col min="779" max="781" width="7.42578125" style="113" bestFit="1" customWidth="1"/>
    <col min="782" max="782" width="7.5703125" style="113" bestFit="1" customWidth="1"/>
    <col min="783" max="788" width="7" style="113" bestFit="1" customWidth="1"/>
    <col min="789" max="791" width="8.5703125" style="113" bestFit="1" customWidth="1"/>
    <col min="792" max="792" width="9.28515625" style="113" customWidth="1"/>
    <col min="793" max="793" width="8.5703125" style="113" bestFit="1" customWidth="1"/>
    <col min="794" max="794" width="9.140625" style="113"/>
    <col min="795" max="798" width="8.140625" style="113" bestFit="1" customWidth="1"/>
    <col min="799" max="799" width="8.140625" style="113" customWidth="1"/>
    <col min="800" max="800" width="10.7109375" style="113" customWidth="1"/>
    <col min="801" max="801" width="9.7109375" style="113" bestFit="1" customWidth="1"/>
    <col min="802" max="1024" width="9.140625" style="113"/>
    <col min="1025" max="1025" width="103" style="113" customWidth="1"/>
    <col min="1026" max="1034" width="5.5703125" style="113" bestFit="1" customWidth="1"/>
    <col min="1035" max="1037" width="7.42578125" style="113" bestFit="1" customWidth="1"/>
    <col min="1038" max="1038" width="7.5703125" style="113" bestFit="1" customWidth="1"/>
    <col min="1039" max="1044" width="7" style="113" bestFit="1" customWidth="1"/>
    <col min="1045" max="1047" width="8.5703125" style="113" bestFit="1" customWidth="1"/>
    <col min="1048" max="1048" width="9.28515625" style="113" customWidth="1"/>
    <col min="1049" max="1049" width="8.5703125" style="113" bestFit="1" customWidth="1"/>
    <col min="1050" max="1050" width="9.140625" style="113"/>
    <col min="1051" max="1054" width="8.140625" style="113" bestFit="1" customWidth="1"/>
    <col min="1055" max="1055" width="8.140625" style="113" customWidth="1"/>
    <col min="1056" max="1056" width="10.7109375" style="113" customWidth="1"/>
    <col min="1057" max="1057" width="9.7109375" style="113" bestFit="1" customWidth="1"/>
    <col min="1058" max="1280" width="9.140625" style="113"/>
    <col min="1281" max="1281" width="103" style="113" customWidth="1"/>
    <col min="1282" max="1290" width="5.5703125" style="113" bestFit="1" customWidth="1"/>
    <col min="1291" max="1293" width="7.42578125" style="113" bestFit="1" customWidth="1"/>
    <col min="1294" max="1294" width="7.5703125" style="113" bestFit="1" customWidth="1"/>
    <col min="1295" max="1300" width="7" style="113" bestFit="1" customWidth="1"/>
    <col min="1301" max="1303" width="8.5703125" style="113" bestFit="1" customWidth="1"/>
    <col min="1304" max="1304" width="9.28515625" style="113" customWidth="1"/>
    <col min="1305" max="1305" width="8.5703125" style="113" bestFit="1" customWidth="1"/>
    <col min="1306" max="1306" width="9.140625" style="113"/>
    <col min="1307" max="1310" width="8.140625" style="113" bestFit="1" customWidth="1"/>
    <col min="1311" max="1311" width="8.140625" style="113" customWidth="1"/>
    <col min="1312" max="1312" width="10.7109375" style="113" customWidth="1"/>
    <col min="1313" max="1313" width="9.7109375" style="113" bestFit="1" customWidth="1"/>
    <col min="1314" max="1536" width="9.140625" style="113"/>
    <col min="1537" max="1537" width="103" style="113" customWidth="1"/>
    <col min="1538" max="1546" width="5.5703125" style="113" bestFit="1" customWidth="1"/>
    <col min="1547" max="1549" width="7.42578125" style="113" bestFit="1" customWidth="1"/>
    <col min="1550" max="1550" width="7.5703125" style="113" bestFit="1" customWidth="1"/>
    <col min="1551" max="1556" width="7" style="113" bestFit="1" customWidth="1"/>
    <col min="1557" max="1559" width="8.5703125" style="113" bestFit="1" customWidth="1"/>
    <col min="1560" max="1560" width="9.28515625" style="113" customWidth="1"/>
    <col min="1561" max="1561" width="8.5703125" style="113" bestFit="1" customWidth="1"/>
    <col min="1562" max="1562" width="9.140625" style="113"/>
    <col min="1563" max="1566" width="8.140625" style="113" bestFit="1" customWidth="1"/>
    <col min="1567" max="1567" width="8.140625" style="113" customWidth="1"/>
    <col min="1568" max="1568" width="10.7109375" style="113" customWidth="1"/>
    <col min="1569" max="1569" width="9.7109375" style="113" bestFit="1" customWidth="1"/>
    <col min="1570" max="1792" width="9.140625" style="113"/>
    <col min="1793" max="1793" width="103" style="113" customWidth="1"/>
    <col min="1794" max="1802" width="5.5703125" style="113" bestFit="1" customWidth="1"/>
    <col min="1803" max="1805" width="7.42578125" style="113" bestFit="1" customWidth="1"/>
    <col min="1806" max="1806" width="7.5703125" style="113" bestFit="1" customWidth="1"/>
    <col min="1807" max="1812" width="7" style="113" bestFit="1" customWidth="1"/>
    <col min="1813" max="1815" width="8.5703125" style="113" bestFit="1" customWidth="1"/>
    <col min="1816" max="1816" width="9.28515625" style="113" customWidth="1"/>
    <col min="1817" max="1817" width="8.5703125" style="113" bestFit="1" customWidth="1"/>
    <col min="1818" max="1818" width="9.140625" style="113"/>
    <col min="1819" max="1822" width="8.140625" style="113" bestFit="1" customWidth="1"/>
    <col min="1823" max="1823" width="8.140625" style="113" customWidth="1"/>
    <col min="1824" max="1824" width="10.7109375" style="113" customWidth="1"/>
    <col min="1825" max="1825" width="9.7109375" style="113" bestFit="1" customWidth="1"/>
    <col min="1826" max="2048" width="9.140625" style="113"/>
    <col min="2049" max="2049" width="103" style="113" customWidth="1"/>
    <col min="2050" max="2058" width="5.5703125" style="113" bestFit="1" customWidth="1"/>
    <col min="2059" max="2061" width="7.42578125" style="113" bestFit="1" customWidth="1"/>
    <col min="2062" max="2062" width="7.5703125" style="113" bestFit="1" customWidth="1"/>
    <col min="2063" max="2068" width="7" style="113" bestFit="1" customWidth="1"/>
    <col min="2069" max="2071" width="8.5703125" style="113" bestFit="1" customWidth="1"/>
    <col min="2072" max="2072" width="9.28515625" style="113" customWidth="1"/>
    <col min="2073" max="2073" width="8.5703125" style="113" bestFit="1" customWidth="1"/>
    <col min="2074" max="2074" width="9.140625" style="113"/>
    <col min="2075" max="2078" width="8.140625" style="113" bestFit="1" customWidth="1"/>
    <col min="2079" max="2079" width="8.140625" style="113" customWidth="1"/>
    <col min="2080" max="2080" width="10.7109375" style="113" customWidth="1"/>
    <col min="2081" max="2081" width="9.7109375" style="113" bestFit="1" customWidth="1"/>
    <col min="2082" max="2304" width="9.140625" style="113"/>
    <col min="2305" max="2305" width="103" style="113" customWidth="1"/>
    <col min="2306" max="2314" width="5.5703125" style="113" bestFit="1" customWidth="1"/>
    <col min="2315" max="2317" width="7.42578125" style="113" bestFit="1" customWidth="1"/>
    <col min="2318" max="2318" width="7.5703125" style="113" bestFit="1" customWidth="1"/>
    <col min="2319" max="2324" width="7" style="113" bestFit="1" customWidth="1"/>
    <col min="2325" max="2327" width="8.5703125" style="113" bestFit="1" customWidth="1"/>
    <col min="2328" max="2328" width="9.28515625" style="113" customWidth="1"/>
    <col min="2329" max="2329" width="8.5703125" style="113" bestFit="1" customWidth="1"/>
    <col min="2330" max="2330" width="9.140625" style="113"/>
    <col min="2331" max="2334" width="8.140625" style="113" bestFit="1" customWidth="1"/>
    <col min="2335" max="2335" width="8.140625" style="113" customWidth="1"/>
    <col min="2336" max="2336" width="10.7109375" style="113" customWidth="1"/>
    <col min="2337" max="2337" width="9.7109375" style="113" bestFit="1" customWidth="1"/>
    <col min="2338" max="2560" width="9.140625" style="113"/>
    <col min="2561" max="2561" width="103" style="113" customWidth="1"/>
    <col min="2562" max="2570" width="5.5703125" style="113" bestFit="1" customWidth="1"/>
    <col min="2571" max="2573" width="7.42578125" style="113" bestFit="1" customWidth="1"/>
    <col min="2574" max="2574" width="7.5703125" style="113" bestFit="1" customWidth="1"/>
    <col min="2575" max="2580" width="7" style="113" bestFit="1" customWidth="1"/>
    <col min="2581" max="2583" width="8.5703125" style="113" bestFit="1" customWidth="1"/>
    <col min="2584" max="2584" width="9.28515625" style="113" customWidth="1"/>
    <col min="2585" max="2585" width="8.5703125" style="113" bestFit="1" customWidth="1"/>
    <col min="2586" max="2586" width="9.140625" style="113"/>
    <col min="2587" max="2590" width="8.140625" style="113" bestFit="1" customWidth="1"/>
    <col min="2591" max="2591" width="8.140625" style="113" customWidth="1"/>
    <col min="2592" max="2592" width="10.7109375" style="113" customWidth="1"/>
    <col min="2593" max="2593" width="9.7109375" style="113" bestFit="1" customWidth="1"/>
    <col min="2594" max="2816" width="9.140625" style="113"/>
    <col min="2817" max="2817" width="103" style="113" customWidth="1"/>
    <col min="2818" max="2826" width="5.5703125" style="113" bestFit="1" customWidth="1"/>
    <col min="2827" max="2829" width="7.42578125" style="113" bestFit="1" customWidth="1"/>
    <col min="2830" max="2830" width="7.5703125" style="113" bestFit="1" customWidth="1"/>
    <col min="2831" max="2836" width="7" style="113" bestFit="1" customWidth="1"/>
    <col min="2837" max="2839" width="8.5703125" style="113" bestFit="1" customWidth="1"/>
    <col min="2840" max="2840" width="9.28515625" style="113" customWidth="1"/>
    <col min="2841" max="2841" width="8.5703125" style="113" bestFit="1" customWidth="1"/>
    <col min="2842" max="2842" width="9.140625" style="113"/>
    <col min="2843" max="2846" width="8.140625" style="113" bestFit="1" customWidth="1"/>
    <col min="2847" max="2847" width="8.140625" style="113" customWidth="1"/>
    <col min="2848" max="2848" width="10.7109375" style="113" customWidth="1"/>
    <col min="2849" max="2849" width="9.7109375" style="113" bestFit="1" customWidth="1"/>
    <col min="2850" max="3072" width="9.140625" style="113"/>
    <col min="3073" max="3073" width="103" style="113" customWidth="1"/>
    <col min="3074" max="3082" width="5.5703125" style="113" bestFit="1" customWidth="1"/>
    <col min="3083" max="3085" width="7.42578125" style="113" bestFit="1" customWidth="1"/>
    <col min="3086" max="3086" width="7.5703125" style="113" bestFit="1" customWidth="1"/>
    <col min="3087" max="3092" width="7" style="113" bestFit="1" customWidth="1"/>
    <col min="3093" max="3095" width="8.5703125" style="113" bestFit="1" customWidth="1"/>
    <col min="3096" max="3096" width="9.28515625" style="113" customWidth="1"/>
    <col min="3097" max="3097" width="8.5703125" style="113" bestFit="1" customWidth="1"/>
    <col min="3098" max="3098" width="9.140625" style="113"/>
    <col min="3099" max="3102" width="8.140625" style="113" bestFit="1" customWidth="1"/>
    <col min="3103" max="3103" width="8.140625" style="113" customWidth="1"/>
    <col min="3104" max="3104" width="10.7109375" style="113" customWidth="1"/>
    <col min="3105" max="3105" width="9.7109375" style="113" bestFit="1" customWidth="1"/>
    <col min="3106" max="3328" width="9.140625" style="113"/>
    <col min="3329" max="3329" width="103" style="113" customWidth="1"/>
    <col min="3330" max="3338" width="5.5703125" style="113" bestFit="1" customWidth="1"/>
    <col min="3339" max="3341" width="7.42578125" style="113" bestFit="1" customWidth="1"/>
    <col min="3342" max="3342" width="7.5703125" style="113" bestFit="1" customWidth="1"/>
    <col min="3343" max="3348" width="7" style="113" bestFit="1" customWidth="1"/>
    <col min="3349" max="3351" width="8.5703125" style="113" bestFit="1" customWidth="1"/>
    <col min="3352" max="3352" width="9.28515625" style="113" customWidth="1"/>
    <col min="3353" max="3353" width="8.5703125" style="113" bestFit="1" customWidth="1"/>
    <col min="3354" max="3354" width="9.140625" style="113"/>
    <col min="3355" max="3358" width="8.140625" style="113" bestFit="1" customWidth="1"/>
    <col min="3359" max="3359" width="8.140625" style="113" customWidth="1"/>
    <col min="3360" max="3360" width="10.7109375" style="113" customWidth="1"/>
    <col min="3361" max="3361" width="9.7109375" style="113" bestFit="1" customWidth="1"/>
    <col min="3362" max="3584" width="9.140625" style="113"/>
    <col min="3585" max="3585" width="103" style="113" customWidth="1"/>
    <col min="3586" max="3594" width="5.5703125" style="113" bestFit="1" customWidth="1"/>
    <col min="3595" max="3597" width="7.42578125" style="113" bestFit="1" customWidth="1"/>
    <col min="3598" max="3598" width="7.5703125" style="113" bestFit="1" customWidth="1"/>
    <col min="3599" max="3604" width="7" style="113" bestFit="1" customWidth="1"/>
    <col min="3605" max="3607" width="8.5703125" style="113" bestFit="1" customWidth="1"/>
    <col min="3608" max="3608" width="9.28515625" style="113" customWidth="1"/>
    <col min="3609" max="3609" width="8.5703125" style="113" bestFit="1" customWidth="1"/>
    <col min="3610" max="3610" width="9.140625" style="113"/>
    <col min="3611" max="3614" width="8.140625" style="113" bestFit="1" customWidth="1"/>
    <col min="3615" max="3615" width="8.140625" style="113" customWidth="1"/>
    <col min="3616" max="3616" width="10.7109375" style="113" customWidth="1"/>
    <col min="3617" max="3617" width="9.7109375" style="113" bestFit="1" customWidth="1"/>
    <col min="3618" max="3840" width="9.140625" style="113"/>
    <col min="3841" max="3841" width="103" style="113" customWidth="1"/>
    <col min="3842" max="3850" width="5.5703125" style="113" bestFit="1" customWidth="1"/>
    <col min="3851" max="3853" width="7.42578125" style="113" bestFit="1" customWidth="1"/>
    <col min="3854" max="3854" width="7.5703125" style="113" bestFit="1" customWidth="1"/>
    <col min="3855" max="3860" width="7" style="113" bestFit="1" customWidth="1"/>
    <col min="3861" max="3863" width="8.5703125" style="113" bestFit="1" customWidth="1"/>
    <col min="3864" max="3864" width="9.28515625" style="113" customWidth="1"/>
    <col min="3865" max="3865" width="8.5703125" style="113" bestFit="1" customWidth="1"/>
    <col min="3866" max="3866" width="9.140625" style="113"/>
    <col min="3867" max="3870" width="8.140625" style="113" bestFit="1" customWidth="1"/>
    <col min="3871" max="3871" width="8.140625" style="113" customWidth="1"/>
    <col min="3872" max="3872" width="10.7109375" style="113" customWidth="1"/>
    <col min="3873" max="3873" width="9.7109375" style="113" bestFit="1" customWidth="1"/>
    <col min="3874" max="4096" width="9.140625" style="113"/>
    <col min="4097" max="4097" width="103" style="113" customWidth="1"/>
    <col min="4098" max="4106" width="5.5703125" style="113" bestFit="1" customWidth="1"/>
    <col min="4107" max="4109" width="7.42578125" style="113" bestFit="1" customWidth="1"/>
    <col min="4110" max="4110" width="7.5703125" style="113" bestFit="1" customWidth="1"/>
    <col min="4111" max="4116" width="7" style="113" bestFit="1" customWidth="1"/>
    <col min="4117" max="4119" width="8.5703125" style="113" bestFit="1" customWidth="1"/>
    <col min="4120" max="4120" width="9.28515625" style="113" customWidth="1"/>
    <col min="4121" max="4121" width="8.5703125" style="113" bestFit="1" customWidth="1"/>
    <col min="4122" max="4122" width="9.140625" style="113"/>
    <col min="4123" max="4126" width="8.140625" style="113" bestFit="1" customWidth="1"/>
    <col min="4127" max="4127" width="8.140625" style="113" customWidth="1"/>
    <col min="4128" max="4128" width="10.7109375" style="113" customWidth="1"/>
    <col min="4129" max="4129" width="9.7109375" style="113" bestFit="1" customWidth="1"/>
    <col min="4130" max="4352" width="9.140625" style="113"/>
    <col min="4353" max="4353" width="103" style="113" customWidth="1"/>
    <col min="4354" max="4362" width="5.5703125" style="113" bestFit="1" customWidth="1"/>
    <col min="4363" max="4365" width="7.42578125" style="113" bestFit="1" customWidth="1"/>
    <col min="4366" max="4366" width="7.5703125" style="113" bestFit="1" customWidth="1"/>
    <col min="4367" max="4372" width="7" style="113" bestFit="1" customWidth="1"/>
    <col min="4373" max="4375" width="8.5703125" style="113" bestFit="1" customWidth="1"/>
    <col min="4376" max="4376" width="9.28515625" style="113" customWidth="1"/>
    <col min="4377" max="4377" width="8.5703125" style="113" bestFit="1" customWidth="1"/>
    <col min="4378" max="4378" width="9.140625" style="113"/>
    <col min="4379" max="4382" width="8.140625" style="113" bestFit="1" customWidth="1"/>
    <col min="4383" max="4383" width="8.140625" style="113" customWidth="1"/>
    <col min="4384" max="4384" width="10.7109375" style="113" customWidth="1"/>
    <col min="4385" max="4385" width="9.7109375" style="113" bestFit="1" customWidth="1"/>
    <col min="4386" max="4608" width="9.140625" style="113"/>
    <col min="4609" max="4609" width="103" style="113" customWidth="1"/>
    <col min="4610" max="4618" width="5.5703125" style="113" bestFit="1" customWidth="1"/>
    <col min="4619" max="4621" width="7.42578125" style="113" bestFit="1" customWidth="1"/>
    <col min="4622" max="4622" width="7.5703125" style="113" bestFit="1" customWidth="1"/>
    <col min="4623" max="4628" width="7" style="113" bestFit="1" customWidth="1"/>
    <col min="4629" max="4631" width="8.5703125" style="113" bestFit="1" customWidth="1"/>
    <col min="4632" max="4632" width="9.28515625" style="113" customWidth="1"/>
    <col min="4633" max="4633" width="8.5703125" style="113" bestFit="1" customWidth="1"/>
    <col min="4634" max="4634" width="9.140625" style="113"/>
    <col min="4635" max="4638" width="8.140625" style="113" bestFit="1" customWidth="1"/>
    <col min="4639" max="4639" width="8.140625" style="113" customWidth="1"/>
    <col min="4640" max="4640" width="10.7109375" style="113" customWidth="1"/>
    <col min="4641" max="4641" width="9.7109375" style="113" bestFit="1" customWidth="1"/>
    <col min="4642" max="4864" width="9.140625" style="113"/>
    <col min="4865" max="4865" width="103" style="113" customWidth="1"/>
    <col min="4866" max="4874" width="5.5703125" style="113" bestFit="1" customWidth="1"/>
    <col min="4875" max="4877" width="7.42578125" style="113" bestFit="1" customWidth="1"/>
    <col min="4878" max="4878" width="7.5703125" style="113" bestFit="1" customWidth="1"/>
    <col min="4879" max="4884" width="7" style="113" bestFit="1" customWidth="1"/>
    <col min="4885" max="4887" width="8.5703125" style="113" bestFit="1" customWidth="1"/>
    <col min="4888" max="4888" width="9.28515625" style="113" customWidth="1"/>
    <col min="4889" max="4889" width="8.5703125" style="113" bestFit="1" customWidth="1"/>
    <col min="4890" max="4890" width="9.140625" style="113"/>
    <col min="4891" max="4894" width="8.140625" style="113" bestFit="1" customWidth="1"/>
    <col min="4895" max="4895" width="8.140625" style="113" customWidth="1"/>
    <col min="4896" max="4896" width="10.7109375" style="113" customWidth="1"/>
    <col min="4897" max="4897" width="9.7109375" style="113" bestFit="1" customWidth="1"/>
    <col min="4898" max="5120" width="9.140625" style="113"/>
    <col min="5121" max="5121" width="103" style="113" customWidth="1"/>
    <col min="5122" max="5130" width="5.5703125" style="113" bestFit="1" customWidth="1"/>
    <col min="5131" max="5133" width="7.42578125" style="113" bestFit="1" customWidth="1"/>
    <col min="5134" max="5134" width="7.5703125" style="113" bestFit="1" customWidth="1"/>
    <col min="5135" max="5140" width="7" style="113" bestFit="1" customWidth="1"/>
    <col min="5141" max="5143" width="8.5703125" style="113" bestFit="1" customWidth="1"/>
    <col min="5144" max="5144" width="9.28515625" style="113" customWidth="1"/>
    <col min="5145" max="5145" width="8.5703125" style="113" bestFit="1" customWidth="1"/>
    <col min="5146" max="5146" width="9.140625" style="113"/>
    <col min="5147" max="5150" width="8.140625" style="113" bestFit="1" customWidth="1"/>
    <col min="5151" max="5151" width="8.140625" style="113" customWidth="1"/>
    <col min="5152" max="5152" width="10.7109375" style="113" customWidth="1"/>
    <col min="5153" max="5153" width="9.7109375" style="113" bestFit="1" customWidth="1"/>
    <col min="5154" max="5376" width="9.140625" style="113"/>
    <col min="5377" max="5377" width="103" style="113" customWidth="1"/>
    <col min="5378" max="5386" width="5.5703125" style="113" bestFit="1" customWidth="1"/>
    <col min="5387" max="5389" width="7.42578125" style="113" bestFit="1" customWidth="1"/>
    <col min="5390" max="5390" width="7.5703125" style="113" bestFit="1" customWidth="1"/>
    <col min="5391" max="5396" width="7" style="113" bestFit="1" customWidth="1"/>
    <col min="5397" max="5399" width="8.5703125" style="113" bestFit="1" customWidth="1"/>
    <col min="5400" max="5400" width="9.28515625" style="113" customWidth="1"/>
    <col min="5401" max="5401" width="8.5703125" style="113" bestFit="1" customWidth="1"/>
    <col min="5402" max="5402" width="9.140625" style="113"/>
    <col min="5403" max="5406" width="8.140625" style="113" bestFit="1" customWidth="1"/>
    <col min="5407" max="5407" width="8.140625" style="113" customWidth="1"/>
    <col min="5408" max="5408" width="10.7109375" style="113" customWidth="1"/>
    <col min="5409" max="5409" width="9.7109375" style="113" bestFit="1" customWidth="1"/>
    <col min="5410" max="5632" width="9.140625" style="113"/>
    <col min="5633" max="5633" width="103" style="113" customWidth="1"/>
    <col min="5634" max="5642" width="5.5703125" style="113" bestFit="1" customWidth="1"/>
    <col min="5643" max="5645" width="7.42578125" style="113" bestFit="1" customWidth="1"/>
    <col min="5646" max="5646" width="7.5703125" style="113" bestFit="1" customWidth="1"/>
    <col min="5647" max="5652" width="7" style="113" bestFit="1" customWidth="1"/>
    <col min="5653" max="5655" width="8.5703125" style="113" bestFit="1" customWidth="1"/>
    <col min="5656" max="5656" width="9.28515625" style="113" customWidth="1"/>
    <col min="5657" max="5657" width="8.5703125" style="113" bestFit="1" customWidth="1"/>
    <col min="5658" max="5658" width="9.140625" style="113"/>
    <col min="5659" max="5662" width="8.140625" style="113" bestFit="1" customWidth="1"/>
    <col min="5663" max="5663" width="8.140625" style="113" customWidth="1"/>
    <col min="5664" max="5664" width="10.7109375" style="113" customWidth="1"/>
    <col min="5665" max="5665" width="9.7109375" style="113" bestFit="1" customWidth="1"/>
    <col min="5666" max="5888" width="9.140625" style="113"/>
    <col min="5889" max="5889" width="103" style="113" customWidth="1"/>
    <col min="5890" max="5898" width="5.5703125" style="113" bestFit="1" customWidth="1"/>
    <col min="5899" max="5901" width="7.42578125" style="113" bestFit="1" customWidth="1"/>
    <col min="5902" max="5902" width="7.5703125" style="113" bestFit="1" customWidth="1"/>
    <col min="5903" max="5908" width="7" style="113" bestFit="1" customWidth="1"/>
    <col min="5909" max="5911" width="8.5703125" style="113" bestFit="1" customWidth="1"/>
    <col min="5912" max="5912" width="9.28515625" style="113" customWidth="1"/>
    <col min="5913" max="5913" width="8.5703125" style="113" bestFit="1" customWidth="1"/>
    <col min="5914" max="5914" width="9.140625" style="113"/>
    <col min="5915" max="5918" width="8.140625" style="113" bestFit="1" customWidth="1"/>
    <col min="5919" max="5919" width="8.140625" style="113" customWidth="1"/>
    <col min="5920" max="5920" width="10.7109375" style="113" customWidth="1"/>
    <col min="5921" max="5921" width="9.7109375" style="113" bestFit="1" customWidth="1"/>
    <col min="5922" max="6144" width="9.140625" style="113"/>
    <col min="6145" max="6145" width="103" style="113" customWidth="1"/>
    <col min="6146" max="6154" width="5.5703125" style="113" bestFit="1" customWidth="1"/>
    <col min="6155" max="6157" width="7.42578125" style="113" bestFit="1" customWidth="1"/>
    <col min="6158" max="6158" width="7.5703125" style="113" bestFit="1" customWidth="1"/>
    <col min="6159" max="6164" width="7" style="113" bestFit="1" customWidth="1"/>
    <col min="6165" max="6167" width="8.5703125" style="113" bestFit="1" customWidth="1"/>
    <col min="6168" max="6168" width="9.28515625" style="113" customWidth="1"/>
    <col min="6169" max="6169" width="8.5703125" style="113" bestFit="1" customWidth="1"/>
    <col min="6170" max="6170" width="9.140625" style="113"/>
    <col min="6171" max="6174" width="8.140625" style="113" bestFit="1" customWidth="1"/>
    <col min="6175" max="6175" width="8.140625" style="113" customWidth="1"/>
    <col min="6176" max="6176" width="10.7109375" style="113" customWidth="1"/>
    <col min="6177" max="6177" width="9.7109375" style="113" bestFit="1" customWidth="1"/>
    <col min="6178" max="6400" width="9.140625" style="113"/>
    <col min="6401" max="6401" width="103" style="113" customWidth="1"/>
    <col min="6402" max="6410" width="5.5703125" style="113" bestFit="1" customWidth="1"/>
    <col min="6411" max="6413" width="7.42578125" style="113" bestFit="1" customWidth="1"/>
    <col min="6414" max="6414" width="7.5703125" style="113" bestFit="1" customWidth="1"/>
    <col min="6415" max="6420" width="7" style="113" bestFit="1" customWidth="1"/>
    <col min="6421" max="6423" width="8.5703125" style="113" bestFit="1" customWidth="1"/>
    <col min="6424" max="6424" width="9.28515625" style="113" customWidth="1"/>
    <col min="6425" max="6425" width="8.5703125" style="113" bestFit="1" customWidth="1"/>
    <col min="6426" max="6426" width="9.140625" style="113"/>
    <col min="6427" max="6430" width="8.140625" style="113" bestFit="1" customWidth="1"/>
    <col min="6431" max="6431" width="8.140625" style="113" customWidth="1"/>
    <col min="6432" max="6432" width="10.7109375" style="113" customWidth="1"/>
    <col min="6433" max="6433" width="9.7109375" style="113" bestFit="1" customWidth="1"/>
    <col min="6434" max="6656" width="9.140625" style="113"/>
    <col min="6657" max="6657" width="103" style="113" customWidth="1"/>
    <col min="6658" max="6666" width="5.5703125" style="113" bestFit="1" customWidth="1"/>
    <col min="6667" max="6669" width="7.42578125" style="113" bestFit="1" customWidth="1"/>
    <col min="6670" max="6670" width="7.5703125" style="113" bestFit="1" customWidth="1"/>
    <col min="6671" max="6676" width="7" style="113" bestFit="1" customWidth="1"/>
    <col min="6677" max="6679" width="8.5703125" style="113" bestFit="1" customWidth="1"/>
    <col min="6680" max="6680" width="9.28515625" style="113" customWidth="1"/>
    <col min="6681" max="6681" width="8.5703125" style="113" bestFit="1" customWidth="1"/>
    <col min="6682" max="6682" width="9.140625" style="113"/>
    <col min="6683" max="6686" width="8.140625" style="113" bestFit="1" customWidth="1"/>
    <col min="6687" max="6687" width="8.140625" style="113" customWidth="1"/>
    <col min="6688" max="6688" width="10.7109375" style="113" customWidth="1"/>
    <col min="6689" max="6689" width="9.7109375" style="113" bestFit="1" customWidth="1"/>
    <col min="6690" max="6912" width="9.140625" style="113"/>
    <col min="6913" max="6913" width="103" style="113" customWidth="1"/>
    <col min="6914" max="6922" width="5.5703125" style="113" bestFit="1" customWidth="1"/>
    <col min="6923" max="6925" width="7.42578125" style="113" bestFit="1" customWidth="1"/>
    <col min="6926" max="6926" width="7.5703125" style="113" bestFit="1" customWidth="1"/>
    <col min="6927" max="6932" width="7" style="113" bestFit="1" customWidth="1"/>
    <col min="6933" max="6935" width="8.5703125" style="113" bestFit="1" customWidth="1"/>
    <col min="6936" max="6936" width="9.28515625" style="113" customWidth="1"/>
    <col min="6937" max="6937" width="8.5703125" style="113" bestFit="1" customWidth="1"/>
    <col min="6938" max="6938" width="9.140625" style="113"/>
    <col min="6939" max="6942" width="8.140625" style="113" bestFit="1" customWidth="1"/>
    <col min="6943" max="6943" width="8.140625" style="113" customWidth="1"/>
    <col min="6944" max="6944" width="10.7109375" style="113" customWidth="1"/>
    <col min="6945" max="6945" width="9.7109375" style="113" bestFit="1" customWidth="1"/>
    <col min="6946" max="7168" width="9.140625" style="113"/>
    <col min="7169" max="7169" width="103" style="113" customWidth="1"/>
    <col min="7170" max="7178" width="5.5703125" style="113" bestFit="1" customWidth="1"/>
    <col min="7179" max="7181" width="7.42578125" style="113" bestFit="1" customWidth="1"/>
    <col min="7182" max="7182" width="7.5703125" style="113" bestFit="1" customWidth="1"/>
    <col min="7183" max="7188" width="7" style="113" bestFit="1" customWidth="1"/>
    <col min="7189" max="7191" width="8.5703125" style="113" bestFit="1" customWidth="1"/>
    <col min="7192" max="7192" width="9.28515625" style="113" customWidth="1"/>
    <col min="7193" max="7193" width="8.5703125" style="113" bestFit="1" customWidth="1"/>
    <col min="7194" max="7194" width="9.140625" style="113"/>
    <col min="7195" max="7198" width="8.140625" style="113" bestFit="1" customWidth="1"/>
    <col min="7199" max="7199" width="8.140625" style="113" customWidth="1"/>
    <col min="7200" max="7200" width="10.7109375" style="113" customWidth="1"/>
    <col min="7201" max="7201" width="9.7109375" style="113" bestFit="1" customWidth="1"/>
    <col min="7202" max="7424" width="9.140625" style="113"/>
    <col min="7425" max="7425" width="103" style="113" customWidth="1"/>
    <col min="7426" max="7434" width="5.5703125" style="113" bestFit="1" customWidth="1"/>
    <col min="7435" max="7437" width="7.42578125" style="113" bestFit="1" customWidth="1"/>
    <col min="7438" max="7438" width="7.5703125" style="113" bestFit="1" customWidth="1"/>
    <col min="7439" max="7444" width="7" style="113" bestFit="1" customWidth="1"/>
    <col min="7445" max="7447" width="8.5703125" style="113" bestFit="1" customWidth="1"/>
    <col min="7448" max="7448" width="9.28515625" style="113" customWidth="1"/>
    <col min="7449" max="7449" width="8.5703125" style="113" bestFit="1" customWidth="1"/>
    <col min="7450" max="7450" width="9.140625" style="113"/>
    <col min="7451" max="7454" width="8.140625" style="113" bestFit="1" customWidth="1"/>
    <col min="7455" max="7455" width="8.140625" style="113" customWidth="1"/>
    <col min="7456" max="7456" width="10.7109375" style="113" customWidth="1"/>
    <col min="7457" max="7457" width="9.7109375" style="113" bestFit="1" customWidth="1"/>
    <col min="7458" max="7680" width="9.140625" style="113"/>
    <col min="7681" max="7681" width="103" style="113" customWidth="1"/>
    <col min="7682" max="7690" width="5.5703125" style="113" bestFit="1" customWidth="1"/>
    <col min="7691" max="7693" width="7.42578125" style="113" bestFit="1" customWidth="1"/>
    <col min="7694" max="7694" width="7.5703125" style="113" bestFit="1" customWidth="1"/>
    <col min="7695" max="7700" width="7" style="113" bestFit="1" customWidth="1"/>
    <col min="7701" max="7703" width="8.5703125" style="113" bestFit="1" customWidth="1"/>
    <col min="7704" max="7704" width="9.28515625" style="113" customWidth="1"/>
    <col min="7705" max="7705" width="8.5703125" style="113" bestFit="1" customWidth="1"/>
    <col min="7706" max="7706" width="9.140625" style="113"/>
    <col min="7707" max="7710" width="8.140625" style="113" bestFit="1" customWidth="1"/>
    <col min="7711" max="7711" width="8.140625" style="113" customWidth="1"/>
    <col min="7712" max="7712" width="10.7109375" style="113" customWidth="1"/>
    <col min="7713" max="7713" width="9.7109375" style="113" bestFit="1" customWidth="1"/>
    <col min="7714" max="7936" width="9.140625" style="113"/>
    <col min="7937" max="7937" width="103" style="113" customWidth="1"/>
    <col min="7938" max="7946" width="5.5703125" style="113" bestFit="1" customWidth="1"/>
    <col min="7947" max="7949" width="7.42578125" style="113" bestFit="1" customWidth="1"/>
    <col min="7950" max="7950" width="7.5703125" style="113" bestFit="1" customWidth="1"/>
    <col min="7951" max="7956" width="7" style="113" bestFit="1" customWidth="1"/>
    <col min="7957" max="7959" width="8.5703125" style="113" bestFit="1" customWidth="1"/>
    <col min="7960" max="7960" width="9.28515625" style="113" customWidth="1"/>
    <col min="7961" max="7961" width="8.5703125" style="113" bestFit="1" customWidth="1"/>
    <col min="7962" max="7962" width="9.140625" style="113"/>
    <col min="7963" max="7966" width="8.140625" style="113" bestFit="1" customWidth="1"/>
    <col min="7967" max="7967" width="8.140625" style="113" customWidth="1"/>
    <col min="7968" max="7968" width="10.7109375" style="113" customWidth="1"/>
    <col min="7969" max="7969" width="9.7109375" style="113" bestFit="1" customWidth="1"/>
    <col min="7970" max="8192" width="9.140625" style="113"/>
    <col min="8193" max="8193" width="103" style="113" customWidth="1"/>
    <col min="8194" max="8202" width="5.5703125" style="113" bestFit="1" customWidth="1"/>
    <col min="8203" max="8205" width="7.42578125" style="113" bestFit="1" customWidth="1"/>
    <col min="8206" max="8206" width="7.5703125" style="113" bestFit="1" customWidth="1"/>
    <col min="8207" max="8212" width="7" style="113" bestFit="1" customWidth="1"/>
    <col min="8213" max="8215" width="8.5703125" style="113" bestFit="1" customWidth="1"/>
    <col min="8216" max="8216" width="9.28515625" style="113" customWidth="1"/>
    <col min="8217" max="8217" width="8.5703125" style="113" bestFit="1" customWidth="1"/>
    <col min="8218" max="8218" width="9.140625" style="113"/>
    <col min="8219" max="8222" width="8.140625" style="113" bestFit="1" customWidth="1"/>
    <col min="8223" max="8223" width="8.140625" style="113" customWidth="1"/>
    <col min="8224" max="8224" width="10.7109375" style="113" customWidth="1"/>
    <col min="8225" max="8225" width="9.7109375" style="113" bestFit="1" customWidth="1"/>
    <col min="8226" max="8448" width="9.140625" style="113"/>
    <col min="8449" max="8449" width="103" style="113" customWidth="1"/>
    <col min="8450" max="8458" width="5.5703125" style="113" bestFit="1" customWidth="1"/>
    <col min="8459" max="8461" width="7.42578125" style="113" bestFit="1" customWidth="1"/>
    <col min="8462" max="8462" width="7.5703125" style="113" bestFit="1" customWidth="1"/>
    <col min="8463" max="8468" width="7" style="113" bestFit="1" customWidth="1"/>
    <col min="8469" max="8471" width="8.5703125" style="113" bestFit="1" customWidth="1"/>
    <col min="8472" max="8472" width="9.28515625" style="113" customWidth="1"/>
    <col min="8473" max="8473" width="8.5703125" style="113" bestFit="1" customWidth="1"/>
    <col min="8474" max="8474" width="9.140625" style="113"/>
    <col min="8475" max="8478" width="8.140625" style="113" bestFit="1" customWidth="1"/>
    <col min="8479" max="8479" width="8.140625" style="113" customWidth="1"/>
    <col min="8480" max="8480" width="10.7109375" style="113" customWidth="1"/>
    <col min="8481" max="8481" width="9.7109375" style="113" bestFit="1" customWidth="1"/>
    <col min="8482" max="8704" width="9.140625" style="113"/>
    <col min="8705" max="8705" width="103" style="113" customWidth="1"/>
    <col min="8706" max="8714" width="5.5703125" style="113" bestFit="1" customWidth="1"/>
    <col min="8715" max="8717" width="7.42578125" style="113" bestFit="1" customWidth="1"/>
    <col min="8718" max="8718" width="7.5703125" style="113" bestFit="1" customWidth="1"/>
    <col min="8719" max="8724" width="7" style="113" bestFit="1" customWidth="1"/>
    <col min="8725" max="8727" width="8.5703125" style="113" bestFit="1" customWidth="1"/>
    <col min="8728" max="8728" width="9.28515625" style="113" customWidth="1"/>
    <col min="8729" max="8729" width="8.5703125" style="113" bestFit="1" customWidth="1"/>
    <col min="8730" max="8730" width="9.140625" style="113"/>
    <col min="8731" max="8734" width="8.140625" style="113" bestFit="1" customWidth="1"/>
    <col min="8735" max="8735" width="8.140625" style="113" customWidth="1"/>
    <col min="8736" max="8736" width="10.7109375" style="113" customWidth="1"/>
    <col min="8737" max="8737" width="9.7109375" style="113" bestFit="1" customWidth="1"/>
    <col min="8738" max="8960" width="9.140625" style="113"/>
    <col min="8961" max="8961" width="103" style="113" customWidth="1"/>
    <col min="8962" max="8970" width="5.5703125" style="113" bestFit="1" customWidth="1"/>
    <col min="8971" max="8973" width="7.42578125" style="113" bestFit="1" customWidth="1"/>
    <col min="8974" max="8974" width="7.5703125" style="113" bestFit="1" customWidth="1"/>
    <col min="8975" max="8980" width="7" style="113" bestFit="1" customWidth="1"/>
    <col min="8981" max="8983" width="8.5703125" style="113" bestFit="1" customWidth="1"/>
    <col min="8984" max="8984" width="9.28515625" style="113" customWidth="1"/>
    <col min="8985" max="8985" width="8.5703125" style="113" bestFit="1" customWidth="1"/>
    <col min="8986" max="8986" width="9.140625" style="113"/>
    <col min="8987" max="8990" width="8.140625" style="113" bestFit="1" customWidth="1"/>
    <col min="8991" max="8991" width="8.140625" style="113" customWidth="1"/>
    <col min="8992" max="8992" width="10.7109375" style="113" customWidth="1"/>
    <col min="8993" max="8993" width="9.7109375" style="113" bestFit="1" customWidth="1"/>
    <col min="8994" max="9216" width="9.140625" style="113"/>
    <col min="9217" max="9217" width="103" style="113" customWidth="1"/>
    <col min="9218" max="9226" width="5.5703125" style="113" bestFit="1" customWidth="1"/>
    <col min="9227" max="9229" width="7.42578125" style="113" bestFit="1" customWidth="1"/>
    <col min="9230" max="9230" width="7.5703125" style="113" bestFit="1" customWidth="1"/>
    <col min="9231" max="9236" width="7" style="113" bestFit="1" customWidth="1"/>
    <col min="9237" max="9239" width="8.5703125" style="113" bestFit="1" customWidth="1"/>
    <col min="9240" max="9240" width="9.28515625" style="113" customWidth="1"/>
    <col min="9241" max="9241" width="8.5703125" style="113" bestFit="1" customWidth="1"/>
    <col min="9242" max="9242" width="9.140625" style="113"/>
    <col min="9243" max="9246" width="8.140625" style="113" bestFit="1" customWidth="1"/>
    <col min="9247" max="9247" width="8.140625" style="113" customWidth="1"/>
    <col min="9248" max="9248" width="10.7109375" style="113" customWidth="1"/>
    <col min="9249" max="9249" width="9.7109375" style="113" bestFit="1" customWidth="1"/>
    <col min="9250" max="9472" width="9.140625" style="113"/>
    <col min="9473" max="9473" width="103" style="113" customWidth="1"/>
    <col min="9474" max="9482" width="5.5703125" style="113" bestFit="1" customWidth="1"/>
    <col min="9483" max="9485" width="7.42578125" style="113" bestFit="1" customWidth="1"/>
    <col min="9486" max="9486" width="7.5703125" style="113" bestFit="1" customWidth="1"/>
    <col min="9487" max="9492" width="7" style="113" bestFit="1" customWidth="1"/>
    <col min="9493" max="9495" width="8.5703125" style="113" bestFit="1" customWidth="1"/>
    <col min="9496" max="9496" width="9.28515625" style="113" customWidth="1"/>
    <col min="9497" max="9497" width="8.5703125" style="113" bestFit="1" customWidth="1"/>
    <col min="9498" max="9498" width="9.140625" style="113"/>
    <col min="9499" max="9502" width="8.140625" style="113" bestFit="1" customWidth="1"/>
    <col min="9503" max="9503" width="8.140625" style="113" customWidth="1"/>
    <col min="9504" max="9504" width="10.7109375" style="113" customWidth="1"/>
    <col min="9505" max="9505" width="9.7109375" style="113" bestFit="1" customWidth="1"/>
    <col min="9506" max="9728" width="9.140625" style="113"/>
    <col min="9729" max="9729" width="103" style="113" customWidth="1"/>
    <col min="9730" max="9738" width="5.5703125" style="113" bestFit="1" customWidth="1"/>
    <col min="9739" max="9741" width="7.42578125" style="113" bestFit="1" customWidth="1"/>
    <col min="9742" max="9742" width="7.5703125" style="113" bestFit="1" customWidth="1"/>
    <col min="9743" max="9748" width="7" style="113" bestFit="1" customWidth="1"/>
    <col min="9749" max="9751" width="8.5703125" style="113" bestFit="1" customWidth="1"/>
    <col min="9752" max="9752" width="9.28515625" style="113" customWidth="1"/>
    <col min="9753" max="9753" width="8.5703125" style="113" bestFit="1" customWidth="1"/>
    <col min="9754" max="9754" width="9.140625" style="113"/>
    <col min="9755" max="9758" width="8.140625" style="113" bestFit="1" customWidth="1"/>
    <col min="9759" max="9759" width="8.140625" style="113" customWidth="1"/>
    <col min="9760" max="9760" width="10.7109375" style="113" customWidth="1"/>
    <col min="9761" max="9761" width="9.7109375" style="113" bestFit="1" customWidth="1"/>
    <col min="9762" max="9984" width="9.140625" style="113"/>
    <col min="9985" max="9985" width="103" style="113" customWidth="1"/>
    <col min="9986" max="9994" width="5.5703125" style="113" bestFit="1" customWidth="1"/>
    <col min="9995" max="9997" width="7.42578125" style="113" bestFit="1" customWidth="1"/>
    <col min="9998" max="9998" width="7.5703125" style="113" bestFit="1" customWidth="1"/>
    <col min="9999" max="10004" width="7" style="113" bestFit="1" customWidth="1"/>
    <col min="10005" max="10007" width="8.5703125" style="113" bestFit="1" customWidth="1"/>
    <col min="10008" max="10008" width="9.28515625" style="113" customWidth="1"/>
    <col min="10009" max="10009" width="8.5703125" style="113" bestFit="1" customWidth="1"/>
    <col min="10010" max="10010" width="9.140625" style="113"/>
    <col min="10011" max="10014" width="8.140625" style="113" bestFit="1" customWidth="1"/>
    <col min="10015" max="10015" width="8.140625" style="113" customWidth="1"/>
    <col min="10016" max="10016" width="10.7109375" style="113" customWidth="1"/>
    <col min="10017" max="10017" width="9.7109375" style="113" bestFit="1" customWidth="1"/>
    <col min="10018" max="10240" width="9.140625" style="113"/>
    <col min="10241" max="10241" width="103" style="113" customWidth="1"/>
    <col min="10242" max="10250" width="5.5703125" style="113" bestFit="1" customWidth="1"/>
    <col min="10251" max="10253" width="7.42578125" style="113" bestFit="1" customWidth="1"/>
    <col min="10254" max="10254" width="7.5703125" style="113" bestFit="1" customWidth="1"/>
    <col min="10255" max="10260" width="7" style="113" bestFit="1" customWidth="1"/>
    <col min="10261" max="10263" width="8.5703125" style="113" bestFit="1" customWidth="1"/>
    <col min="10264" max="10264" width="9.28515625" style="113" customWidth="1"/>
    <col min="10265" max="10265" width="8.5703125" style="113" bestFit="1" customWidth="1"/>
    <col min="10266" max="10266" width="9.140625" style="113"/>
    <col min="10267" max="10270" width="8.140625" style="113" bestFit="1" customWidth="1"/>
    <col min="10271" max="10271" width="8.140625" style="113" customWidth="1"/>
    <col min="10272" max="10272" width="10.7109375" style="113" customWidth="1"/>
    <col min="10273" max="10273" width="9.7109375" style="113" bestFit="1" customWidth="1"/>
    <col min="10274" max="10496" width="9.140625" style="113"/>
    <col min="10497" max="10497" width="103" style="113" customWidth="1"/>
    <col min="10498" max="10506" width="5.5703125" style="113" bestFit="1" customWidth="1"/>
    <col min="10507" max="10509" width="7.42578125" style="113" bestFit="1" customWidth="1"/>
    <col min="10510" max="10510" width="7.5703125" style="113" bestFit="1" customWidth="1"/>
    <col min="10511" max="10516" width="7" style="113" bestFit="1" customWidth="1"/>
    <col min="10517" max="10519" width="8.5703125" style="113" bestFit="1" customWidth="1"/>
    <col min="10520" max="10520" width="9.28515625" style="113" customWidth="1"/>
    <col min="10521" max="10521" width="8.5703125" style="113" bestFit="1" customWidth="1"/>
    <col min="10522" max="10522" width="9.140625" style="113"/>
    <col min="10523" max="10526" width="8.140625" style="113" bestFit="1" customWidth="1"/>
    <col min="10527" max="10527" width="8.140625" style="113" customWidth="1"/>
    <col min="10528" max="10528" width="10.7109375" style="113" customWidth="1"/>
    <col min="10529" max="10529" width="9.7109375" style="113" bestFit="1" customWidth="1"/>
    <col min="10530" max="10752" width="9.140625" style="113"/>
    <col min="10753" max="10753" width="103" style="113" customWidth="1"/>
    <col min="10754" max="10762" width="5.5703125" style="113" bestFit="1" customWidth="1"/>
    <col min="10763" max="10765" width="7.42578125" style="113" bestFit="1" customWidth="1"/>
    <col min="10766" max="10766" width="7.5703125" style="113" bestFit="1" customWidth="1"/>
    <col min="10767" max="10772" width="7" style="113" bestFit="1" customWidth="1"/>
    <col min="10773" max="10775" width="8.5703125" style="113" bestFit="1" customWidth="1"/>
    <col min="10776" max="10776" width="9.28515625" style="113" customWidth="1"/>
    <col min="10777" max="10777" width="8.5703125" style="113" bestFit="1" customWidth="1"/>
    <col min="10778" max="10778" width="9.140625" style="113"/>
    <col min="10779" max="10782" width="8.140625" style="113" bestFit="1" customWidth="1"/>
    <col min="10783" max="10783" width="8.140625" style="113" customWidth="1"/>
    <col min="10784" max="10784" width="10.7109375" style="113" customWidth="1"/>
    <col min="10785" max="10785" width="9.7109375" style="113" bestFit="1" customWidth="1"/>
    <col min="10786" max="11008" width="9.140625" style="113"/>
    <col min="11009" max="11009" width="103" style="113" customWidth="1"/>
    <col min="11010" max="11018" width="5.5703125" style="113" bestFit="1" customWidth="1"/>
    <col min="11019" max="11021" width="7.42578125" style="113" bestFit="1" customWidth="1"/>
    <col min="11022" max="11022" width="7.5703125" style="113" bestFit="1" customWidth="1"/>
    <col min="11023" max="11028" width="7" style="113" bestFit="1" customWidth="1"/>
    <col min="11029" max="11031" width="8.5703125" style="113" bestFit="1" customWidth="1"/>
    <col min="11032" max="11032" width="9.28515625" style="113" customWidth="1"/>
    <col min="11033" max="11033" width="8.5703125" style="113" bestFit="1" customWidth="1"/>
    <col min="11034" max="11034" width="9.140625" style="113"/>
    <col min="11035" max="11038" width="8.140625" style="113" bestFit="1" customWidth="1"/>
    <col min="11039" max="11039" width="8.140625" style="113" customWidth="1"/>
    <col min="11040" max="11040" width="10.7109375" style="113" customWidth="1"/>
    <col min="11041" max="11041" width="9.7109375" style="113" bestFit="1" customWidth="1"/>
    <col min="11042" max="11264" width="9.140625" style="113"/>
    <col min="11265" max="11265" width="103" style="113" customWidth="1"/>
    <col min="11266" max="11274" width="5.5703125" style="113" bestFit="1" customWidth="1"/>
    <col min="11275" max="11277" width="7.42578125" style="113" bestFit="1" customWidth="1"/>
    <col min="11278" max="11278" width="7.5703125" style="113" bestFit="1" customWidth="1"/>
    <col min="11279" max="11284" width="7" style="113" bestFit="1" customWidth="1"/>
    <col min="11285" max="11287" width="8.5703125" style="113" bestFit="1" customWidth="1"/>
    <col min="11288" max="11288" width="9.28515625" style="113" customWidth="1"/>
    <col min="11289" max="11289" width="8.5703125" style="113" bestFit="1" customWidth="1"/>
    <col min="11290" max="11290" width="9.140625" style="113"/>
    <col min="11291" max="11294" width="8.140625" style="113" bestFit="1" customWidth="1"/>
    <col min="11295" max="11295" width="8.140625" style="113" customWidth="1"/>
    <col min="11296" max="11296" width="10.7109375" style="113" customWidth="1"/>
    <col min="11297" max="11297" width="9.7109375" style="113" bestFit="1" customWidth="1"/>
    <col min="11298" max="11520" width="9.140625" style="113"/>
    <col min="11521" max="11521" width="103" style="113" customWidth="1"/>
    <col min="11522" max="11530" width="5.5703125" style="113" bestFit="1" customWidth="1"/>
    <col min="11531" max="11533" width="7.42578125" style="113" bestFit="1" customWidth="1"/>
    <col min="11534" max="11534" width="7.5703125" style="113" bestFit="1" customWidth="1"/>
    <col min="11535" max="11540" width="7" style="113" bestFit="1" customWidth="1"/>
    <col min="11541" max="11543" width="8.5703125" style="113" bestFit="1" customWidth="1"/>
    <col min="11544" max="11544" width="9.28515625" style="113" customWidth="1"/>
    <col min="11545" max="11545" width="8.5703125" style="113" bestFit="1" customWidth="1"/>
    <col min="11546" max="11546" width="9.140625" style="113"/>
    <col min="11547" max="11550" width="8.140625" style="113" bestFit="1" customWidth="1"/>
    <col min="11551" max="11551" width="8.140625" style="113" customWidth="1"/>
    <col min="11552" max="11552" width="10.7109375" style="113" customWidth="1"/>
    <col min="11553" max="11553" width="9.7109375" style="113" bestFit="1" customWidth="1"/>
    <col min="11554" max="11776" width="9.140625" style="113"/>
    <col min="11777" max="11777" width="103" style="113" customWidth="1"/>
    <col min="11778" max="11786" width="5.5703125" style="113" bestFit="1" customWidth="1"/>
    <col min="11787" max="11789" width="7.42578125" style="113" bestFit="1" customWidth="1"/>
    <col min="11790" max="11790" width="7.5703125" style="113" bestFit="1" customWidth="1"/>
    <col min="11791" max="11796" width="7" style="113" bestFit="1" customWidth="1"/>
    <col min="11797" max="11799" width="8.5703125" style="113" bestFit="1" customWidth="1"/>
    <col min="11800" max="11800" width="9.28515625" style="113" customWidth="1"/>
    <col min="11801" max="11801" width="8.5703125" style="113" bestFit="1" customWidth="1"/>
    <col min="11802" max="11802" width="9.140625" style="113"/>
    <col min="11803" max="11806" width="8.140625" style="113" bestFit="1" customWidth="1"/>
    <col min="11807" max="11807" width="8.140625" style="113" customWidth="1"/>
    <col min="11808" max="11808" width="10.7109375" style="113" customWidth="1"/>
    <col min="11809" max="11809" width="9.7109375" style="113" bestFit="1" customWidth="1"/>
    <col min="11810" max="12032" width="9.140625" style="113"/>
    <col min="12033" max="12033" width="103" style="113" customWidth="1"/>
    <col min="12034" max="12042" width="5.5703125" style="113" bestFit="1" customWidth="1"/>
    <col min="12043" max="12045" width="7.42578125" style="113" bestFit="1" customWidth="1"/>
    <col min="12046" max="12046" width="7.5703125" style="113" bestFit="1" customWidth="1"/>
    <col min="12047" max="12052" width="7" style="113" bestFit="1" customWidth="1"/>
    <col min="12053" max="12055" width="8.5703125" style="113" bestFit="1" customWidth="1"/>
    <col min="12056" max="12056" width="9.28515625" style="113" customWidth="1"/>
    <col min="12057" max="12057" width="8.5703125" style="113" bestFit="1" customWidth="1"/>
    <col min="12058" max="12058" width="9.140625" style="113"/>
    <col min="12059" max="12062" width="8.140625" style="113" bestFit="1" customWidth="1"/>
    <col min="12063" max="12063" width="8.140625" style="113" customWidth="1"/>
    <col min="12064" max="12064" width="10.7109375" style="113" customWidth="1"/>
    <col min="12065" max="12065" width="9.7109375" style="113" bestFit="1" customWidth="1"/>
    <col min="12066" max="12288" width="9.140625" style="113"/>
    <col min="12289" max="12289" width="103" style="113" customWidth="1"/>
    <col min="12290" max="12298" width="5.5703125" style="113" bestFit="1" customWidth="1"/>
    <col min="12299" max="12301" width="7.42578125" style="113" bestFit="1" customWidth="1"/>
    <col min="12302" max="12302" width="7.5703125" style="113" bestFit="1" customWidth="1"/>
    <col min="12303" max="12308" width="7" style="113" bestFit="1" customWidth="1"/>
    <col min="12309" max="12311" width="8.5703125" style="113" bestFit="1" customWidth="1"/>
    <col min="12312" max="12312" width="9.28515625" style="113" customWidth="1"/>
    <col min="12313" max="12313" width="8.5703125" style="113" bestFit="1" customWidth="1"/>
    <col min="12314" max="12314" width="9.140625" style="113"/>
    <col min="12315" max="12318" width="8.140625" style="113" bestFit="1" customWidth="1"/>
    <col min="12319" max="12319" width="8.140625" style="113" customWidth="1"/>
    <col min="12320" max="12320" width="10.7109375" style="113" customWidth="1"/>
    <col min="12321" max="12321" width="9.7109375" style="113" bestFit="1" customWidth="1"/>
    <col min="12322" max="12544" width="9.140625" style="113"/>
    <col min="12545" max="12545" width="103" style="113" customWidth="1"/>
    <col min="12546" max="12554" width="5.5703125" style="113" bestFit="1" customWidth="1"/>
    <col min="12555" max="12557" width="7.42578125" style="113" bestFit="1" customWidth="1"/>
    <col min="12558" max="12558" width="7.5703125" style="113" bestFit="1" customWidth="1"/>
    <col min="12559" max="12564" width="7" style="113" bestFit="1" customWidth="1"/>
    <col min="12565" max="12567" width="8.5703125" style="113" bestFit="1" customWidth="1"/>
    <col min="12568" max="12568" width="9.28515625" style="113" customWidth="1"/>
    <col min="12569" max="12569" width="8.5703125" style="113" bestFit="1" customWidth="1"/>
    <col min="12570" max="12570" width="9.140625" style="113"/>
    <col min="12571" max="12574" width="8.140625" style="113" bestFit="1" customWidth="1"/>
    <col min="12575" max="12575" width="8.140625" style="113" customWidth="1"/>
    <col min="12576" max="12576" width="10.7109375" style="113" customWidth="1"/>
    <col min="12577" max="12577" width="9.7109375" style="113" bestFit="1" customWidth="1"/>
    <col min="12578" max="12800" width="9.140625" style="113"/>
    <col min="12801" max="12801" width="103" style="113" customWidth="1"/>
    <col min="12802" max="12810" width="5.5703125" style="113" bestFit="1" customWidth="1"/>
    <col min="12811" max="12813" width="7.42578125" style="113" bestFit="1" customWidth="1"/>
    <col min="12814" max="12814" width="7.5703125" style="113" bestFit="1" customWidth="1"/>
    <col min="12815" max="12820" width="7" style="113" bestFit="1" customWidth="1"/>
    <col min="12821" max="12823" width="8.5703125" style="113" bestFit="1" customWidth="1"/>
    <col min="12824" max="12824" width="9.28515625" style="113" customWidth="1"/>
    <col min="12825" max="12825" width="8.5703125" style="113" bestFit="1" customWidth="1"/>
    <col min="12826" max="12826" width="9.140625" style="113"/>
    <col min="12827" max="12830" width="8.140625" style="113" bestFit="1" customWidth="1"/>
    <col min="12831" max="12831" width="8.140625" style="113" customWidth="1"/>
    <col min="12832" max="12832" width="10.7109375" style="113" customWidth="1"/>
    <col min="12833" max="12833" width="9.7109375" style="113" bestFit="1" customWidth="1"/>
    <col min="12834" max="13056" width="9.140625" style="113"/>
    <col min="13057" max="13057" width="103" style="113" customWidth="1"/>
    <col min="13058" max="13066" width="5.5703125" style="113" bestFit="1" customWidth="1"/>
    <col min="13067" max="13069" width="7.42578125" style="113" bestFit="1" customWidth="1"/>
    <col min="13070" max="13070" width="7.5703125" style="113" bestFit="1" customWidth="1"/>
    <col min="13071" max="13076" width="7" style="113" bestFit="1" customWidth="1"/>
    <col min="13077" max="13079" width="8.5703125" style="113" bestFit="1" customWidth="1"/>
    <col min="13080" max="13080" width="9.28515625" style="113" customWidth="1"/>
    <col min="13081" max="13081" width="8.5703125" style="113" bestFit="1" customWidth="1"/>
    <col min="13082" max="13082" width="9.140625" style="113"/>
    <col min="13083" max="13086" width="8.140625" style="113" bestFit="1" customWidth="1"/>
    <col min="13087" max="13087" width="8.140625" style="113" customWidth="1"/>
    <col min="13088" max="13088" width="10.7109375" style="113" customWidth="1"/>
    <col min="13089" max="13089" width="9.7109375" style="113" bestFit="1" customWidth="1"/>
    <col min="13090" max="13312" width="9.140625" style="113"/>
    <col min="13313" max="13313" width="103" style="113" customWidth="1"/>
    <col min="13314" max="13322" width="5.5703125" style="113" bestFit="1" customWidth="1"/>
    <col min="13323" max="13325" width="7.42578125" style="113" bestFit="1" customWidth="1"/>
    <col min="13326" max="13326" width="7.5703125" style="113" bestFit="1" customWidth="1"/>
    <col min="13327" max="13332" width="7" style="113" bestFit="1" customWidth="1"/>
    <col min="13333" max="13335" width="8.5703125" style="113" bestFit="1" customWidth="1"/>
    <col min="13336" max="13336" width="9.28515625" style="113" customWidth="1"/>
    <col min="13337" max="13337" width="8.5703125" style="113" bestFit="1" customWidth="1"/>
    <col min="13338" max="13338" width="9.140625" style="113"/>
    <col min="13339" max="13342" width="8.140625" style="113" bestFit="1" customWidth="1"/>
    <col min="13343" max="13343" width="8.140625" style="113" customWidth="1"/>
    <col min="13344" max="13344" width="10.7109375" style="113" customWidth="1"/>
    <col min="13345" max="13345" width="9.7109375" style="113" bestFit="1" customWidth="1"/>
    <col min="13346" max="13568" width="9.140625" style="113"/>
    <col min="13569" max="13569" width="103" style="113" customWidth="1"/>
    <col min="13570" max="13578" width="5.5703125" style="113" bestFit="1" customWidth="1"/>
    <col min="13579" max="13581" width="7.42578125" style="113" bestFit="1" customWidth="1"/>
    <col min="13582" max="13582" width="7.5703125" style="113" bestFit="1" customWidth="1"/>
    <col min="13583" max="13588" width="7" style="113" bestFit="1" customWidth="1"/>
    <col min="13589" max="13591" width="8.5703125" style="113" bestFit="1" customWidth="1"/>
    <col min="13592" max="13592" width="9.28515625" style="113" customWidth="1"/>
    <col min="13593" max="13593" width="8.5703125" style="113" bestFit="1" customWidth="1"/>
    <col min="13594" max="13594" width="9.140625" style="113"/>
    <col min="13595" max="13598" width="8.140625" style="113" bestFit="1" customWidth="1"/>
    <col min="13599" max="13599" width="8.140625" style="113" customWidth="1"/>
    <col min="13600" max="13600" width="10.7109375" style="113" customWidth="1"/>
    <col min="13601" max="13601" width="9.7109375" style="113" bestFit="1" customWidth="1"/>
    <col min="13602" max="13824" width="9.140625" style="113"/>
    <col min="13825" max="13825" width="103" style="113" customWidth="1"/>
    <col min="13826" max="13834" width="5.5703125" style="113" bestFit="1" customWidth="1"/>
    <col min="13835" max="13837" width="7.42578125" style="113" bestFit="1" customWidth="1"/>
    <col min="13838" max="13838" width="7.5703125" style="113" bestFit="1" customWidth="1"/>
    <col min="13839" max="13844" width="7" style="113" bestFit="1" customWidth="1"/>
    <col min="13845" max="13847" width="8.5703125" style="113" bestFit="1" customWidth="1"/>
    <col min="13848" max="13848" width="9.28515625" style="113" customWidth="1"/>
    <col min="13849" max="13849" width="8.5703125" style="113" bestFit="1" customWidth="1"/>
    <col min="13850" max="13850" width="9.140625" style="113"/>
    <col min="13851" max="13854" width="8.140625" style="113" bestFit="1" customWidth="1"/>
    <col min="13855" max="13855" width="8.140625" style="113" customWidth="1"/>
    <col min="13856" max="13856" width="10.7109375" style="113" customWidth="1"/>
    <col min="13857" max="13857" width="9.7109375" style="113" bestFit="1" customWidth="1"/>
    <col min="13858" max="14080" width="9.140625" style="113"/>
    <col min="14081" max="14081" width="103" style="113" customWidth="1"/>
    <col min="14082" max="14090" width="5.5703125" style="113" bestFit="1" customWidth="1"/>
    <col min="14091" max="14093" width="7.42578125" style="113" bestFit="1" customWidth="1"/>
    <col min="14094" max="14094" width="7.5703125" style="113" bestFit="1" customWidth="1"/>
    <col min="14095" max="14100" width="7" style="113" bestFit="1" customWidth="1"/>
    <col min="14101" max="14103" width="8.5703125" style="113" bestFit="1" customWidth="1"/>
    <col min="14104" max="14104" width="9.28515625" style="113" customWidth="1"/>
    <col min="14105" max="14105" width="8.5703125" style="113" bestFit="1" customWidth="1"/>
    <col min="14106" max="14106" width="9.140625" style="113"/>
    <col min="14107" max="14110" width="8.140625" style="113" bestFit="1" customWidth="1"/>
    <col min="14111" max="14111" width="8.140625" style="113" customWidth="1"/>
    <col min="14112" max="14112" width="10.7109375" style="113" customWidth="1"/>
    <col min="14113" max="14113" width="9.7109375" style="113" bestFit="1" customWidth="1"/>
    <col min="14114" max="14336" width="9.140625" style="113"/>
    <col min="14337" max="14337" width="103" style="113" customWidth="1"/>
    <col min="14338" max="14346" width="5.5703125" style="113" bestFit="1" customWidth="1"/>
    <col min="14347" max="14349" width="7.42578125" style="113" bestFit="1" customWidth="1"/>
    <col min="14350" max="14350" width="7.5703125" style="113" bestFit="1" customWidth="1"/>
    <col min="14351" max="14356" width="7" style="113" bestFit="1" customWidth="1"/>
    <col min="14357" max="14359" width="8.5703125" style="113" bestFit="1" customWidth="1"/>
    <col min="14360" max="14360" width="9.28515625" style="113" customWidth="1"/>
    <col min="14361" max="14361" width="8.5703125" style="113" bestFit="1" customWidth="1"/>
    <col min="14362" max="14362" width="9.140625" style="113"/>
    <col min="14363" max="14366" width="8.140625" style="113" bestFit="1" customWidth="1"/>
    <col min="14367" max="14367" width="8.140625" style="113" customWidth="1"/>
    <col min="14368" max="14368" width="10.7109375" style="113" customWidth="1"/>
    <col min="14369" max="14369" width="9.7109375" style="113" bestFit="1" customWidth="1"/>
    <col min="14370" max="14592" width="9.140625" style="113"/>
    <col min="14593" max="14593" width="103" style="113" customWidth="1"/>
    <col min="14594" max="14602" width="5.5703125" style="113" bestFit="1" customWidth="1"/>
    <col min="14603" max="14605" width="7.42578125" style="113" bestFit="1" customWidth="1"/>
    <col min="14606" max="14606" width="7.5703125" style="113" bestFit="1" customWidth="1"/>
    <col min="14607" max="14612" width="7" style="113" bestFit="1" customWidth="1"/>
    <col min="14613" max="14615" width="8.5703125" style="113" bestFit="1" customWidth="1"/>
    <col min="14616" max="14616" width="9.28515625" style="113" customWidth="1"/>
    <col min="14617" max="14617" width="8.5703125" style="113" bestFit="1" customWidth="1"/>
    <col min="14618" max="14618" width="9.140625" style="113"/>
    <col min="14619" max="14622" width="8.140625" style="113" bestFit="1" customWidth="1"/>
    <col min="14623" max="14623" width="8.140625" style="113" customWidth="1"/>
    <col min="14624" max="14624" width="10.7109375" style="113" customWidth="1"/>
    <col min="14625" max="14625" width="9.7109375" style="113" bestFit="1" customWidth="1"/>
    <col min="14626" max="14848" width="9.140625" style="113"/>
    <col min="14849" max="14849" width="103" style="113" customWidth="1"/>
    <col min="14850" max="14858" width="5.5703125" style="113" bestFit="1" customWidth="1"/>
    <col min="14859" max="14861" width="7.42578125" style="113" bestFit="1" customWidth="1"/>
    <col min="14862" max="14862" width="7.5703125" style="113" bestFit="1" customWidth="1"/>
    <col min="14863" max="14868" width="7" style="113" bestFit="1" customWidth="1"/>
    <col min="14869" max="14871" width="8.5703125" style="113" bestFit="1" customWidth="1"/>
    <col min="14872" max="14872" width="9.28515625" style="113" customWidth="1"/>
    <col min="14873" max="14873" width="8.5703125" style="113" bestFit="1" customWidth="1"/>
    <col min="14874" max="14874" width="9.140625" style="113"/>
    <col min="14875" max="14878" width="8.140625" style="113" bestFit="1" customWidth="1"/>
    <col min="14879" max="14879" width="8.140625" style="113" customWidth="1"/>
    <col min="14880" max="14880" width="10.7109375" style="113" customWidth="1"/>
    <col min="14881" max="14881" width="9.7109375" style="113" bestFit="1" customWidth="1"/>
    <col min="14882" max="15104" width="9.140625" style="113"/>
    <col min="15105" max="15105" width="103" style="113" customWidth="1"/>
    <col min="15106" max="15114" width="5.5703125" style="113" bestFit="1" customWidth="1"/>
    <col min="15115" max="15117" width="7.42578125" style="113" bestFit="1" customWidth="1"/>
    <col min="15118" max="15118" width="7.5703125" style="113" bestFit="1" customWidth="1"/>
    <col min="15119" max="15124" width="7" style="113" bestFit="1" customWidth="1"/>
    <col min="15125" max="15127" width="8.5703125" style="113" bestFit="1" customWidth="1"/>
    <col min="15128" max="15128" width="9.28515625" style="113" customWidth="1"/>
    <col min="15129" max="15129" width="8.5703125" style="113" bestFit="1" customWidth="1"/>
    <col min="15130" max="15130" width="9.140625" style="113"/>
    <col min="15131" max="15134" width="8.140625" style="113" bestFit="1" customWidth="1"/>
    <col min="15135" max="15135" width="8.140625" style="113" customWidth="1"/>
    <col min="15136" max="15136" width="10.7109375" style="113" customWidth="1"/>
    <col min="15137" max="15137" width="9.7109375" style="113" bestFit="1" customWidth="1"/>
    <col min="15138" max="15360" width="9.140625" style="113"/>
    <col min="15361" max="15361" width="103" style="113" customWidth="1"/>
    <col min="15362" max="15370" width="5.5703125" style="113" bestFit="1" customWidth="1"/>
    <col min="15371" max="15373" width="7.42578125" style="113" bestFit="1" customWidth="1"/>
    <col min="15374" max="15374" width="7.5703125" style="113" bestFit="1" customWidth="1"/>
    <col min="15375" max="15380" width="7" style="113" bestFit="1" customWidth="1"/>
    <col min="15381" max="15383" width="8.5703125" style="113" bestFit="1" customWidth="1"/>
    <col min="15384" max="15384" width="9.28515625" style="113" customWidth="1"/>
    <col min="15385" max="15385" width="8.5703125" style="113" bestFit="1" customWidth="1"/>
    <col min="15386" max="15386" width="9.140625" style="113"/>
    <col min="15387" max="15390" width="8.140625" style="113" bestFit="1" customWidth="1"/>
    <col min="15391" max="15391" width="8.140625" style="113" customWidth="1"/>
    <col min="15392" max="15392" width="10.7109375" style="113" customWidth="1"/>
    <col min="15393" max="15393" width="9.7109375" style="113" bestFit="1" customWidth="1"/>
    <col min="15394" max="15616" width="9.140625" style="113"/>
    <col min="15617" max="15617" width="103" style="113" customWidth="1"/>
    <col min="15618" max="15626" width="5.5703125" style="113" bestFit="1" customWidth="1"/>
    <col min="15627" max="15629" width="7.42578125" style="113" bestFit="1" customWidth="1"/>
    <col min="15630" max="15630" width="7.5703125" style="113" bestFit="1" customWidth="1"/>
    <col min="15631" max="15636" width="7" style="113" bestFit="1" customWidth="1"/>
    <col min="15637" max="15639" width="8.5703125" style="113" bestFit="1" customWidth="1"/>
    <col min="15640" max="15640" width="9.28515625" style="113" customWidth="1"/>
    <col min="15641" max="15641" width="8.5703125" style="113" bestFit="1" customWidth="1"/>
    <col min="15642" max="15642" width="9.140625" style="113"/>
    <col min="15643" max="15646" width="8.140625" style="113" bestFit="1" customWidth="1"/>
    <col min="15647" max="15647" width="8.140625" style="113" customWidth="1"/>
    <col min="15648" max="15648" width="10.7109375" style="113" customWidth="1"/>
    <col min="15649" max="15649" width="9.7109375" style="113" bestFit="1" customWidth="1"/>
    <col min="15650" max="15872" width="9.140625" style="113"/>
    <col min="15873" max="15873" width="103" style="113" customWidth="1"/>
    <col min="15874" max="15882" width="5.5703125" style="113" bestFit="1" customWidth="1"/>
    <col min="15883" max="15885" width="7.42578125" style="113" bestFit="1" customWidth="1"/>
    <col min="15886" max="15886" width="7.5703125" style="113" bestFit="1" customWidth="1"/>
    <col min="15887" max="15892" width="7" style="113" bestFit="1" customWidth="1"/>
    <col min="15893" max="15895" width="8.5703125" style="113" bestFit="1" customWidth="1"/>
    <col min="15896" max="15896" width="9.28515625" style="113" customWidth="1"/>
    <col min="15897" max="15897" width="8.5703125" style="113" bestFit="1" customWidth="1"/>
    <col min="15898" max="15898" width="9.140625" style="113"/>
    <col min="15899" max="15902" width="8.140625" style="113" bestFit="1" customWidth="1"/>
    <col min="15903" max="15903" width="8.140625" style="113" customWidth="1"/>
    <col min="15904" max="15904" width="10.7109375" style="113" customWidth="1"/>
    <col min="15905" max="15905" width="9.7109375" style="113" bestFit="1" customWidth="1"/>
    <col min="15906" max="16128" width="9.140625" style="113"/>
    <col min="16129" max="16129" width="103" style="113" customWidth="1"/>
    <col min="16130" max="16138" width="5.5703125" style="113" bestFit="1" customWidth="1"/>
    <col min="16139" max="16141" width="7.42578125" style="113" bestFit="1" customWidth="1"/>
    <col min="16142" max="16142" width="7.5703125" style="113" bestFit="1" customWidth="1"/>
    <col min="16143" max="16148" width="7" style="113" bestFit="1" customWidth="1"/>
    <col min="16149" max="16151" width="8.5703125" style="113" bestFit="1" customWidth="1"/>
    <col min="16152" max="16152" width="9.28515625" style="113" customWidth="1"/>
    <col min="16153" max="16153" width="8.5703125" style="113" bestFit="1" customWidth="1"/>
    <col min="16154" max="16154" width="9.140625" style="113"/>
    <col min="16155" max="16158" width="8.140625" style="113" bestFit="1" customWidth="1"/>
    <col min="16159" max="16159" width="8.140625" style="113" customWidth="1"/>
    <col min="16160" max="16160" width="10.7109375" style="113" customWidth="1"/>
    <col min="16161" max="16161" width="9.7109375" style="113" bestFit="1" customWidth="1"/>
    <col min="16162" max="16384" width="9.140625" style="113"/>
  </cols>
  <sheetData>
    <row r="1" spans="1:255" ht="15.75" x14ac:dyDescent="0.2">
      <c r="A1" s="1504" t="s">
        <v>691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5"/>
      <c r="S1" s="1505"/>
      <c r="T1" s="1505"/>
      <c r="U1" s="1505"/>
      <c r="V1" s="1505"/>
      <c r="W1" s="1505"/>
      <c r="X1" s="1505"/>
      <c r="Y1" s="1505"/>
      <c r="Z1" s="1505"/>
      <c r="AA1" s="1505"/>
      <c r="AB1" s="1505"/>
      <c r="AC1" s="1505"/>
      <c r="AD1" s="1505"/>
      <c r="AE1" s="1505"/>
      <c r="AF1" s="1505"/>
      <c r="AG1" s="1505"/>
      <c r="AH1" s="150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7" customFormat="1" x14ac:dyDescent="0.2">
      <c r="A2" s="1074"/>
      <c r="B2" s="1269">
        <v>1991</v>
      </c>
      <c r="C2" s="1269">
        <v>1992</v>
      </c>
      <c r="D2" s="1269">
        <v>1993</v>
      </c>
      <c r="E2" s="1269">
        <v>1994</v>
      </c>
      <c r="F2" s="1074">
        <v>1995</v>
      </c>
      <c r="G2" s="1074">
        <v>1996</v>
      </c>
      <c r="H2" s="1074">
        <v>1997</v>
      </c>
      <c r="I2" s="1074">
        <v>1998</v>
      </c>
      <c r="J2" s="1074">
        <v>1999</v>
      </c>
      <c r="K2" s="1074">
        <v>2000</v>
      </c>
      <c r="L2" s="1074">
        <v>2001</v>
      </c>
      <c r="M2" s="1074">
        <v>2002</v>
      </c>
      <c r="N2" s="1074">
        <v>2003</v>
      </c>
      <c r="O2" s="1074">
        <v>2004</v>
      </c>
      <c r="P2" s="1074">
        <v>2005</v>
      </c>
      <c r="Q2" s="1074">
        <v>2006</v>
      </c>
      <c r="R2" s="1074">
        <v>2007</v>
      </c>
      <c r="S2" s="1074">
        <v>2008</v>
      </c>
      <c r="T2" s="1074">
        <v>2009</v>
      </c>
      <c r="U2" s="1074">
        <v>2010</v>
      </c>
      <c r="V2" s="1074">
        <v>2011</v>
      </c>
      <c r="W2" s="1074">
        <v>2012</v>
      </c>
      <c r="X2" s="1074">
        <v>2013</v>
      </c>
      <c r="Y2" s="1074">
        <v>2014</v>
      </c>
      <c r="Z2" s="1074">
        <v>2015</v>
      </c>
      <c r="AA2" s="1074">
        <v>2016</v>
      </c>
      <c r="AB2" s="1050">
        <v>2017</v>
      </c>
      <c r="AC2" s="1050">
        <v>2018</v>
      </c>
      <c r="AD2" s="1050">
        <v>2019</v>
      </c>
      <c r="AE2" s="1050">
        <v>2020</v>
      </c>
      <c r="AF2" s="1050">
        <v>2021</v>
      </c>
      <c r="AG2" s="1211">
        <v>2022</v>
      </c>
      <c r="AH2" s="1050">
        <v>2023</v>
      </c>
      <c r="AI2" s="1050">
        <v>2024</v>
      </c>
    </row>
    <row r="3" spans="1:255" x14ac:dyDescent="0.2">
      <c r="A3" s="1270" t="s">
        <v>1</v>
      </c>
      <c r="B3" s="1271"/>
      <c r="C3" s="1271"/>
      <c r="D3" s="1271"/>
      <c r="E3" s="1271"/>
      <c r="F3" s="1271"/>
      <c r="G3" s="1271"/>
      <c r="H3" s="1271"/>
      <c r="I3" s="1271"/>
      <c r="J3" s="1271"/>
      <c r="K3" s="1271"/>
      <c r="L3" s="1271"/>
      <c r="M3" s="1271"/>
      <c r="N3" s="1271"/>
      <c r="O3" s="1271"/>
      <c r="P3" s="1271"/>
      <c r="Q3" s="1271"/>
      <c r="R3" s="1271"/>
      <c r="S3" s="1271"/>
      <c r="T3" s="1271"/>
      <c r="U3" s="1271"/>
      <c r="V3" s="1271"/>
      <c r="W3" s="1271"/>
      <c r="X3" s="1271"/>
      <c r="Y3" s="1271"/>
      <c r="Z3" s="1271"/>
      <c r="AA3" s="1271"/>
      <c r="AB3" s="1272"/>
      <c r="AC3" s="1272"/>
      <c r="AD3" s="1272"/>
      <c r="AE3" s="1272"/>
      <c r="AF3" s="1272"/>
      <c r="AG3" s="1271"/>
      <c r="AH3" s="1271"/>
      <c r="AI3" s="109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 x14ac:dyDescent="0.2">
      <c r="A4" s="948" t="s">
        <v>2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6"/>
      <c r="Z4" s="546"/>
      <c r="AA4" s="546"/>
      <c r="AB4" s="546"/>
      <c r="AC4" s="546"/>
      <c r="AD4" s="546"/>
      <c r="AE4" s="546"/>
      <c r="AF4" s="546"/>
      <c r="AG4" s="546"/>
      <c r="AH4" s="546"/>
      <c r="AI4" s="91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</row>
    <row r="5" spans="1:255" ht="12.75" x14ac:dyDescent="0.2">
      <c r="A5" s="949" t="s">
        <v>3</v>
      </c>
      <c r="B5" s="58" t="s">
        <v>4</v>
      </c>
      <c r="C5" s="58" t="s">
        <v>4</v>
      </c>
      <c r="D5" s="58" t="s">
        <v>4</v>
      </c>
      <c r="E5" s="58" t="s">
        <v>4</v>
      </c>
      <c r="F5" s="58" t="s">
        <v>4</v>
      </c>
      <c r="G5" s="58" t="s">
        <v>4</v>
      </c>
      <c r="H5" s="58" t="s">
        <v>4</v>
      </c>
      <c r="I5" s="58" t="s">
        <v>4</v>
      </c>
      <c r="J5" s="58" t="s">
        <v>4</v>
      </c>
      <c r="K5" s="58" t="s">
        <v>4</v>
      </c>
      <c r="L5" s="58" t="s">
        <v>4</v>
      </c>
      <c r="M5" s="58" t="s">
        <v>4</v>
      </c>
      <c r="N5" s="12">
        <v>32946</v>
      </c>
      <c r="O5" s="30">
        <v>32969</v>
      </c>
      <c r="P5" s="30">
        <v>33123</v>
      </c>
      <c r="Q5" s="30">
        <v>33305</v>
      </c>
      <c r="R5" s="67">
        <v>33293</v>
      </c>
      <c r="S5" s="30">
        <v>33570</v>
      </c>
      <c r="T5" s="30">
        <v>33874</v>
      </c>
      <c r="U5" s="30">
        <v>34391</v>
      </c>
      <c r="V5" s="30">
        <v>34682</v>
      </c>
      <c r="W5" s="30">
        <v>35049</v>
      </c>
      <c r="X5" s="30">
        <v>35212</v>
      </c>
      <c r="Y5" s="30">
        <v>35199</v>
      </c>
      <c r="Z5" s="67">
        <v>35085</v>
      </c>
      <c r="AA5" s="67">
        <v>34857</v>
      </c>
      <c r="AB5" s="67">
        <v>34810</v>
      </c>
      <c r="AC5" s="67">
        <v>34738</v>
      </c>
      <c r="AD5" s="67">
        <v>34561</v>
      </c>
      <c r="AE5" s="67">
        <v>34190</v>
      </c>
      <c r="AF5" s="67" t="s">
        <v>828</v>
      </c>
      <c r="AG5" s="950">
        <v>35299</v>
      </c>
      <c r="AH5" s="950">
        <v>34991</v>
      </c>
      <c r="AI5" s="1245">
        <v>34644</v>
      </c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</row>
    <row r="6" spans="1:255" x14ac:dyDescent="0.2">
      <c r="A6" s="949" t="s">
        <v>5</v>
      </c>
      <c r="B6" s="58" t="s">
        <v>4</v>
      </c>
      <c r="C6" s="58" t="s">
        <v>4</v>
      </c>
      <c r="D6" s="58" t="s">
        <v>4</v>
      </c>
      <c r="E6" s="58" t="s">
        <v>4</v>
      </c>
      <c r="F6" s="58" t="s">
        <v>4</v>
      </c>
      <c r="G6" s="58" t="s">
        <v>4</v>
      </c>
      <c r="H6" s="58" t="s">
        <v>4</v>
      </c>
      <c r="I6" s="58" t="s">
        <v>4</v>
      </c>
      <c r="J6" s="58" t="s">
        <v>4</v>
      </c>
      <c r="K6" s="58" t="s">
        <v>4</v>
      </c>
      <c r="L6" s="58" t="s">
        <v>4</v>
      </c>
      <c r="M6" s="58" t="s">
        <v>4</v>
      </c>
      <c r="N6" s="58" t="s">
        <v>4</v>
      </c>
      <c r="O6" s="150">
        <v>100.06981120621623</v>
      </c>
      <c r="P6" s="150">
        <v>100.46710546270738</v>
      </c>
      <c r="Q6" s="150">
        <v>100.5494671376385</v>
      </c>
      <c r="R6" s="150">
        <v>99.963969373967871</v>
      </c>
      <c r="S6" s="58">
        <v>100.8</v>
      </c>
      <c r="T6" s="22">
        <v>100.90557044980638</v>
      </c>
      <c r="U6" s="22">
        <v>101.52624431717541</v>
      </c>
      <c r="V6" s="22">
        <v>100.84615160943271</v>
      </c>
      <c r="W6" s="22">
        <v>101.05818580243353</v>
      </c>
      <c r="X6" s="22">
        <v>100.46506319723815</v>
      </c>
      <c r="Y6" s="22">
        <v>99.963080767920033</v>
      </c>
      <c r="Z6" s="22">
        <v>99.676127162703494</v>
      </c>
      <c r="AA6" s="22">
        <v>99.350149636596839</v>
      </c>
      <c r="AB6" s="22">
        <v>99.86516338181714</v>
      </c>
      <c r="AC6" s="22">
        <v>99.793162884228664</v>
      </c>
      <c r="AD6" s="22">
        <v>99.490471529736894</v>
      </c>
      <c r="AE6" s="22">
        <v>98.926535690518207</v>
      </c>
      <c r="AF6" s="22" t="s">
        <v>4</v>
      </c>
      <c r="AG6" s="22">
        <v>99.137785766443855</v>
      </c>
      <c r="AH6" s="951">
        <v>99.1</v>
      </c>
      <c r="AI6" s="1246">
        <v>99</v>
      </c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</row>
    <row r="7" spans="1:255" x14ac:dyDescent="0.2">
      <c r="A7" s="894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150"/>
      <c r="P7" s="150"/>
      <c r="Q7" s="150"/>
      <c r="R7" s="150"/>
      <c r="S7" s="58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951"/>
      <c r="AI7" s="1247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</row>
    <row r="8" spans="1:255" x14ac:dyDescent="0.2">
      <c r="A8" s="949" t="s">
        <v>392</v>
      </c>
      <c r="B8" s="58" t="s">
        <v>4</v>
      </c>
      <c r="C8" s="58" t="s">
        <v>4</v>
      </c>
      <c r="D8" s="58" t="s">
        <v>4</v>
      </c>
      <c r="E8" s="58" t="s">
        <v>4</v>
      </c>
      <c r="F8" s="58" t="s">
        <v>4</v>
      </c>
      <c r="G8" s="58" t="s">
        <v>4</v>
      </c>
      <c r="H8" s="58" t="s">
        <v>4</v>
      </c>
      <c r="I8" s="58" t="s">
        <v>4</v>
      </c>
      <c r="J8" s="58" t="s">
        <v>4</v>
      </c>
      <c r="K8" s="58" t="s">
        <v>4</v>
      </c>
      <c r="L8" s="58" t="s">
        <v>4</v>
      </c>
      <c r="M8" s="58" t="s">
        <v>4</v>
      </c>
      <c r="N8" s="58" t="s">
        <v>4</v>
      </c>
      <c r="O8" s="58">
        <v>389</v>
      </c>
      <c r="P8" s="58">
        <v>404</v>
      </c>
      <c r="Q8" s="58">
        <v>399</v>
      </c>
      <c r="R8" s="58">
        <v>445</v>
      </c>
      <c r="S8" s="58">
        <v>413</v>
      </c>
      <c r="T8" s="67">
        <v>455</v>
      </c>
      <c r="U8" s="67">
        <v>491</v>
      </c>
      <c r="V8" s="67">
        <v>484</v>
      </c>
      <c r="W8" s="67">
        <v>488</v>
      </c>
      <c r="X8" s="67">
        <v>455</v>
      </c>
      <c r="Y8" s="67">
        <v>428</v>
      </c>
      <c r="Z8" s="67">
        <v>437</v>
      </c>
      <c r="AA8" s="67">
        <v>436</v>
      </c>
      <c r="AB8" s="67">
        <v>359</v>
      </c>
      <c r="AC8" s="67">
        <v>404</v>
      </c>
      <c r="AD8" s="67">
        <v>403</v>
      </c>
      <c r="AE8" s="30">
        <v>435</v>
      </c>
      <c r="AF8" s="30">
        <v>338</v>
      </c>
      <c r="AG8" s="30">
        <v>342</v>
      </c>
      <c r="AH8" s="950">
        <v>341</v>
      </c>
      <c r="AI8" s="1247">
        <v>294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</row>
    <row r="9" spans="1:255" x14ac:dyDescent="0.2">
      <c r="A9" s="342" t="s">
        <v>9</v>
      </c>
      <c r="B9" s="58" t="s">
        <v>4</v>
      </c>
      <c r="C9" s="58" t="s">
        <v>4</v>
      </c>
      <c r="D9" s="58" t="s">
        <v>4</v>
      </c>
      <c r="E9" s="58" t="s">
        <v>4</v>
      </c>
      <c r="F9" s="58" t="s">
        <v>4</v>
      </c>
      <c r="G9" s="58" t="s">
        <v>4</v>
      </c>
      <c r="H9" s="58" t="s">
        <v>4</v>
      </c>
      <c r="I9" s="58" t="s">
        <v>4</v>
      </c>
      <c r="J9" s="58" t="s">
        <v>4</v>
      </c>
      <c r="K9" s="58" t="s">
        <v>4</v>
      </c>
      <c r="L9" s="58" t="s">
        <v>4</v>
      </c>
      <c r="M9" s="58" t="s">
        <v>4</v>
      </c>
      <c r="N9" s="58" t="s">
        <v>4</v>
      </c>
      <c r="O9" s="58" t="s">
        <v>4</v>
      </c>
      <c r="P9" s="58" t="s">
        <v>4</v>
      </c>
      <c r="Q9" s="58" t="s">
        <v>4</v>
      </c>
      <c r="R9" s="58" t="s">
        <v>4</v>
      </c>
      <c r="S9" s="58" t="s">
        <v>4</v>
      </c>
      <c r="T9" s="58" t="s">
        <v>4</v>
      </c>
      <c r="U9" s="58" t="s">
        <v>4</v>
      </c>
      <c r="V9" s="58" t="s">
        <v>4</v>
      </c>
      <c r="W9" s="58" t="s">
        <v>4</v>
      </c>
      <c r="X9" s="58" t="s">
        <v>4</v>
      </c>
      <c r="Y9" s="58" t="s">
        <v>4</v>
      </c>
      <c r="Z9" s="58" t="s">
        <v>4</v>
      </c>
      <c r="AA9" s="58" t="s">
        <v>4</v>
      </c>
      <c r="AB9" s="58" t="s">
        <v>4</v>
      </c>
      <c r="AC9" s="58" t="s">
        <v>4</v>
      </c>
      <c r="AD9" s="58" t="s">
        <v>4</v>
      </c>
      <c r="AE9" s="58" t="s">
        <v>4</v>
      </c>
      <c r="AF9" s="58" t="s">
        <v>4</v>
      </c>
      <c r="AG9" s="58" t="s">
        <v>4</v>
      </c>
      <c r="AH9" s="950" t="s">
        <v>4</v>
      </c>
      <c r="AI9" s="1248" t="s">
        <v>4</v>
      </c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</row>
    <row r="10" spans="1:255" x14ac:dyDescent="0.2">
      <c r="A10" s="352" t="s">
        <v>206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950"/>
      <c r="AI10" s="1247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x14ac:dyDescent="0.2">
      <c r="A11" s="342" t="s">
        <v>393</v>
      </c>
      <c r="B11" s="58" t="s">
        <v>4</v>
      </c>
      <c r="C11" s="58" t="s">
        <v>4</v>
      </c>
      <c r="D11" s="58" t="s">
        <v>4</v>
      </c>
      <c r="E11" s="58" t="s">
        <v>4</v>
      </c>
      <c r="F11" s="58" t="s">
        <v>4</v>
      </c>
      <c r="G11" s="58" t="s">
        <v>4</v>
      </c>
      <c r="H11" s="58" t="s">
        <v>4</v>
      </c>
      <c r="I11" s="58" t="s">
        <v>4</v>
      </c>
      <c r="J11" s="58" t="s">
        <v>4</v>
      </c>
      <c r="K11" s="58" t="s">
        <v>4</v>
      </c>
      <c r="L11" s="58" t="s">
        <v>4</v>
      </c>
      <c r="M11" s="58" t="s">
        <v>4</v>
      </c>
      <c r="N11" s="58" t="s">
        <v>4</v>
      </c>
      <c r="O11" s="58">
        <v>535</v>
      </c>
      <c r="P11" s="58">
        <v>550</v>
      </c>
      <c r="Q11" s="58">
        <v>516</v>
      </c>
      <c r="R11" s="58">
        <v>590</v>
      </c>
      <c r="S11" s="58">
        <v>479</v>
      </c>
      <c r="T11" s="67">
        <v>428</v>
      </c>
      <c r="U11" s="67">
        <v>442</v>
      </c>
      <c r="V11" s="67">
        <v>507</v>
      </c>
      <c r="W11" s="67">
        <v>466</v>
      </c>
      <c r="X11" s="67">
        <v>436</v>
      </c>
      <c r="Y11" s="67">
        <v>444</v>
      </c>
      <c r="Z11" s="67">
        <v>461</v>
      </c>
      <c r="AA11" s="67">
        <v>406</v>
      </c>
      <c r="AB11" s="67">
        <v>412</v>
      </c>
      <c r="AC11" s="67">
        <v>446</v>
      </c>
      <c r="AD11" s="67">
        <v>452</v>
      </c>
      <c r="AE11" s="30">
        <v>517</v>
      </c>
      <c r="AF11" s="30">
        <v>568</v>
      </c>
      <c r="AG11" s="30">
        <v>422</v>
      </c>
      <c r="AH11" s="950">
        <v>384</v>
      </c>
      <c r="AI11" s="1247">
        <v>374</v>
      </c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spans="1:255" x14ac:dyDescent="0.2">
      <c r="A12" s="949" t="s">
        <v>12</v>
      </c>
      <c r="B12" s="58" t="s">
        <v>4</v>
      </c>
      <c r="C12" s="58" t="s">
        <v>4</v>
      </c>
      <c r="D12" s="58" t="s">
        <v>4</v>
      </c>
      <c r="E12" s="58" t="s">
        <v>4</v>
      </c>
      <c r="F12" s="58" t="s">
        <v>4</v>
      </c>
      <c r="G12" s="58" t="s">
        <v>4</v>
      </c>
      <c r="H12" s="58" t="s">
        <v>4</v>
      </c>
      <c r="I12" s="58" t="s">
        <v>4</v>
      </c>
      <c r="J12" s="58" t="s">
        <v>4</v>
      </c>
      <c r="K12" s="58" t="s">
        <v>4</v>
      </c>
      <c r="L12" s="58" t="s">
        <v>4</v>
      </c>
      <c r="M12" s="58" t="s">
        <v>4</v>
      </c>
      <c r="N12" s="58" t="s">
        <v>4</v>
      </c>
      <c r="O12" s="58" t="s">
        <v>4</v>
      </c>
      <c r="P12" s="58" t="s">
        <v>4</v>
      </c>
      <c r="Q12" s="58" t="s">
        <v>4</v>
      </c>
      <c r="R12" s="58" t="s">
        <v>4</v>
      </c>
      <c r="S12" s="58" t="s">
        <v>4</v>
      </c>
      <c r="T12" s="58" t="s">
        <v>4</v>
      </c>
      <c r="U12" s="58" t="s">
        <v>4</v>
      </c>
      <c r="V12" s="58" t="s">
        <v>4</v>
      </c>
      <c r="W12" s="58" t="s">
        <v>4</v>
      </c>
      <c r="X12" s="58" t="s">
        <v>4</v>
      </c>
      <c r="Y12" s="58" t="s">
        <v>4</v>
      </c>
      <c r="Z12" s="58" t="s">
        <v>4</v>
      </c>
      <c r="AA12" s="58" t="s">
        <v>4</v>
      </c>
      <c r="AB12" s="58" t="s">
        <v>4</v>
      </c>
      <c r="AC12" s="58" t="s">
        <v>4</v>
      </c>
      <c r="AD12" s="58" t="s">
        <v>4</v>
      </c>
      <c r="AE12" s="58" t="s">
        <v>4</v>
      </c>
      <c r="AF12" s="58" t="s">
        <v>4</v>
      </c>
      <c r="AG12" s="58" t="s">
        <v>4</v>
      </c>
      <c r="AH12" s="950" t="s">
        <v>4</v>
      </c>
      <c r="AI12" s="1248" t="s">
        <v>4</v>
      </c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spans="1:255" x14ac:dyDescent="0.2">
      <c r="A13" s="949" t="s">
        <v>394</v>
      </c>
      <c r="B13" s="58" t="s">
        <v>4</v>
      </c>
      <c r="C13" s="58" t="s">
        <v>4</v>
      </c>
      <c r="D13" s="58" t="s">
        <v>4</v>
      </c>
      <c r="E13" s="58" t="s">
        <v>4</v>
      </c>
      <c r="F13" s="58" t="s">
        <v>4</v>
      </c>
      <c r="G13" s="58" t="s">
        <v>4</v>
      </c>
      <c r="H13" s="58" t="s">
        <v>4</v>
      </c>
      <c r="I13" s="58" t="s">
        <v>4</v>
      </c>
      <c r="J13" s="58" t="s">
        <v>4</v>
      </c>
      <c r="K13" s="58" t="s">
        <v>4</v>
      </c>
      <c r="L13" s="58" t="s">
        <v>4</v>
      </c>
      <c r="M13" s="58" t="s">
        <v>4</v>
      </c>
      <c r="N13" s="58" t="s">
        <v>4</v>
      </c>
      <c r="O13" s="58" t="s">
        <v>4</v>
      </c>
      <c r="P13" s="58" t="s">
        <v>4</v>
      </c>
      <c r="Q13" s="58" t="s">
        <v>4</v>
      </c>
      <c r="R13" s="58" t="s">
        <v>4</v>
      </c>
      <c r="S13" s="58" t="s">
        <v>4</v>
      </c>
      <c r="T13" s="58" t="s">
        <v>4</v>
      </c>
      <c r="U13" s="58" t="s">
        <v>4</v>
      </c>
      <c r="V13" s="58" t="s">
        <v>4</v>
      </c>
      <c r="W13" s="58" t="s">
        <v>4</v>
      </c>
      <c r="X13" s="58" t="s">
        <v>4</v>
      </c>
      <c r="Y13" s="58" t="s">
        <v>4</v>
      </c>
      <c r="Z13" s="58" t="s">
        <v>4</v>
      </c>
      <c r="AA13" s="58" t="s">
        <v>4</v>
      </c>
      <c r="AB13" s="58" t="s">
        <v>4</v>
      </c>
      <c r="AC13" s="58" t="s">
        <v>4</v>
      </c>
      <c r="AD13" s="58" t="s">
        <v>4</v>
      </c>
      <c r="AE13" s="58" t="s">
        <v>4</v>
      </c>
      <c r="AF13" s="58" t="s">
        <v>4</v>
      </c>
      <c r="AG13" s="58" t="s">
        <v>4</v>
      </c>
      <c r="AH13" s="950" t="s">
        <v>4</v>
      </c>
      <c r="AI13" s="1248" t="s">
        <v>4</v>
      </c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spans="1:255" x14ac:dyDescent="0.2">
      <c r="A14" s="352" t="s">
        <v>15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249"/>
      <c r="AI14" s="1247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spans="1:255" x14ac:dyDescent="0.2">
      <c r="A15" s="341" t="s">
        <v>16</v>
      </c>
      <c r="B15" s="58" t="s">
        <v>4</v>
      </c>
      <c r="C15" s="58" t="s">
        <v>4</v>
      </c>
      <c r="D15" s="58" t="s">
        <v>4</v>
      </c>
      <c r="E15" s="58" t="s">
        <v>4</v>
      </c>
      <c r="F15" s="58" t="s">
        <v>4</v>
      </c>
      <c r="G15" s="58" t="s">
        <v>4</v>
      </c>
      <c r="H15" s="58" t="s">
        <v>4</v>
      </c>
      <c r="I15" s="58" t="s">
        <v>4</v>
      </c>
      <c r="J15" s="58" t="s">
        <v>4</v>
      </c>
      <c r="K15" s="58" t="s">
        <v>4</v>
      </c>
      <c r="L15" s="58" t="s">
        <v>4</v>
      </c>
      <c r="M15" s="58" t="s">
        <v>4</v>
      </c>
      <c r="N15" s="58" t="s">
        <v>4</v>
      </c>
      <c r="O15" s="58">
        <v>-146</v>
      </c>
      <c r="P15" s="58">
        <v>-146</v>
      </c>
      <c r="Q15" s="58">
        <v>-117</v>
      </c>
      <c r="R15" s="58">
        <v>-145</v>
      </c>
      <c r="S15" s="58">
        <v>-66</v>
      </c>
      <c r="T15" s="67">
        <v>27</v>
      </c>
      <c r="U15" s="67">
        <v>49</v>
      </c>
      <c r="V15" s="67">
        <v>-23</v>
      </c>
      <c r="W15" s="67">
        <v>22</v>
      </c>
      <c r="X15" s="67">
        <v>19</v>
      </c>
      <c r="Y15" s="30">
        <v>-16</v>
      </c>
      <c r="Z15" s="30">
        <v>-24</v>
      </c>
      <c r="AA15" s="67">
        <v>30</v>
      </c>
      <c r="AB15" s="67">
        <v>-53</v>
      </c>
      <c r="AC15" s="67">
        <v>-42</v>
      </c>
      <c r="AD15" s="67">
        <v>-49</v>
      </c>
      <c r="AE15" s="30">
        <v>-82</v>
      </c>
      <c r="AF15" s="30">
        <v>-230</v>
      </c>
      <c r="AG15" s="30">
        <v>-80</v>
      </c>
      <c r="AH15" s="950">
        <v>-43</v>
      </c>
      <c r="AI15" s="1247">
        <v>-80</v>
      </c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spans="1:255" x14ac:dyDescent="0.2">
      <c r="A16" s="949" t="s">
        <v>17</v>
      </c>
      <c r="B16" s="950" t="s">
        <v>4</v>
      </c>
      <c r="C16" s="950" t="s">
        <v>4</v>
      </c>
      <c r="D16" s="950" t="s">
        <v>4</v>
      </c>
      <c r="E16" s="950" t="s">
        <v>4</v>
      </c>
      <c r="F16" s="950" t="s">
        <v>4</v>
      </c>
      <c r="G16" s="950" t="s">
        <v>4</v>
      </c>
      <c r="H16" s="950" t="s">
        <v>4</v>
      </c>
      <c r="I16" s="950" t="s">
        <v>4</v>
      </c>
      <c r="J16" s="950" t="s">
        <v>4</v>
      </c>
      <c r="K16" s="950" t="s">
        <v>4</v>
      </c>
      <c r="L16" s="950" t="s">
        <v>4</v>
      </c>
      <c r="M16" s="950" t="s">
        <v>4</v>
      </c>
      <c r="N16" s="950" t="s">
        <v>4</v>
      </c>
      <c r="O16" s="950" t="s">
        <v>4</v>
      </c>
      <c r="P16" s="950" t="s">
        <v>4</v>
      </c>
      <c r="Q16" s="950" t="s">
        <v>4</v>
      </c>
      <c r="R16" s="950" t="s">
        <v>4</v>
      </c>
      <c r="S16" s="950" t="s">
        <v>4</v>
      </c>
      <c r="T16" s="950" t="s">
        <v>4</v>
      </c>
      <c r="U16" s="950" t="s">
        <v>4</v>
      </c>
      <c r="V16" s="950" t="s">
        <v>4</v>
      </c>
      <c r="W16" s="950" t="s">
        <v>4</v>
      </c>
      <c r="X16" s="950" t="s">
        <v>4</v>
      </c>
      <c r="Y16" s="950" t="s">
        <v>4</v>
      </c>
      <c r="Z16" s="950" t="s">
        <v>4</v>
      </c>
      <c r="AA16" s="950" t="s">
        <v>4</v>
      </c>
      <c r="AB16" s="950" t="s">
        <v>4</v>
      </c>
      <c r="AC16" s="950" t="s">
        <v>4</v>
      </c>
      <c r="AD16" s="950" t="s">
        <v>4</v>
      </c>
      <c r="AE16" s="950" t="s">
        <v>4</v>
      </c>
      <c r="AF16" s="950" t="s">
        <v>4</v>
      </c>
      <c r="AG16" s="950" t="s">
        <v>4</v>
      </c>
      <c r="AH16" s="950" t="s">
        <v>4</v>
      </c>
      <c r="AI16" s="1248" t="s">
        <v>4</v>
      </c>
    </row>
    <row r="17" spans="1:255" x14ac:dyDescent="0.2">
      <c r="A17" s="952" t="s">
        <v>18</v>
      </c>
      <c r="B17" s="950" t="s">
        <v>4</v>
      </c>
      <c r="C17" s="950" t="s">
        <v>4</v>
      </c>
      <c r="D17" s="950" t="s">
        <v>4</v>
      </c>
      <c r="E17" s="950" t="s">
        <v>4</v>
      </c>
      <c r="F17" s="950" t="s">
        <v>4</v>
      </c>
      <c r="G17" s="950" t="s">
        <v>4</v>
      </c>
      <c r="H17" s="950" t="s">
        <v>4</v>
      </c>
      <c r="I17" s="950" t="s">
        <v>4</v>
      </c>
      <c r="J17" s="950" t="s">
        <v>4</v>
      </c>
      <c r="K17" s="950" t="s">
        <v>4</v>
      </c>
      <c r="L17" s="950" t="s">
        <v>4</v>
      </c>
      <c r="M17" s="950" t="s">
        <v>4</v>
      </c>
      <c r="N17" s="950" t="s">
        <v>4</v>
      </c>
      <c r="O17" s="950" t="s">
        <v>4</v>
      </c>
      <c r="P17" s="950" t="s">
        <v>4</v>
      </c>
      <c r="Q17" s="950" t="s">
        <v>4</v>
      </c>
      <c r="R17" s="950" t="s">
        <v>4</v>
      </c>
      <c r="S17" s="950" t="s">
        <v>4</v>
      </c>
      <c r="T17" s="950" t="s">
        <v>4</v>
      </c>
      <c r="U17" s="950" t="s">
        <v>4</v>
      </c>
      <c r="V17" s="950" t="s">
        <v>4</v>
      </c>
      <c r="W17" s="950" t="s">
        <v>4</v>
      </c>
      <c r="X17" s="950" t="s">
        <v>4</v>
      </c>
      <c r="Y17" s="950" t="s">
        <v>4</v>
      </c>
      <c r="Z17" s="950" t="s">
        <v>4</v>
      </c>
      <c r="AA17" s="950" t="s">
        <v>4</v>
      </c>
      <c r="AB17" s="950" t="s">
        <v>4</v>
      </c>
      <c r="AC17" s="950" t="s">
        <v>4</v>
      </c>
      <c r="AD17" s="950" t="s">
        <v>4</v>
      </c>
      <c r="AE17" s="950" t="s">
        <v>4</v>
      </c>
      <c r="AF17" s="950" t="s">
        <v>4</v>
      </c>
      <c r="AG17" s="950" t="s">
        <v>4</v>
      </c>
      <c r="AH17" s="950" t="s">
        <v>4</v>
      </c>
      <c r="AI17" s="1248" t="s">
        <v>4</v>
      </c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spans="1:255" x14ac:dyDescent="0.2">
      <c r="A18" s="341" t="s">
        <v>19</v>
      </c>
      <c r="B18" s="950" t="s">
        <v>4</v>
      </c>
      <c r="C18" s="950" t="s">
        <v>4</v>
      </c>
      <c r="D18" s="950" t="s">
        <v>4</v>
      </c>
      <c r="E18" s="950" t="s">
        <v>4</v>
      </c>
      <c r="F18" s="950" t="s">
        <v>4</v>
      </c>
      <c r="G18" s="950" t="s">
        <v>4</v>
      </c>
      <c r="H18" s="950" t="s">
        <v>4</v>
      </c>
      <c r="I18" s="950" t="s">
        <v>4</v>
      </c>
      <c r="J18" s="950" t="s">
        <v>4</v>
      </c>
      <c r="K18" s="950" t="s">
        <v>4</v>
      </c>
      <c r="L18" s="950" t="s">
        <v>4</v>
      </c>
      <c r="M18" s="950" t="s">
        <v>4</v>
      </c>
      <c r="N18" s="950" t="s">
        <v>4</v>
      </c>
      <c r="O18" s="950" t="s">
        <v>4</v>
      </c>
      <c r="P18" s="950" t="s">
        <v>4</v>
      </c>
      <c r="Q18" s="950" t="s">
        <v>4</v>
      </c>
      <c r="R18" s="950" t="s">
        <v>4</v>
      </c>
      <c r="S18" s="950" t="s">
        <v>4</v>
      </c>
      <c r="T18" s="950" t="s">
        <v>4</v>
      </c>
      <c r="U18" s="950" t="s">
        <v>4</v>
      </c>
      <c r="V18" s="950" t="s">
        <v>4</v>
      </c>
      <c r="W18" s="950" t="s">
        <v>4</v>
      </c>
      <c r="X18" s="950" t="s">
        <v>4</v>
      </c>
      <c r="Y18" s="950" t="s">
        <v>4</v>
      </c>
      <c r="Z18" s="950" t="s">
        <v>4</v>
      </c>
      <c r="AA18" s="950" t="s">
        <v>4</v>
      </c>
      <c r="AB18" s="950" t="s">
        <v>4</v>
      </c>
      <c r="AC18" s="950" t="s">
        <v>4</v>
      </c>
      <c r="AD18" s="950" t="s">
        <v>4</v>
      </c>
      <c r="AE18" s="950" t="s">
        <v>4</v>
      </c>
      <c r="AF18" s="950" t="s">
        <v>4</v>
      </c>
      <c r="AG18" s="950" t="s">
        <v>4</v>
      </c>
      <c r="AH18" s="950" t="s">
        <v>4</v>
      </c>
      <c r="AI18" s="1248" t="s">
        <v>4</v>
      </c>
    </row>
    <row r="19" spans="1:255" x14ac:dyDescent="0.2">
      <c r="A19" s="952" t="s">
        <v>20</v>
      </c>
      <c r="B19" s="950" t="s">
        <v>4</v>
      </c>
      <c r="C19" s="950" t="s">
        <v>4</v>
      </c>
      <c r="D19" s="950" t="s">
        <v>4</v>
      </c>
      <c r="E19" s="950" t="s">
        <v>4</v>
      </c>
      <c r="F19" s="950" t="s">
        <v>4</v>
      </c>
      <c r="G19" s="950" t="s">
        <v>4</v>
      </c>
      <c r="H19" s="950" t="s">
        <v>4</v>
      </c>
      <c r="I19" s="950" t="s">
        <v>4</v>
      </c>
      <c r="J19" s="950" t="s">
        <v>4</v>
      </c>
      <c r="K19" s="950" t="s">
        <v>4</v>
      </c>
      <c r="L19" s="950" t="s">
        <v>4</v>
      </c>
      <c r="M19" s="950" t="s">
        <v>4</v>
      </c>
      <c r="N19" s="950" t="s">
        <v>4</v>
      </c>
      <c r="O19" s="950" t="s">
        <v>4</v>
      </c>
      <c r="P19" s="950" t="s">
        <v>4</v>
      </c>
      <c r="Q19" s="950" t="s">
        <v>4</v>
      </c>
      <c r="R19" s="950" t="s">
        <v>4</v>
      </c>
      <c r="S19" s="950" t="s">
        <v>4</v>
      </c>
      <c r="T19" s="950" t="s">
        <v>4</v>
      </c>
      <c r="U19" s="950" t="s">
        <v>4</v>
      </c>
      <c r="V19" s="950" t="s">
        <v>4</v>
      </c>
      <c r="W19" s="950" t="s">
        <v>4</v>
      </c>
      <c r="X19" s="950" t="s">
        <v>4</v>
      </c>
      <c r="Y19" s="950" t="s">
        <v>4</v>
      </c>
      <c r="Z19" s="950" t="s">
        <v>4</v>
      </c>
      <c r="AA19" s="950" t="s">
        <v>4</v>
      </c>
      <c r="AB19" s="950" t="s">
        <v>4</v>
      </c>
      <c r="AC19" s="950" t="s">
        <v>4</v>
      </c>
      <c r="AD19" s="950" t="s">
        <v>4</v>
      </c>
      <c r="AE19" s="950" t="s">
        <v>4</v>
      </c>
      <c r="AF19" s="950" t="s">
        <v>4</v>
      </c>
      <c r="AG19" s="950" t="s">
        <v>4</v>
      </c>
      <c r="AH19" s="950" t="s">
        <v>4</v>
      </c>
      <c r="AI19" s="1248" t="s">
        <v>4</v>
      </c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spans="1:255" x14ac:dyDescent="0.2">
      <c r="A20" s="341" t="s">
        <v>21</v>
      </c>
      <c r="B20" s="950" t="s">
        <v>4</v>
      </c>
      <c r="C20" s="950" t="s">
        <v>4</v>
      </c>
      <c r="D20" s="950" t="s">
        <v>4</v>
      </c>
      <c r="E20" s="950" t="s">
        <v>4</v>
      </c>
      <c r="F20" s="950" t="s">
        <v>4</v>
      </c>
      <c r="G20" s="950" t="s">
        <v>4</v>
      </c>
      <c r="H20" s="950" t="s">
        <v>4</v>
      </c>
      <c r="I20" s="950" t="s">
        <v>4</v>
      </c>
      <c r="J20" s="950" t="s">
        <v>4</v>
      </c>
      <c r="K20" s="950" t="s">
        <v>4</v>
      </c>
      <c r="L20" s="950" t="s">
        <v>4</v>
      </c>
      <c r="M20" s="950" t="s">
        <v>4</v>
      </c>
      <c r="N20" s="950" t="s">
        <v>4</v>
      </c>
      <c r="O20" s="950" t="s">
        <v>4</v>
      </c>
      <c r="P20" s="950" t="s">
        <v>4</v>
      </c>
      <c r="Q20" s="950" t="s">
        <v>4</v>
      </c>
      <c r="R20" s="950" t="s">
        <v>4</v>
      </c>
      <c r="S20" s="950" t="s">
        <v>4</v>
      </c>
      <c r="T20" s="950" t="s">
        <v>4</v>
      </c>
      <c r="U20" s="950" t="s">
        <v>4</v>
      </c>
      <c r="V20" s="950" t="s">
        <v>4</v>
      </c>
      <c r="W20" s="950" t="s">
        <v>4</v>
      </c>
      <c r="X20" s="950" t="s">
        <v>4</v>
      </c>
      <c r="Y20" s="950" t="s">
        <v>4</v>
      </c>
      <c r="Z20" s="950" t="s">
        <v>4</v>
      </c>
      <c r="AA20" s="950" t="s">
        <v>4</v>
      </c>
      <c r="AB20" s="950" t="s">
        <v>4</v>
      </c>
      <c r="AC20" s="950" t="s">
        <v>4</v>
      </c>
      <c r="AD20" s="950" t="s">
        <v>4</v>
      </c>
      <c r="AE20" s="950" t="s">
        <v>4</v>
      </c>
      <c r="AF20" s="950" t="s">
        <v>4</v>
      </c>
      <c r="AG20" s="950" t="s">
        <v>4</v>
      </c>
      <c r="AH20" s="950" t="s">
        <v>4</v>
      </c>
      <c r="AI20" s="1248" t="s">
        <v>4</v>
      </c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spans="1:255" x14ac:dyDescent="0.2">
      <c r="A21" s="352" t="s">
        <v>22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950"/>
      <c r="AI21" s="1247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spans="1:255" x14ac:dyDescent="0.2">
      <c r="A22" s="342" t="s">
        <v>829</v>
      </c>
      <c r="B22" s="58" t="s">
        <v>4</v>
      </c>
      <c r="C22" s="58" t="s">
        <v>4</v>
      </c>
      <c r="D22" s="58" t="s">
        <v>4</v>
      </c>
      <c r="E22" s="58" t="s">
        <v>4</v>
      </c>
      <c r="F22" s="58" t="s">
        <v>4</v>
      </c>
      <c r="G22" s="58" t="s">
        <v>4</v>
      </c>
      <c r="H22" s="58" t="s">
        <v>4</v>
      </c>
      <c r="I22" s="58" t="s">
        <v>4</v>
      </c>
      <c r="J22" s="58" t="s">
        <v>4</v>
      </c>
      <c r="K22" s="58" t="s">
        <v>4</v>
      </c>
      <c r="L22" s="58" t="s">
        <v>4</v>
      </c>
      <c r="M22" s="58" t="s">
        <v>4</v>
      </c>
      <c r="N22" s="58" t="s">
        <v>4</v>
      </c>
      <c r="O22" s="12">
        <v>1055</v>
      </c>
      <c r="P22" s="12">
        <v>1061</v>
      </c>
      <c r="Q22" s="12">
        <v>932</v>
      </c>
      <c r="R22" s="12">
        <v>784</v>
      </c>
      <c r="S22" s="12">
        <v>1402</v>
      </c>
      <c r="T22" s="506">
        <v>1089</v>
      </c>
      <c r="U22" s="506">
        <v>1265</v>
      </c>
      <c r="V22" s="506">
        <v>1268</v>
      </c>
      <c r="W22" s="506">
        <v>1210</v>
      </c>
      <c r="X22" s="506">
        <v>851</v>
      </c>
      <c r="Y22" s="506">
        <v>1089</v>
      </c>
      <c r="Z22" s="506">
        <v>1040</v>
      </c>
      <c r="AA22" s="501">
        <v>940</v>
      </c>
      <c r="AB22" s="501">
        <v>1467</v>
      </c>
      <c r="AC22" s="501">
        <v>1420</v>
      </c>
      <c r="AD22" s="501">
        <v>1353</v>
      </c>
      <c r="AE22" s="501">
        <v>758</v>
      </c>
      <c r="AF22" s="501">
        <v>671</v>
      </c>
      <c r="AG22" s="501">
        <v>683</v>
      </c>
      <c r="AH22" s="950">
        <v>736</v>
      </c>
      <c r="AI22" s="1245">
        <v>1011</v>
      </c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spans="1:255" x14ac:dyDescent="0.2">
      <c r="A23" s="342" t="s">
        <v>830</v>
      </c>
      <c r="B23" s="58" t="s">
        <v>4</v>
      </c>
      <c r="C23" s="58" t="s">
        <v>4</v>
      </c>
      <c r="D23" s="58" t="s">
        <v>4</v>
      </c>
      <c r="E23" s="58" t="s">
        <v>4</v>
      </c>
      <c r="F23" s="58" t="s">
        <v>4</v>
      </c>
      <c r="G23" s="58" t="s">
        <v>4</v>
      </c>
      <c r="H23" s="58" t="s">
        <v>4</v>
      </c>
      <c r="I23" s="58" t="s">
        <v>4</v>
      </c>
      <c r="J23" s="58" t="s">
        <v>4</v>
      </c>
      <c r="K23" s="58" t="s">
        <v>4</v>
      </c>
      <c r="L23" s="58" t="s">
        <v>4</v>
      </c>
      <c r="M23" s="58" t="s">
        <v>4</v>
      </c>
      <c r="N23" s="58" t="s">
        <v>4</v>
      </c>
      <c r="O23" s="12">
        <v>886</v>
      </c>
      <c r="P23" s="12">
        <v>761</v>
      </c>
      <c r="Q23" s="12">
        <v>633</v>
      </c>
      <c r="R23" s="12">
        <v>651</v>
      </c>
      <c r="S23" s="12">
        <v>777</v>
      </c>
      <c r="T23" s="506">
        <v>811</v>
      </c>
      <c r="U23" s="506">
        <v>793</v>
      </c>
      <c r="V23" s="506">
        <v>948</v>
      </c>
      <c r="W23" s="506">
        <v>857</v>
      </c>
      <c r="X23" s="506">
        <v>701</v>
      </c>
      <c r="Y23" s="506">
        <v>1078</v>
      </c>
      <c r="Z23" s="506">
        <v>1163</v>
      </c>
      <c r="AA23" s="501">
        <v>1198</v>
      </c>
      <c r="AB23" s="501">
        <v>1461</v>
      </c>
      <c r="AC23" s="501">
        <v>1450</v>
      </c>
      <c r="AD23" s="501">
        <v>1481</v>
      </c>
      <c r="AE23" s="501">
        <v>1047</v>
      </c>
      <c r="AF23" s="501">
        <v>869</v>
      </c>
      <c r="AG23" s="501">
        <v>907</v>
      </c>
      <c r="AH23" s="950">
        <v>1001</v>
      </c>
      <c r="AI23" s="1245">
        <v>1278</v>
      </c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spans="1:255" x14ac:dyDescent="0.2">
      <c r="A24" s="342" t="s">
        <v>831</v>
      </c>
      <c r="B24" s="58" t="s">
        <v>4</v>
      </c>
      <c r="C24" s="58" t="s">
        <v>4</v>
      </c>
      <c r="D24" s="58" t="s">
        <v>4</v>
      </c>
      <c r="E24" s="58" t="s">
        <v>4</v>
      </c>
      <c r="F24" s="58" t="s">
        <v>4</v>
      </c>
      <c r="G24" s="58" t="s">
        <v>4</v>
      </c>
      <c r="H24" s="58" t="s">
        <v>4</v>
      </c>
      <c r="I24" s="58" t="s">
        <v>4</v>
      </c>
      <c r="J24" s="58" t="s">
        <v>4</v>
      </c>
      <c r="K24" s="58" t="s">
        <v>4</v>
      </c>
      <c r="L24" s="58" t="s">
        <v>4</v>
      </c>
      <c r="M24" s="58" t="s">
        <v>4</v>
      </c>
      <c r="N24" s="58" t="s">
        <v>4</v>
      </c>
      <c r="O24" s="12">
        <v>169</v>
      </c>
      <c r="P24" s="12">
        <v>300</v>
      </c>
      <c r="Q24" s="12">
        <v>299</v>
      </c>
      <c r="R24" s="12">
        <v>133</v>
      </c>
      <c r="S24" s="12">
        <v>625</v>
      </c>
      <c r="T24" s="506">
        <v>278</v>
      </c>
      <c r="U24" s="506">
        <v>472</v>
      </c>
      <c r="V24" s="506">
        <v>320</v>
      </c>
      <c r="W24" s="506">
        <v>353</v>
      </c>
      <c r="X24" s="506">
        <v>150</v>
      </c>
      <c r="Y24" s="506">
        <v>11</v>
      </c>
      <c r="Z24" s="506">
        <v>-123</v>
      </c>
      <c r="AA24" s="501">
        <v>-258</v>
      </c>
      <c r="AB24" s="501">
        <v>6</v>
      </c>
      <c r="AC24" s="501">
        <v>-30</v>
      </c>
      <c r="AD24" s="501">
        <v>-128</v>
      </c>
      <c r="AE24" s="501">
        <v>-289</v>
      </c>
      <c r="AF24" s="501">
        <v>-198</v>
      </c>
      <c r="AG24" s="501">
        <v>-224</v>
      </c>
      <c r="AH24" s="950">
        <v>-265</v>
      </c>
      <c r="AI24" s="1247">
        <v>-267</v>
      </c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</row>
    <row r="25" spans="1:255" ht="12.75" x14ac:dyDescent="0.2">
      <c r="A25" s="952" t="s">
        <v>832</v>
      </c>
      <c r="B25" s="58" t="s">
        <v>4</v>
      </c>
      <c r="C25" s="58" t="s">
        <v>4</v>
      </c>
      <c r="D25" s="58" t="s">
        <v>4</v>
      </c>
      <c r="E25" s="58" t="s">
        <v>4</v>
      </c>
      <c r="F25" s="58" t="s">
        <v>4</v>
      </c>
      <c r="G25" s="58" t="s">
        <v>4</v>
      </c>
      <c r="H25" s="58" t="s">
        <v>4</v>
      </c>
      <c r="I25" s="58" t="s">
        <v>4</v>
      </c>
      <c r="J25" s="58" t="s">
        <v>4</v>
      </c>
      <c r="K25" s="58" t="s">
        <v>4</v>
      </c>
      <c r="L25" s="58" t="s">
        <v>4</v>
      </c>
      <c r="M25" s="58" t="s">
        <v>4</v>
      </c>
      <c r="N25" s="58" t="s">
        <v>4</v>
      </c>
      <c r="O25" s="58" t="s">
        <v>4</v>
      </c>
      <c r="P25" s="58" t="s">
        <v>4</v>
      </c>
      <c r="Q25" s="58" t="s">
        <v>4</v>
      </c>
      <c r="R25" s="58" t="s">
        <v>4</v>
      </c>
      <c r="S25" s="58" t="s">
        <v>4</v>
      </c>
      <c r="T25" s="58" t="s">
        <v>4</v>
      </c>
      <c r="U25" s="58" t="s">
        <v>4</v>
      </c>
      <c r="V25" s="58" t="s">
        <v>4</v>
      </c>
      <c r="W25" s="58" t="s">
        <v>4</v>
      </c>
      <c r="X25" s="58" t="s">
        <v>4</v>
      </c>
      <c r="Y25" s="58" t="s">
        <v>4</v>
      </c>
      <c r="Z25" s="58" t="s">
        <v>4</v>
      </c>
      <c r="AA25" s="58" t="s">
        <v>4</v>
      </c>
      <c r="AB25" s="58" t="s">
        <v>4</v>
      </c>
      <c r="AC25" s="58" t="s">
        <v>4</v>
      </c>
      <c r="AD25" s="58" t="s">
        <v>4</v>
      </c>
      <c r="AE25" s="58" t="s">
        <v>4</v>
      </c>
      <c r="AF25" s="58" t="s">
        <v>4</v>
      </c>
      <c r="AG25" s="58" t="s">
        <v>4</v>
      </c>
      <c r="AH25" s="950" t="s">
        <v>4</v>
      </c>
      <c r="AI25" s="1248" t="s">
        <v>4</v>
      </c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255" ht="12.75" x14ac:dyDescent="0.2">
      <c r="A26" s="324" t="s">
        <v>833</v>
      </c>
      <c r="B26" s="58" t="s">
        <v>4</v>
      </c>
      <c r="C26" s="58" t="s">
        <v>4</v>
      </c>
      <c r="D26" s="58" t="s">
        <v>4</v>
      </c>
      <c r="E26" s="58" t="s">
        <v>4</v>
      </c>
      <c r="F26" s="58" t="s">
        <v>4</v>
      </c>
      <c r="G26" s="58" t="s">
        <v>4</v>
      </c>
      <c r="H26" s="58" t="s">
        <v>4</v>
      </c>
      <c r="I26" s="58" t="s">
        <v>4</v>
      </c>
      <c r="J26" s="58" t="s">
        <v>4</v>
      </c>
      <c r="K26" s="58" t="s">
        <v>4</v>
      </c>
      <c r="L26" s="58" t="s">
        <v>4</v>
      </c>
      <c r="M26" s="58" t="s">
        <v>4</v>
      </c>
      <c r="N26" s="58" t="s">
        <v>4</v>
      </c>
      <c r="O26" s="58" t="s">
        <v>4</v>
      </c>
      <c r="P26" s="58" t="s">
        <v>4</v>
      </c>
      <c r="Q26" s="58" t="s">
        <v>4</v>
      </c>
      <c r="R26" s="58" t="s">
        <v>4</v>
      </c>
      <c r="S26" s="58" t="s">
        <v>4</v>
      </c>
      <c r="T26" s="58" t="s">
        <v>4</v>
      </c>
      <c r="U26" s="58" t="s">
        <v>4</v>
      </c>
      <c r="V26" s="58" t="s">
        <v>4</v>
      </c>
      <c r="W26" s="58" t="s">
        <v>4</v>
      </c>
      <c r="X26" s="58" t="s">
        <v>4</v>
      </c>
      <c r="Y26" s="58" t="s">
        <v>4</v>
      </c>
      <c r="Z26" s="58" t="s">
        <v>4</v>
      </c>
      <c r="AA26" s="58" t="s">
        <v>4</v>
      </c>
      <c r="AB26" s="58" t="s">
        <v>4</v>
      </c>
      <c r="AC26" s="58" t="s">
        <v>4</v>
      </c>
      <c r="AD26" s="58" t="s">
        <v>4</v>
      </c>
      <c r="AE26" s="58" t="s">
        <v>4</v>
      </c>
      <c r="AF26" s="58" t="s">
        <v>4</v>
      </c>
      <c r="AG26" s="58" t="s">
        <v>4</v>
      </c>
      <c r="AH26" s="950" t="s">
        <v>4</v>
      </c>
      <c r="AI26" s="1248" t="s">
        <v>4</v>
      </c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255" ht="24" x14ac:dyDescent="0.2">
      <c r="A27" s="324" t="s">
        <v>834</v>
      </c>
      <c r="B27" s="58" t="s">
        <v>4</v>
      </c>
      <c r="C27" s="58" t="s">
        <v>4</v>
      </c>
      <c r="D27" s="58" t="s">
        <v>4</v>
      </c>
      <c r="E27" s="58" t="s">
        <v>4</v>
      </c>
      <c r="F27" s="58" t="s">
        <v>4</v>
      </c>
      <c r="G27" s="58" t="s">
        <v>4</v>
      </c>
      <c r="H27" s="58" t="s">
        <v>4</v>
      </c>
      <c r="I27" s="58" t="s">
        <v>4</v>
      </c>
      <c r="J27" s="58" t="s">
        <v>4</v>
      </c>
      <c r="K27" s="58" t="s">
        <v>4</v>
      </c>
      <c r="L27" s="58" t="s">
        <v>4</v>
      </c>
      <c r="M27" s="58" t="s">
        <v>4</v>
      </c>
      <c r="N27" s="58" t="s">
        <v>4</v>
      </c>
      <c r="O27" s="58" t="s">
        <v>4</v>
      </c>
      <c r="P27" s="58" t="s">
        <v>4</v>
      </c>
      <c r="Q27" s="58" t="s">
        <v>4</v>
      </c>
      <c r="R27" s="58" t="s">
        <v>4</v>
      </c>
      <c r="S27" s="58" t="s">
        <v>4</v>
      </c>
      <c r="T27" s="58" t="s">
        <v>4</v>
      </c>
      <c r="U27" s="58" t="s">
        <v>4</v>
      </c>
      <c r="V27" s="58" t="s">
        <v>4</v>
      </c>
      <c r="W27" s="58" t="s">
        <v>4</v>
      </c>
      <c r="X27" s="58" t="s">
        <v>4</v>
      </c>
      <c r="Y27" s="58" t="s">
        <v>4</v>
      </c>
      <c r="Z27" s="58" t="s">
        <v>4</v>
      </c>
      <c r="AA27" s="58" t="s">
        <v>4</v>
      </c>
      <c r="AB27" s="58" t="s">
        <v>4</v>
      </c>
      <c r="AC27" s="58" t="s">
        <v>4</v>
      </c>
      <c r="AD27" s="58" t="s">
        <v>4</v>
      </c>
      <c r="AE27" s="58" t="s">
        <v>4</v>
      </c>
      <c r="AF27" s="58" t="s">
        <v>4</v>
      </c>
      <c r="AG27" s="58" t="s">
        <v>4</v>
      </c>
      <c r="AH27" s="950" t="s">
        <v>4</v>
      </c>
      <c r="AI27" s="1248" t="s">
        <v>4</v>
      </c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255" ht="12.75" x14ac:dyDescent="0.2">
      <c r="A28" s="324" t="s">
        <v>835</v>
      </c>
      <c r="B28" s="58" t="s">
        <v>4</v>
      </c>
      <c r="C28" s="58" t="s">
        <v>4</v>
      </c>
      <c r="D28" s="58" t="s">
        <v>4</v>
      </c>
      <c r="E28" s="58" t="s">
        <v>4</v>
      </c>
      <c r="F28" s="58" t="s">
        <v>4</v>
      </c>
      <c r="G28" s="58" t="s">
        <v>4</v>
      </c>
      <c r="H28" s="58" t="s">
        <v>4</v>
      </c>
      <c r="I28" s="58" t="s">
        <v>4</v>
      </c>
      <c r="J28" s="58" t="s">
        <v>4</v>
      </c>
      <c r="K28" s="58" t="s">
        <v>4</v>
      </c>
      <c r="L28" s="58" t="s">
        <v>4</v>
      </c>
      <c r="M28" s="58" t="s">
        <v>4</v>
      </c>
      <c r="N28" s="58" t="s">
        <v>4</v>
      </c>
      <c r="O28" s="58" t="s">
        <v>4</v>
      </c>
      <c r="P28" s="58" t="s">
        <v>4</v>
      </c>
      <c r="Q28" s="58" t="s">
        <v>4</v>
      </c>
      <c r="R28" s="58" t="s">
        <v>4</v>
      </c>
      <c r="S28" s="58" t="s">
        <v>4</v>
      </c>
      <c r="T28" s="58" t="s">
        <v>4</v>
      </c>
      <c r="U28" s="58" t="s">
        <v>4</v>
      </c>
      <c r="V28" s="58" t="s">
        <v>4</v>
      </c>
      <c r="W28" s="58" t="s">
        <v>4</v>
      </c>
      <c r="X28" s="58" t="s">
        <v>4</v>
      </c>
      <c r="Y28" s="58" t="s">
        <v>4</v>
      </c>
      <c r="Z28" s="58" t="s">
        <v>4</v>
      </c>
      <c r="AA28" s="58" t="s">
        <v>4</v>
      </c>
      <c r="AB28" s="58" t="s">
        <v>4</v>
      </c>
      <c r="AC28" s="58" t="s">
        <v>4</v>
      </c>
      <c r="AD28" s="58" t="s">
        <v>4</v>
      </c>
      <c r="AE28" s="58" t="s">
        <v>4</v>
      </c>
      <c r="AF28" s="58" t="s">
        <v>4</v>
      </c>
      <c r="AG28" s="58" t="s">
        <v>4</v>
      </c>
      <c r="AH28" s="950" t="s">
        <v>4</v>
      </c>
      <c r="AI28" s="1248" t="s">
        <v>4</v>
      </c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12.75" x14ac:dyDescent="0.2">
      <c r="A29" s="324" t="s">
        <v>836</v>
      </c>
      <c r="B29" s="58" t="s">
        <v>4</v>
      </c>
      <c r="C29" s="58" t="s">
        <v>4</v>
      </c>
      <c r="D29" s="58" t="s">
        <v>4</v>
      </c>
      <c r="E29" s="58" t="s">
        <v>4</v>
      </c>
      <c r="F29" s="58" t="s">
        <v>4</v>
      </c>
      <c r="G29" s="58" t="s">
        <v>4</v>
      </c>
      <c r="H29" s="58" t="s">
        <v>4</v>
      </c>
      <c r="I29" s="58" t="s">
        <v>4</v>
      </c>
      <c r="J29" s="58" t="s">
        <v>4</v>
      </c>
      <c r="K29" s="58" t="s">
        <v>4</v>
      </c>
      <c r="L29" s="58" t="s">
        <v>4</v>
      </c>
      <c r="M29" s="58" t="s">
        <v>4</v>
      </c>
      <c r="N29" s="58" t="s">
        <v>4</v>
      </c>
      <c r="O29" s="58" t="s">
        <v>4</v>
      </c>
      <c r="P29" s="58" t="s">
        <v>4</v>
      </c>
      <c r="Q29" s="58" t="s">
        <v>4</v>
      </c>
      <c r="R29" s="58" t="s">
        <v>4</v>
      </c>
      <c r="S29" s="58" t="s">
        <v>4</v>
      </c>
      <c r="T29" s="58" t="s">
        <v>4</v>
      </c>
      <c r="U29" s="58" t="s">
        <v>4</v>
      </c>
      <c r="V29" s="58" t="s">
        <v>4</v>
      </c>
      <c r="W29" s="58" t="s">
        <v>4</v>
      </c>
      <c r="X29" s="58" t="s">
        <v>4</v>
      </c>
      <c r="Y29" s="58" t="s">
        <v>4</v>
      </c>
      <c r="Z29" s="58" t="s">
        <v>4</v>
      </c>
      <c r="AA29" s="58" t="s">
        <v>4</v>
      </c>
      <c r="AB29" s="58" t="s">
        <v>4</v>
      </c>
      <c r="AC29" s="58" t="s">
        <v>4</v>
      </c>
      <c r="AD29" s="58" t="s">
        <v>4</v>
      </c>
      <c r="AE29" s="58" t="s">
        <v>4</v>
      </c>
      <c r="AF29" s="58" t="s">
        <v>4</v>
      </c>
      <c r="AG29" s="58" t="s">
        <v>4</v>
      </c>
      <c r="AH29" s="950" t="s">
        <v>4</v>
      </c>
      <c r="AI29" s="1248" t="s">
        <v>4</v>
      </c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ht="12.75" x14ac:dyDescent="0.2">
      <c r="A30" s="324" t="s">
        <v>837</v>
      </c>
      <c r="B30" s="58" t="s">
        <v>4</v>
      </c>
      <c r="C30" s="58" t="s">
        <v>4</v>
      </c>
      <c r="D30" s="58" t="s">
        <v>4</v>
      </c>
      <c r="E30" s="58" t="s">
        <v>4</v>
      </c>
      <c r="F30" s="58" t="s">
        <v>4</v>
      </c>
      <c r="G30" s="58" t="s">
        <v>4</v>
      </c>
      <c r="H30" s="58" t="s">
        <v>4</v>
      </c>
      <c r="I30" s="58" t="s">
        <v>4</v>
      </c>
      <c r="J30" s="58" t="s">
        <v>4</v>
      </c>
      <c r="K30" s="58" t="s">
        <v>4</v>
      </c>
      <c r="L30" s="58" t="s">
        <v>4</v>
      </c>
      <c r="M30" s="58" t="s">
        <v>4</v>
      </c>
      <c r="N30" s="58" t="s">
        <v>4</v>
      </c>
      <c r="O30" s="58" t="s">
        <v>4</v>
      </c>
      <c r="P30" s="58" t="s">
        <v>4</v>
      </c>
      <c r="Q30" s="58" t="s">
        <v>4</v>
      </c>
      <c r="R30" s="58" t="s">
        <v>4</v>
      </c>
      <c r="S30" s="58" t="s">
        <v>4</v>
      </c>
      <c r="T30" s="58" t="s">
        <v>4</v>
      </c>
      <c r="U30" s="58" t="s">
        <v>4</v>
      </c>
      <c r="V30" s="58" t="s">
        <v>4</v>
      </c>
      <c r="W30" s="58" t="s">
        <v>4</v>
      </c>
      <c r="X30" s="58" t="s">
        <v>4</v>
      </c>
      <c r="Y30" s="58" t="s">
        <v>4</v>
      </c>
      <c r="Z30" s="58" t="s">
        <v>4</v>
      </c>
      <c r="AA30" s="58" t="s">
        <v>4</v>
      </c>
      <c r="AB30" s="58" t="s">
        <v>4</v>
      </c>
      <c r="AC30" s="58" t="s">
        <v>4</v>
      </c>
      <c r="AD30" s="58" t="s">
        <v>4</v>
      </c>
      <c r="AE30" s="58" t="s">
        <v>4</v>
      </c>
      <c r="AF30" s="58" t="s">
        <v>4</v>
      </c>
      <c r="AG30" s="58" t="s">
        <v>4</v>
      </c>
      <c r="AH30" s="950" t="s">
        <v>4</v>
      </c>
      <c r="AI30" s="1248" t="s">
        <v>4</v>
      </c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x14ac:dyDescent="0.2">
      <c r="A31" s="324" t="s">
        <v>838</v>
      </c>
      <c r="B31" s="58" t="s">
        <v>4</v>
      </c>
      <c r="C31" s="58">
        <v>1</v>
      </c>
      <c r="D31" s="58">
        <v>1</v>
      </c>
      <c r="E31" s="58">
        <v>1</v>
      </c>
      <c r="F31" s="58">
        <v>1</v>
      </c>
      <c r="G31" s="58">
        <v>1</v>
      </c>
      <c r="H31" s="58">
        <v>1</v>
      </c>
      <c r="I31" s="58">
        <v>1</v>
      </c>
      <c r="J31" s="150" t="s">
        <v>4</v>
      </c>
      <c r="K31" s="32">
        <v>1</v>
      </c>
      <c r="L31" s="32">
        <v>1</v>
      </c>
      <c r="M31" s="32">
        <v>1</v>
      </c>
      <c r="N31" s="32">
        <v>1</v>
      </c>
      <c r="O31" s="32">
        <v>1</v>
      </c>
      <c r="P31" s="32">
        <v>1</v>
      </c>
      <c r="Q31" s="32">
        <v>1</v>
      </c>
      <c r="R31" s="32">
        <v>1</v>
      </c>
      <c r="S31" s="32">
        <v>1</v>
      </c>
      <c r="T31" s="32">
        <v>1</v>
      </c>
      <c r="U31" s="32">
        <v>1</v>
      </c>
      <c r="V31" s="32">
        <v>1</v>
      </c>
      <c r="W31" s="32">
        <v>1</v>
      </c>
      <c r="X31" s="58">
        <v>1</v>
      </c>
      <c r="Y31" s="58">
        <v>1</v>
      </c>
      <c r="Z31" s="58">
        <v>1</v>
      </c>
      <c r="AA31" s="58">
        <v>1</v>
      </c>
      <c r="AB31" s="58">
        <v>1</v>
      </c>
      <c r="AC31" s="58">
        <v>1</v>
      </c>
      <c r="AD31" s="953">
        <v>1</v>
      </c>
      <c r="AE31" s="108">
        <v>1</v>
      </c>
      <c r="AF31" s="108">
        <v>1</v>
      </c>
      <c r="AG31" s="108">
        <v>1</v>
      </c>
      <c r="AH31" s="950">
        <v>1</v>
      </c>
      <c r="AI31" s="1247">
        <v>1</v>
      </c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spans="1:255" x14ac:dyDescent="0.2">
      <c r="A32" s="324" t="s">
        <v>708</v>
      </c>
      <c r="B32" s="58" t="s">
        <v>4</v>
      </c>
      <c r="C32" s="58">
        <v>625</v>
      </c>
      <c r="D32" s="58">
        <v>798</v>
      </c>
      <c r="E32" s="58">
        <v>807</v>
      </c>
      <c r="F32" s="58">
        <v>751</v>
      </c>
      <c r="G32" s="58">
        <v>768</v>
      </c>
      <c r="H32" s="58">
        <v>575</v>
      </c>
      <c r="I32" s="58">
        <v>640</v>
      </c>
      <c r="J32" s="150" t="s">
        <v>4</v>
      </c>
      <c r="K32" s="58">
        <v>539</v>
      </c>
      <c r="L32" s="58">
        <v>569</v>
      </c>
      <c r="M32" s="58">
        <v>619</v>
      </c>
      <c r="N32" s="58">
        <v>767</v>
      </c>
      <c r="O32" s="58">
        <v>843</v>
      </c>
      <c r="P32" s="58">
        <v>871</v>
      </c>
      <c r="Q32" s="58">
        <v>856</v>
      </c>
      <c r="R32" s="58">
        <v>816</v>
      </c>
      <c r="S32" s="58">
        <v>959</v>
      </c>
      <c r="T32" s="58">
        <v>951</v>
      </c>
      <c r="U32" s="58">
        <v>917</v>
      </c>
      <c r="V32" s="58">
        <v>724</v>
      </c>
      <c r="W32" s="58">
        <v>817</v>
      </c>
      <c r="X32" s="58">
        <v>739</v>
      </c>
      <c r="Y32" s="58">
        <v>718</v>
      </c>
      <c r="Z32" s="58">
        <v>715</v>
      </c>
      <c r="AA32" s="58">
        <v>790</v>
      </c>
      <c r="AB32" s="58">
        <v>679</v>
      </c>
      <c r="AC32" s="58">
        <v>718</v>
      </c>
      <c r="AD32" s="953">
        <v>694</v>
      </c>
      <c r="AE32" s="108">
        <v>654</v>
      </c>
      <c r="AF32" s="108">
        <v>617</v>
      </c>
      <c r="AG32" s="108">
        <v>543</v>
      </c>
      <c r="AH32" s="950">
        <v>590</v>
      </c>
      <c r="AI32" s="1247">
        <v>668</v>
      </c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x14ac:dyDescent="0.2">
      <c r="A33" s="324" t="s">
        <v>37</v>
      </c>
      <c r="B33" s="58" t="s">
        <v>8</v>
      </c>
      <c r="C33" s="58" t="s">
        <v>8</v>
      </c>
      <c r="D33" s="58" t="s">
        <v>8</v>
      </c>
      <c r="E33" s="58" t="s">
        <v>8</v>
      </c>
      <c r="F33" s="58" t="s">
        <v>8</v>
      </c>
      <c r="G33" s="58" t="s">
        <v>8</v>
      </c>
      <c r="H33" s="58" t="s">
        <v>8</v>
      </c>
      <c r="I33" s="58" t="s">
        <v>8</v>
      </c>
      <c r="J33" s="58" t="s">
        <v>8</v>
      </c>
      <c r="K33" s="58" t="s">
        <v>8</v>
      </c>
      <c r="L33" s="58" t="s">
        <v>8</v>
      </c>
      <c r="M33" s="58" t="s">
        <v>8</v>
      </c>
      <c r="N33" s="58" t="s">
        <v>8</v>
      </c>
      <c r="O33" s="58" t="s">
        <v>8</v>
      </c>
      <c r="P33" s="58" t="s">
        <v>8</v>
      </c>
      <c r="Q33" s="58" t="s">
        <v>8</v>
      </c>
      <c r="R33" s="58" t="s">
        <v>8</v>
      </c>
      <c r="S33" s="58" t="s">
        <v>8</v>
      </c>
      <c r="T33" s="58" t="s">
        <v>8</v>
      </c>
      <c r="U33" s="58" t="s">
        <v>8</v>
      </c>
      <c r="V33" s="58" t="s">
        <v>8</v>
      </c>
      <c r="W33" s="58" t="s">
        <v>8</v>
      </c>
      <c r="X33" s="58" t="s">
        <v>8</v>
      </c>
      <c r="Y33" s="58" t="s">
        <v>8</v>
      </c>
      <c r="Z33" s="58" t="s">
        <v>8</v>
      </c>
      <c r="AA33" s="58" t="s">
        <v>8</v>
      </c>
      <c r="AB33" s="58" t="s">
        <v>8</v>
      </c>
      <c r="AC33" s="58" t="s">
        <v>8</v>
      </c>
      <c r="AD33" s="58" t="s">
        <v>8</v>
      </c>
      <c r="AE33" s="58" t="s">
        <v>8</v>
      </c>
      <c r="AF33" s="58" t="s">
        <v>8</v>
      </c>
      <c r="AG33" s="58" t="s">
        <v>8</v>
      </c>
      <c r="AH33" s="1250" t="s">
        <v>8</v>
      </c>
      <c r="AI33" s="1251" t="s">
        <v>8</v>
      </c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x14ac:dyDescent="0.2">
      <c r="A34" s="324" t="s">
        <v>400</v>
      </c>
      <c r="B34" s="58" t="s">
        <v>8</v>
      </c>
      <c r="C34" s="58" t="s">
        <v>8</v>
      </c>
      <c r="D34" s="58" t="s">
        <v>8</v>
      </c>
      <c r="E34" s="58" t="s">
        <v>8</v>
      </c>
      <c r="F34" s="58" t="s">
        <v>8</v>
      </c>
      <c r="G34" s="58" t="s">
        <v>8</v>
      </c>
      <c r="H34" s="58" t="s">
        <v>8</v>
      </c>
      <c r="I34" s="58" t="s">
        <v>8</v>
      </c>
      <c r="J34" s="58" t="s">
        <v>8</v>
      </c>
      <c r="K34" s="58" t="s">
        <v>8</v>
      </c>
      <c r="L34" s="58" t="s">
        <v>8</v>
      </c>
      <c r="M34" s="58" t="s">
        <v>8</v>
      </c>
      <c r="N34" s="58" t="s">
        <v>8</v>
      </c>
      <c r="O34" s="58" t="s">
        <v>8</v>
      </c>
      <c r="P34" s="58" t="s">
        <v>8</v>
      </c>
      <c r="Q34" s="58" t="s">
        <v>8</v>
      </c>
      <c r="R34" s="58" t="s">
        <v>8</v>
      </c>
      <c r="S34" s="58" t="s">
        <v>8</v>
      </c>
      <c r="T34" s="58" t="s">
        <v>8</v>
      </c>
      <c r="U34" s="58" t="s">
        <v>8</v>
      </c>
      <c r="V34" s="58" t="s">
        <v>8</v>
      </c>
      <c r="W34" s="58" t="s">
        <v>8</v>
      </c>
      <c r="X34" s="58" t="s">
        <v>8</v>
      </c>
      <c r="Y34" s="58" t="s">
        <v>8</v>
      </c>
      <c r="Z34" s="58" t="s">
        <v>8</v>
      </c>
      <c r="AA34" s="58" t="s">
        <v>8</v>
      </c>
      <c r="AB34" s="58" t="s">
        <v>8</v>
      </c>
      <c r="AC34" s="58" t="s">
        <v>8</v>
      </c>
      <c r="AD34" s="58" t="s">
        <v>8</v>
      </c>
      <c r="AE34" s="58" t="s">
        <v>8</v>
      </c>
      <c r="AF34" s="58" t="s">
        <v>8</v>
      </c>
      <c r="AG34" s="58" t="s">
        <v>8</v>
      </c>
      <c r="AH34" s="1250" t="s">
        <v>8</v>
      </c>
      <c r="AI34" s="1251" t="s">
        <v>8</v>
      </c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ht="12.75" x14ac:dyDescent="0.2">
      <c r="A35" s="954" t="s">
        <v>839</v>
      </c>
      <c r="B35" s="58" t="s">
        <v>4</v>
      </c>
      <c r="C35" s="955" t="s">
        <v>4</v>
      </c>
      <c r="D35" s="58" t="s">
        <v>4</v>
      </c>
      <c r="E35" s="58" t="s">
        <v>4</v>
      </c>
      <c r="F35" s="58" t="s">
        <v>4</v>
      </c>
      <c r="G35" s="58" t="s">
        <v>4</v>
      </c>
      <c r="H35" s="58" t="s">
        <v>4</v>
      </c>
      <c r="I35" s="58" t="s">
        <v>4</v>
      </c>
      <c r="J35" s="58" t="s">
        <v>4</v>
      </c>
      <c r="K35" s="58" t="s">
        <v>4</v>
      </c>
      <c r="L35" s="58" t="s">
        <v>4</v>
      </c>
      <c r="M35" s="58" t="s">
        <v>4</v>
      </c>
      <c r="N35" s="58" t="s">
        <v>4</v>
      </c>
      <c r="O35" s="58" t="s">
        <v>4</v>
      </c>
      <c r="P35" s="58" t="s">
        <v>4</v>
      </c>
      <c r="Q35" s="58" t="s">
        <v>4</v>
      </c>
      <c r="R35" s="58" t="s">
        <v>4</v>
      </c>
      <c r="S35" s="58" t="s">
        <v>4</v>
      </c>
      <c r="T35" s="58" t="s">
        <v>4</v>
      </c>
      <c r="U35" s="58" t="s">
        <v>4</v>
      </c>
      <c r="V35" s="58" t="s">
        <v>4</v>
      </c>
      <c r="W35" s="58" t="s">
        <v>4</v>
      </c>
      <c r="X35" s="58" t="s">
        <v>4</v>
      </c>
      <c r="Y35" s="58" t="s">
        <v>4</v>
      </c>
      <c r="Z35" s="58" t="s">
        <v>4</v>
      </c>
      <c r="AA35" s="58" t="s">
        <v>4</v>
      </c>
      <c r="AB35" s="58" t="s">
        <v>4</v>
      </c>
      <c r="AC35" s="58" t="s">
        <v>4</v>
      </c>
      <c r="AD35" s="58" t="s">
        <v>4</v>
      </c>
      <c r="AE35" s="58" t="s">
        <v>4</v>
      </c>
      <c r="AF35" s="58" t="s">
        <v>4</v>
      </c>
      <c r="AG35" s="58" t="s">
        <v>4</v>
      </c>
      <c r="AH35" s="950" t="s">
        <v>4</v>
      </c>
      <c r="AI35" s="1248" t="s">
        <v>4</v>
      </c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x14ac:dyDescent="0.2">
      <c r="A36" s="1273" t="s">
        <v>40</v>
      </c>
      <c r="B36" s="1274"/>
      <c r="C36" s="1275"/>
      <c r="D36" s="1274"/>
      <c r="E36" s="1274"/>
      <c r="F36" s="1274"/>
      <c r="G36" s="1274"/>
      <c r="H36" s="1274"/>
      <c r="I36" s="1274"/>
      <c r="J36" s="1274"/>
      <c r="K36" s="1274"/>
      <c r="L36" s="1274"/>
      <c r="M36" s="1274"/>
      <c r="N36" s="1274"/>
      <c r="O36" s="1274"/>
      <c r="P36" s="1274"/>
      <c r="Q36" s="1274"/>
      <c r="R36" s="1274"/>
      <c r="S36" s="1274"/>
      <c r="T36" s="1274"/>
      <c r="U36" s="1274"/>
      <c r="V36" s="1274"/>
      <c r="W36" s="1133"/>
      <c r="X36" s="1133"/>
      <c r="Y36" s="1133"/>
      <c r="Z36" s="1133"/>
      <c r="AA36" s="1274"/>
      <c r="AB36" s="1274"/>
      <c r="AC36" s="1274"/>
      <c r="AD36" s="1274"/>
      <c r="AE36" s="1274"/>
      <c r="AF36" s="1274"/>
      <c r="AG36" s="1274"/>
      <c r="AH36" s="1276"/>
      <c r="AI36" s="109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x14ac:dyDescent="0.2">
      <c r="A37" s="352" t="s">
        <v>41</v>
      </c>
      <c r="B37" s="380"/>
      <c r="C37" s="62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683"/>
      <c r="AI37" s="91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</row>
    <row r="38" spans="1:255" x14ac:dyDescent="0.2">
      <c r="A38" s="352" t="s">
        <v>42</v>
      </c>
      <c r="B38" s="58" t="s">
        <v>4</v>
      </c>
      <c r="C38" s="955" t="s">
        <v>4</v>
      </c>
      <c r="D38" s="58" t="s">
        <v>4</v>
      </c>
      <c r="E38" s="58" t="s">
        <v>4</v>
      </c>
      <c r="F38" s="58" t="s">
        <v>4</v>
      </c>
      <c r="G38" s="58" t="s">
        <v>4</v>
      </c>
      <c r="H38" s="58" t="s">
        <v>4</v>
      </c>
      <c r="I38" s="58" t="s">
        <v>4</v>
      </c>
      <c r="J38" s="58" t="s">
        <v>4</v>
      </c>
      <c r="K38" s="58" t="s">
        <v>4</v>
      </c>
      <c r="L38" s="58" t="s">
        <v>4</v>
      </c>
      <c r="M38" s="58" t="s">
        <v>4</v>
      </c>
      <c r="N38" s="58" t="s">
        <v>4</v>
      </c>
      <c r="O38" s="78">
        <v>4660</v>
      </c>
      <c r="P38" s="78">
        <v>5181</v>
      </c>
      <c r="Q38" s="78">
        <v>7144</v>
      </c>
      <c r="R38" s="78">
        <v>8125</v>
      </c>
      <c r="S38" s="78">
        <v>11298</v>
      </c>
      <c r="T38" s="78">
        <v>11811</v>
      </c>
      <c r="U38" s="78">
        <v>13168</v>
      </c>
      <c r="V38" s="78">
        <v>15897</v>
      </c>
      <c r="W38" s="78">
        <v>16031</v>
      </c>
      <c r="X38" s="78">
        <v>16602</v>
      </c>
      <c r="Y38" s="78">
        <v>18282</v>
      </c>
      <c r="Z38" s="79">
        <v>18256</v>
      </c>
      <c r="AA38" s="78">
        <v>19782</v>
      </c>
      <c r="AB38" s="80">
        <v>21547</v>
      </c>
      <c r="AC38" s="109">
        <v>25506</v>
      </c>
      <c r="AD38" s="189">
        <v>27772</v>
      </c>
      <c r="AE38" s="80">
        <v>31825</v>
      </c>
      <c r="AF38" s="109">
        <v>37665</v>
      </c>
      <c r="AG38" s="109">
        <v>45801</v>
      </c>
      <c r="AH38" s="109">
        <v>48990</v>
      </c>
      <c r="AI38" s="16">
        <v>50832</v>
      </c>
    </row>
    <row r="39" spans="1:255" x14ac:dyDescent="0.2">
      <c r="A39" s="1277" t="s">
        <v>44</v>
      </c>
      <c r="B39" s="1278"/>
      <c r="C39" s="1279"/>
      <c r="D39" s="1278"/>
      <c r="E39" s="1278"/>
      <c r="F39" s="1278"/>
      <c r="G39" s="1278"/>
      <c r="H39" s="1280"/>
      <c r="I39" s="1280"/>
      <c r="J39" s="1280"/>
      <c r="K39" s="1280"/>
      <c r="L39" s="1280"/>
      <c r="M39" s="1280"/>
      <c r="N39" s="1280"/>
      <c r="O39" s="1280"/>
      <c r="P39" s="1280"/>
      <c r="Q39" s="1280"/>
      <c r="R39" s="1280"/>
      <c r="S39" s="1280"/>
      <c r="T39" s="1280"/>
      <c r="U39" s="1280"/>
      <c r="V39" s="1280"/>
      <c r="W39" s="1281"/>
      <c r="X39" s="1128"/>
      <c r="Y39" s="1128"/>
      <c r="Z39" s="1128"/>
      <c r="AA39" s="1127"/>
      <c r="AB39" s="1127"/>
      <c r="AC39" s="1127"/>
      <c r="AD39" s="1127"/>
      <c r="AE39" s="1127"/>
      <c r="AF39" s="1127"/>
      <c r="AG39" s="1127"/>
      <c r="AH39" s="1276"/>
      <c r="AI39" s="1133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x14ac:dyDescent="0.2">
      <c r="A40" s="352" t="s">
        <v>45</v>
      </c>
      <c r="B40" s="140"/>
      <c r="C40" s="382"/>
      <c r="D40" s="140"/>
      <c r="E40" s="140"/>
      <c r="F40" s="140"/>
      <c r="G40" s="140"/>
      <c r="H40" s="140"/>
      <c r="I40" s="140"/>
      <c r="J40" s="140"/>
      <c r="K40" s="90"/>
      <c r="L40" s="90"/>
      <c r="M40" s="90"/>
      <c r="N40" s="9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9"/>
      <c r="AH40" s="956"/>
      <c r="AI40" s="91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x14ac:dyDescent="0.2">
      <c r="A41" s="323" t="s">
        <v>3</v>
      </c>
      <c r="B41" s="30" t="s">
        <v>4</v>
      </c>
      <c r="C41" s="30" t="s">
        <v>4</v>
      </c>
      <c r="D41" s="30" t="s">
        <v>4</v>
      </c>
      <c r="E41" s="30" t="s">
        <v>4</v>
      </c>
      <c r="F41" s="30" t="s">
        <v>4</v>
      </c>
      <c r="G41" s="30" t="s">
        <v>4</v>
      </c>
      <c r="H41" s="30" t="s">
        <v>4</v>
      </c>
      <c r="I41" s="30" t="s">
        <v>4</v>
      </c>
      <c r="J41" s="30" t="s">
        <v>4</v>
      </c>
      <c r="K41" s="30" t="s">
        <v>4</v>
      </c>
      <c r="L41" s="30" t="s">
        <v>4</v>
      </c>
      <c r="M41" s="30" t="s">
        <v>4</v>
      </c>
      <c r="N41" s="30" t="s">
        <v>4</v>
      </c>
      <c r="O41" s="30" t="s">
        <v>4</v>
      </c>
      <c r="P41" s="30" t="s">
        <v>4</v>
      </c>
      <c r="Q41" s="30" t="s">
        <v>4</v>
      </c>
      <c r="R41" s="30" t="s">
        <v>4</v>
      </c>
      <c r="S41" s="30" t="s">
        <v>4</v>
      </c>
      <c r="T41" s="30" t="s">
        <v>4</v>
      </c>
      <c r="U41" s="30" t="s">
        <v>4</v>
      </c>
      <c r="V41" s="30" t="s">
        <v>4</v>
      </c>
      <c r="W41" s="30" t="s">
        <v>4</v>
      </c>
      <c r="X41" s="30" t="s">
        <v>4</v>
      </c>
      <c r="Y41" s="64">
        <v>21</v>
      </c>
      <c r="Z41" s="64">
        <v>21.4</v>
      </c>
      <c r="AA41" s="64">
        <v>20.399999999999999</v>
      </c>
      <c r="AB41" s="64">
        <v>18</v>
      </c>
      <c r="AC41" s="64">
        <v>19.3</v>
      </c>
      <c r="AD41" s="64">
        <v>19.899999999999999</v>
      </c>
      <c r="AE41" s="64">
        <v>18.3</v>
      </c>
      <c r="AF41" s="64">
        <v>19.600000000000001</v>
      </c>
      <c r="AG41" s="957">
        <v>19.7</v>
      </c>
      <c r="AH41" s="1252">
        <v>19.5</v>
      </c>
      <c r="AI41" s="724">
        <v>18.899999999999999</v>
      </c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x14ac:dyDescent="0.2">
      <c r="A42" s="323" t="s">
        <v>5</v>
      </c>
      <c r="B42" s="30" t="s">
        <v>4</v>
      </c>
      <c r="C42" s="30" t="s">
        <v>4</v>
      </c>
      <c r="D42" s="30" t="s">
        <v>4</v>
      </c>
      <c r="E42" s="30" t="s">
        <v>4</v>
      </c>
      <c r="F42" s="30" t="s">
        <v>4</v>
      </c>
      <c r="G42" s="30" t="s">
        <v>4</v>
      </c>
      <c r="H42" s="30" t="s">
        <v>4</v>
      </c>
      <c r="I42" s="30" t="s">
        <v>4</v>
      </c>
      <c r="J42" s="30" t="s">
        <v>4</v>
      </c>
      <c r="K42" s="30" t="s">
        <v>4</v>
      </c>
      <c r="L42" s="30" t="s">
        <v>4</v>
      </c>
      <c r="M42" s="30" t="s">
        <v>4</v>
      </c>
      <c r="N42" s="30" t="s">
        <v>4</v>
      </c>
      <c r="O42" s="30" t="s">
        <v>4</v>
      </c>
      <c r="P42" s="30" t="s">
        <v>4</v>
      </c>
      <c r="Q42" s="30" t="s">
        <v>4</v>
      </c>
      <c r="R42" s="30" t="s">
        <v>4</v>
      </c>
      <c r="S42" s="30" t="s">
        <v>4</v>
      </c>
      <c r="T42" s="30" t="s">
        <v>4</v>
      </c>
      <c r="U42" s="30" t="s">
        <v>4</v>
      </c>
      <c r="V42" s="30" t="s">
        <v>4</v>
      </c>
      <c r="W42" s="30" t="s">
        <v>4</v>
      </c>
      <c r="X42" s="30" t="s">
        <v>4</v>
      </c>
      <c r="Y42" s="30" t="s">
        <v>4</v>
      </c>
      <c r="Z42" s="64">
        <f>Z41/Y41*100</f>
        <v>101.9047619047619</v>
      </c>
      <c r="AA42" s="64">
        <f t="shared" ref="AA42:AG42" si="0">AA41/Z41*100</f>
        <v>95.327102803738313</v>
      </c>
      <c r="AB42" s="64">
        <f t="shared" si="0"/>
        <v>88.235294117647072</v>
      </c>
      <c r="AC42" s="64">
        <f t="shared" si="0"/>
        <v>107.22222222222221</v>
      </c>
      <c r="AD42" s="64">
        <f t="shared" si="0"/>
        <v>103.10880829015542</v>
      </c>
      <c r="AE42" s="64">
        <f t="shared" si="0"/>
        <v>91.959798994974889</v>
      </c>
      <c r="AF42" s="64">
        <f t="shared" si="0"/>
        <v>107.10382513661203</v>
      </c>
      <c r="AG42" s="64">
        <f t="shared" si="0"/>
        <v>100.51020408163265</v>
      </c>
      <c r="AH42" s="1252">
        <v>98.984771573604064</v>
      </c>
      <c r="AI42" s="1110">
        <f>AI41/AH41*100</f>
        <v>96.923076923076906</v>
      </c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x14ac:dyDescent="0.2">
      <c r="A43" s="317" t="s">
        <v>47</v>
      </c>
      <c r="B43" s="30" t="s">
        <v>4</v>
      </c>
      <c r="C43" s="30" t="s">
        <v>4</v>
      </c>
      <c r="D43" s="30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30" t="s">
        <v>4</v>
      </c>
      <c r="K43" s="30" t="s">
        <v>4</v>
      </c>
      <c r="L43" s="30" t="s">
        <v>4</v>
      </c>
      <c r="M43" s="30" t="s">
        <v>4</v>
      </c>
      <c r="N43" s="30" t="s">
        <v>4</v>
      </c>
      <c r="O43" s="30" t="s">
        <v>4</v>
      </c>
      <c r="P43" s="30" t="s">
        <v>4</v>
      </c>
      <c r="Q43" s="30" t="s">
        <v>4</v>
      </c>
      <c r="R43" s="30" t="s">
        <v>4</v>
      </c>
      <c r="S43" s="30" t="s">
        <v>4</v>
      </c>
      <c r="T43" s="30" t="s">
        <v>4</v>
      </c>
      <c r="U43" s="30" t="s">
        <v>4</v>
      </c>
      <c r="V43" s="30" t="s">
        <v>4</v>
      </c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957"/>
      <c r="AH43" s="1253"/>
      <c r="AI43" s="724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</row>
    <row r="44" spans="1:255" x14ac:dyDescent="0.2">
      <c r="A44" s="323" t="s">
        <v>3</v>
      </c>
      <c r="B44" s="30" t="s">
        <v>4</v>
      </c>
      <c r="C44" s="30" t="s">
        <v>4</v>
      </c>
      <c r="D44" s="30" t="s">
        <v>4</v>
      </c>
      <c r="E44" s="30" t="s">
        <v>4</v>
      </c>
      <c r="F44" s="30" t="s">
        <v>4</v>
      </c>
      <c r="G44" s="30" t="s">
        <v>4</v>
      </c>
      <c r="H44" s="30" t="s">
        <v>4</v>
      </c>
      <c r="I44" s="30" t="s">
        <v>4</v>
      </c>
      <c r="J44" s="30" t="s">
        <v>4</v>
      </c>
      <c r="K44" s="30" t="s">
        <v>4</v>
      </c>
      <c r="L44" s="30" t="s">
        <v>4</v>
      </c>
      <c r="M44" s="30" t="s">
        <v>4</v>
      </c>
      <c r="N44" s="30" t="s">
        <v>4</v>
      </c>
      <c r="O44" s="30" t="s">
        <v>4</v>
      </c>
      <c r="P44" s="30" t="s">
        <v>4</v>
      </c>
      <c r="Q44" s="30" t="s">
        <v>4</v>
      </c>
      <c r="R44" s="30" t="s">
        <v>4</v>
      </c>
      <c r="S44" s="30" t="s">
        <v>4</v>
      </c>
      <c r="T44" s="30" t="s">
        <v>4</v>
      </c>
      <c r="U44" s="30" t="s">
        <v>4</v>
      </c>
      <c r="V44" s="30" t="s">
        <v>4</v>
      </c>
      <c r="W44" s="30" t="s">
        <v>4</v>
      </c>
      <c r="X44" s="30" t="s">
        <v>4</v>
      </c>
      <c r="Y44" s="64">
        <v>19.899999999999999</v>
      </c>
      <c r="Z44" s="64">
        <v>20.2</v>
      </c>
      <c r="AA44" s="64">
        <v>19.3</v>
      </c>
      <c r="AB44" s="64">
        <v>17.100000000000001</v>
      </c>
      <c r="AC44" s="64">
        <v>18.3</v>
      </c>
      <c r="AD44" s="64">
        <v>18.899999999999999</v>
      </c>
      <c r="AE44" s="64">
        <v>17.2</v>
      </c>
      <c r="AF44" s="64">
        <v>18.600000000000001</v>
      </c>
      <c r="AG44" s="957">
        <v>18.8</v>
      </c>
      <c r="AH44" s="1252">
        <v>18.600000000000001</v>
      </c>
      <c r="AI44" s="1110">
        <v>18</v>
      </c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x14ac:dyDescent="0.2">
      <c r="A45" s="323" t="s">
        <v>5</v>
      </c>
      <c r="B45" s="30" t="s">
        <v>4</v>
      </c>
      <c r="C45" s="30" t="s">
        <v>4</v>
      </c>
      <c r="D45" s="30" t="s">
        <v>4</v>
      </c>
      <c r="E45" s="30" t="s">
        <v>4</v>
      </c>
      <c r="F45" s="30" t="s">
        <v>4</v>
      </c>
      <c r="G45" s="30" t="s">
        <v>4</v>
      </c>
      <c r="H45" s="30" t="s">
        <v>4</v>
      </c>
      <c r="I45" s="30" t="s">
        <v>4</v>
      </c>
      <c r="J45" s="30" t="s">
        <v>4</v>
      </c>
      <c r="K45" s="30" t="s">
        <v>4</v>
      </c>
      <c r="L45" s="30" t="s">
        <v>4</v>
      </c>
      <c r="M45" s="30" t="s">
        <v>4</v>
      </c>
      <c r="N45" s="30" t="s">
        <v>4</v>
      </c>
      <c r="O45" s="30" t="s">
        <v>4</v>
      </c>
      <c r="P45" s="30" t="s">
        <v>4</v>
      </c>
      <c r="Q45" s="30" t="s">
        <v>4</v>
      </c>
      <c r="R45" s="30" t="s">
        <v>4</v>
      </c>
      <c r="S45" s="30" t="s">
        <v>4</v>
      </c>
      <c r="T45" s="30" t="s">
        <v>4</v>
      </c>
      <c r="U45" s="30" t="s">
        <v>4</v>
      </c>
      <c r="V45" s="30" t="s">
        <v>4</v>
      </c>
      <c r="W45" s="30" t="s">
        <v>4</v>
      </c>
      <c r="X45" s="30" t="s">
        <v>4</v>
      </c>
      <c r="Y45" s="30" t="s">
        <v>4</v>
      </c>
      <c r="Z45" s="64">
        <f>Z44/Y44*100</f>
        <v>101.50753768844221</v>
      </c>
      <c r="AA45" s="64">
        <f t="shared" ref="AA45:AG45" si="1">AA44/Z44*100</f>
        <v>95.544554455445549</v>
      </c>
      <c r="AB45" s="64">
        <f t="shared" si="1"/>
        <v>88.601036269430054</v>
      </c>
      <c r="AC45" s="64">
        <f t="shared" si="1"/>
        <v>107.01754385964912</v>
      </c>
      <c r="AD45" s="64">
        <f t="shared" si="1"/>
        <v>103.27868852459015</v>
      </c>
      <c r="AE45" s="64">
        <f t="shared" si="1"/>
        <v>91.005291005291014</v>
      </c>
      <c r="AF45" s="64">
        <f t="shared" si="1"/>
        <v>108.13953488372094</v>
      </c>
      <c r="AG45" s="64">
        <f t="shared" si="1"/>
        <v>101.0752688172043</v>
      </c>
      <c r="AH45" s="1252">
        <v>98.936170212765958</v>
      </c>
      <c r="AI45" s="1110">
        <f>AI44/AH44*100</f>
        <v>96.774193548387089</v>
      </c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2">
      <c r="A46" s="317" t="s">
        <v>48</v>
      </c>
      <c r="B46" s="30" t="s">
        <v>4</v>
      </c>
      <c r="C46" s="30" t="s">
        <v>4</v>
      </c>
      <c r="D46" s="30" t="s">
        <v>4</v>
      </c>
      <c r="E46" s="30" t="s">
        <v>4</v>
      </c>
      <c r="F46" s="30" t="s">
        <v>4</v>
      </c>
      <c r="G46" s="30" t="s">
        <v>4</v>
      </c>
      <c r="H46" s="30" t="s">
        <v>4</v>
      </c>
      <c r="I46" s="30" t="s">
        <v>4</v>
      </c>
      <c r="J46" s="30" t="s">
        <v>4</v>
      </c>
      <c r="K46" s="30" t="s">
        <v>4</v>
      </c>
      <c r="L46" s="30" t="s">
        <v>4</v>
      </c>
      <c r="M46" s="30" t="s">
        <v>4</v>
      </c>
      <c r="N46" s="30" t="s">
        <v>4</v>
      </c>
      <c r="O46" s="30" t="s">
        <v>4</v>
      </c>
      <c r="P46" s="30" t="s">
        <v>4</v>
      </c>
      <c r="Q46" s="30" t="s">
        <v>4</v>
      </c>
      <c r="R46" s="30" t="s">
        <v>4</v>
      </c>
      <c r="S46" s="30" t="s">
        <v>4</v>
      </c>
      <c r="T46" s="30" t="s">
        <v>4</v>
      </c>
      <c r="U46" s="30" t="s">
        <v>4</v>
      </c>
      <c r="V46" s="30" t="s">
        <v>4</v>
      </c>
      <c r="W46" s="30" t="s">
        <v>4</v>
      </c>
      <c r="X46" s="30" t="s">
        <v>4</v>
      </c>
      <c r="Y46" s="30"/>
      <c r="Z46" s="30"/>
      <c r="AA46" s="30"/>
      <c r="AB46" s="30"/>
      <c r="AC46" s="30"/>
      <c r="AD46" s="30"/>
      <c r="AE46" s="30"/>
      <c r="AF46" s="30"/>
      <c r="AG46" s="957"/>
      <c r="AH46" s="1253"/>
      <c r="AI46" s="724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x14ac:dyDescent="0.2">
      <c r="A47" s="317" t="s">
        <v>3</v>
      </c>
      <c r="B47" s="30" t="s">
        <v>4</v>
      </c>
      <c r="C47" s="30" t="s">
        <v>4</v>
      </c>
      <c r="D47" s="30" t="s">
        <v>4</v>
      </c>
      <c r="E47" s="30" t="s">
        <v>4</v>
      </c>
      <c r="F47" s="30" t="s">
        <v>4</v>
      </c>
      <c r="G47" s="30" t="s">
        <v>4</v>
      </c>
      <c r="H47" s="30" t="s">
        <v>4</v>
      </c>
      <c r="I47" s="30" t="s">
        <v>4</v>
      </c>
      <c r="J47" s="30" t="s">
        <v>4</v>
      </c>
      <c r="K47" s="30" t="s">
        <v>4</v>
      </c>
      <c r="L47" s="30" t="s">
        <v>4</v>
      </c>
      <c r="M47" s="30" t="s">
        <v>4</v>
      </c>
      <c r="N47" s="30" t="s">
        <v>4</v>
      </c>
      <c r="O47" s="30" t="s">
        <v>4</v>
      </c>
      <c r="P47" s="30" t="s">
        <v>4</v>
      </c>
      <c r="Q47" s="30" t="s">
        <v>4</v>
      </c>
      <c r="R47" s="30" t="s">
        <v>4</v>
      </c>
      <c r="S47" s="30" t="s">
        <v>4</v>
      </c>
      <c r="T47" s="30" t="s">
        <v>4</v>
      </c>
      <c r="U47" s="30" t="s">
        <v>4</v>
      </c>
      <c r="V47" s="30" t="s">
        <v>4</v>
      </c>
      <c r="W47" s="30" t="s">
        <v>4</v>
      </c>
      <c r="X47" s="30" t="s">
        <v>4</v>
      </c>
      <c r="Y47" s="64">
        <v>15.4</v>
      </c>
      <c r="Z47" s="64">
        <v>14.7</v>
      </c>
      <c r="AA47" s="64">
        <v>13.7</v>
      </c>
      <c r="AB47" s="64">
        <v>13.5</v>
      </c>
      <c r="AC47" s="64">
        <v>15.2</v>
      </c>
      <c r="AD47" s="64">
        <v>14.9</v>
      </c>
      <c r="AE47" s="64">
        <v>13.5</v>
      </c>
      <c r="AF47" s="64">
        <v>16</v>
      </c>
      <c r="AG47" s="957">
        <v>14.7</v>
      </c>
      <c r="AH47" s="1252">
        <v>16.399999999999999</v>
      </c>
      <c r="AI47" s="724">
        <v>16.100000000000001</v>
      </c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</row>
    <row r="48" spans="1:255" x14ac:dyDescent="0.2">
      <c r="A48" s="317" t="s">
        <v>5</v>
      </c>
      <c r="B48" s="30" t="s">
        <v>4</v>
      </c>
      <c r="C48" s="30" t="s">
        <v>4</v>
      </c>
      <c r="D48" s="30" t="s">
        <v>4</v>
      </c>
      <c r="E48" s="30" t="s">
        <v>4</v>
      </c>
      <c r="F48" s="30" t="s">
        <v>4</v>
      </c>
      <c r="G48" s="30" t="s">
        <v>4</v>
      </c>
      <c r="H48" s="30" t="s">
        <v>4</v>
      </c>
      <c r="I48" s="30" t="s">
        <v>4</v>
      </c>
      <c r="J48" s="30" t="s">
        <v>4</v>
      </c>
      <c r="K48" s="30" t="s">
        <v>4</v>
      </c>
      <c r="L48" s="30" t="s">
        <v>4</v>
      </c>
      <c r="M48" s="30" t="s">
        <v>4</v>
      </c>
      <c r="N48" s="30" t="s">
        <v>4</v>
      </c>
      <c r="O48" s="30" t="s">
        <v>4</v>
      </c>
      <c r="P48" s="30" t="s">
        <v>4</v>
      </c>
      <c r="Q48" s="30" t="s">
        <v>4</v>
      </c>
      <c r="R48" s="30" t="s">
        <v>4</v>
      </c>
      <c r="S48" s="30" t="s">
        <v>4</v>
      </c>
      <c r="T48" s="30" t="s">
        <v>4</v>
      </c>
      <c r="U48" s="30" t="s">
        <v>4</v>
      </c>
      <c r="V48" s="30" t="s">
        <v>4</v>
      </c>
      <c r="W48" s="30" t="s">
        <v>4</v>
      </c>
      <c r="X48" s="30" t="s">
        <v>4</v>
      </c>
      <c r="Y48" s="30" t="s">
        <v>4</v>
      </c>
      <c r="Z48" s="64">
        <f>Z47/Y47*100</f>
        <v>95.454545454545453</v>
      </c>
      <c r="AA48" s="64">
        <f t="shared" ref="AA48:AG48" si="2">AA47/Z47*100</f>
        <v>93.197278911564624</v>
      </c>
      <c r="AB48" s="64">
        <f t="shared" si="2"/>
        <v>98.540145985401466</v>
      </c>
      <c r="AC48" s="64">
        <f t="shared" si="2"/>
        <v>112.59259259259258</v>
      </c>
      <c r="AD48" s="64">
        <f t="shared" si="2"/>
        <v>98.026315789473699</v>
      </c>
      <c r="AE48" s="64">
        <f t="shared" si="2"/>
        <v>90.604026845637591</v>
      </c>
      <c r="AF48" s="64">
        <f t="shared" si="2"/>
        <v>118.5185185185185</v>
      </c>
      <c r="AG48" s="64">
        <f t="shared" si="2"/>
        <v>91.875</v>
      </c>
      <c r="AH48" s="1252">
        <v>111.56462585034012</v>
      </c>
      <c r="AI48" s="1110">
        <f>AI47/AH47*100</f>
        <v>98.170731707317088</v>
      </c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55" x14ac:dyDescent="0.2">
      <c r="A49" s="317" t="s">
        <v>49</v>
      </c>
      <c r="B49" s="30" t="s">
        <v>4</v>
      </c>
      <c r="C49" s="30" t="s">
        <v>4</v>
      </c>
      <c r="D49" s="30" t="s">
        <v>4</v>
      </c>
      <c r="E49" s="30" t="s">
        <v>4</v>
      </c>
      <c r="F49" s="30" t="s">
        <v>4</v>
      </c>
      <c r="G49" s="30" t="s">
        <v>4</v>
      </c>
      <c r="H49" s="30" t="s">
        <v>4</v>
      </c>
      <c r="I49" s="30" t="s">
        <v>4</v>
      </c>
      <c r="J49" s="30" t="s">
        <v>4</v>
      </c>
      <c r="K49" s="30" t="s">
        <v>4</v>
      </c>
      <c r="L49" s="30" t="s">
        <v>4</v>
      </c>
      <c r="M49" s="30" t="s">
        <v>4</v>
      </c>
      <c r="N49" s="30" t="s">
        <v>4</v>
      </c>
      <c r="O49" s="30" t="s">
        <v>4</v>
      </c>
      <c r="P49" s="30" t="s">
        <v>4</v>
      </c>
      <c r="Q49" s="30" t="s">
        <v>4</v>
      </c>
      <c r="R49" s="30" t="s">
        <v>4</v>
      </c>
      <c r="S49" s="30" t="s">
        <v>4</v>
      </c>
      <c r="T49" s="30" t="s">
        <v>4</v>
      </c>
      <c r="U49" s="30" t="s">
        <v>4</v>
      </c>
      <c r="V49" s="30" t="s">
        <v>4</v>
      </c>
      <c r="W49" s="30" t="s">
        <v>4</v>
      </c>
      <c r="X49" s="30" t="s">
        <v>4</v>
      </c>
      <c r="Y49" s="30"/>
      <c r="Z49" s="30"/>
      <c r="AA49" s="30"/>
      <c r="AB49" s="30"/>
      <c r="AC49" s="30"/>
      <c r="AD49" s="30"/>
      <c r="AE49" s="30"/>
      <c r="AF49" s="30"/>
      <c r="AG49" s="957"/>
      <c r="AH49" s="1253"/>
      <c r="AI49" s="724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</row>
    <row r="50" spans="1:255" x14ac:dyDescent="0.2">
      <c r="A50" s="323" t="s">
        <v>3</v>
      </c>
      <c r="B50" s="30" t="s">
        <v>4</v>
      </c>
      <c r="C50" s="30" t="s">
        <v>4</v>
      </c>
      <c r="D50" s="30" t="s">
        <v>4</v>
      </c>
      <c r="E50" s="30" t="s">
        <v>4</v>
      </c>
      <c r="F50" s="30" t="s">
        <v>4</v>
      </c>
      <c r="G50" s="30" t="s">
        <v>4</v>
      </c>
      <c r="H50" s="30" t="s">
        <v>4</v>
      </c>
      <c r="I50" s="30" t="s">
        <v>4</v>
      </c>
      <c r="J50" s="30" t="s">
        <v>4</v>
      </c>
      <c r="K50" s="30" t="s">
        <v>4</v>
      </c>
      <c r="L50" s="30" t="s">
        <v>4</v>
      </c>
      <c r="M50" s="30" t="s">
        <v>4</v>
      </c>
      <c r="N50" s="30" t="s">
        <v>4</v>
      </c>
      <c r="O50" s="30" t="s">
        <v>4</v>
      </c>
      <c r="P50" s="30" t="s">
        <v>4</v>
      </c>
      <c r="Q50" s="30" t="s">
        <v>4</v>
      </c>
      <c r="R50" s="30" t="s">
        <v>4</v>
      </c>
      <c r="S50" s="30" t="s">
        <v>4</v>
      </c>
      <c r="T50" s="30" t="s">
        <v>4</v>
      </c>
      <c r="U50" s="30" t="s">
        <v>4</v>
      </c>
      <c r="V50" s="30" t="s">
        <v>4</v>
      </c>
      <c r="W50" s="30" t="s">
        <v>4</v>
      </c>
      <c r="X50" s="30" t="s">
        <v>4</v>
      </c>
      <c r="Y50" s="64">
        <v>4.5</v>
      </c>
      <c r="Z50" s="64">
        <v>5.5</v>
      </c>
      <c r="AA50" s="64">
        <v>5.6</v>
      </c>
      <c r="AB50" s="64">
        <v>3.6</v>
      </c>
      <c r="AC50" s="64">
        <v>3.2</v>
      </c>
      <c r="AD50" s="64">
        <v>4</v>
      </c>
      <c r="AE50" s="64">
        <v>3.7</v>
      </c>
      <c r="AF50" s="64">
        <v>2.6</v>
      </c>
      <c r="AG50" s="957">
        <v>4.0999999999999996</v>
      </c>
      <c r="AH50" s="1252">
        <v>2.2000000000000002</v>
      </c>
      <c r="AI50" s="724">
        <v>1.9</v>
      </c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55" x14ac:dyDescent="0.2">
      <c r="A51" s="323" t="s">
        <v>5</v>
      </c>
      <c r="B51" s="30" t="s">
        <v>4</v>
      </c>
      <c r="C51" s="30" t="s">
        <v>4</v>
      </c>
      <c r="D51" s="30" t="s">
        <v>4</v>
      </c>
      <c r="E51" s="30" t="s">
        <v>4</v>
      </c>
      <c r="F51" s="30" t="s">
        <v>4</v>
      </c>
      <c r="G51" s="30" t="s">
        <v>4</v>
      </c>
      <c r="H51" s="30" t="s">
        <v>4</v>
      </c>
      <c r="I51" s="30" t="s">
        <v>4</v>
      </c>
      <c r="J51" s="30" t="s">
        <v>4</v>
      </c>
      <c r="K51" s="30" t="s">
        <v>4</v>
      </c>
      <c r="L51" s="30" t="s">
        <v>4</v>
      </c>
      <c r="M51" s="30" t="s">
        <v>4</v>
      </c>
      <c r="N51" s="30" t="s">
        <v>4</v>
      </c>
      <c r="O51" s="30" t="s">
        <v>4</v>
      </c>
      <c r="P51" s="30" t="s">
        <v>4</v>
      </c>
      <c r="Q51" s="30" t="s">
        <v>4</v>
      </c>
      <c r="R51" s="30" t="s">
        <v>4</v>
      </c>
      <c r="S51" s="30" t="s">
        <v>4</v>
      </c>
      <c r="T51" s="30" t="s">
        <v>4</v>
      </c>
      <c r="U51" s="30" t="s">
        <v>4</v>
      </c>
      <c r="V51" s="30" t="s">
        <v>4</v>
      </c>
      <c r="W51" s="30" t="s">
        <v>4</v>
      </c>
      <c r="X51" s="30" t="s">
        <v>4</v>
      </c>
      <c r="Y51" s="30" t="s">
        <v>4</v>
      </c>
      <c r="Z51" s="64">
        <f>Z50/Y50*100</f>
        <v>122.22222222222223</v>
      </c>
      <c r="AA51" s="64">
        <f t="shared" ref="AA51:AG51" si="3">AA50/Z50*100</f>
        <v>101.81818181818181</v>
      </c>
      <c r="AB51" s="64">
        <f t="shared" si="3"/>
        <v>64.285714285714292</v>
      </c>
      <c r="AC51" s="64">
        <f t="shared" si="3"/>
        <v>88.8888888888889</v>
      </c>
      <c r="AD51" s="64">
        <f t="shared" si="3"/>
        <v>125</v>
      </c>
      <c r="AE51" s="64">
        <f t="shared" si="3"/>
        <v>92.5</v>
      </c>
      <c r="AF51" s="64">
        <f t="shared" si="3"/>
        <v>70.270270270270274</v>
      </c>
      <c r="AG51" s="64">
        <f t="shared" si="3"/>
        <v>157.69230769230768</v>
      </c>
      <c r="AH51" s="1252">
        <v>53.658536585365866</v>
      </c>
      <c r="AI51" s="1110">
        <f>AI50/AH50*100</f>
        <v>86.36363636363636</v>
      </c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</row>
    <row r="52" spans="1:255" x14ac:dyDescent="0.2">
      <c r="A52" s="323" t="s">
        <v>50</v>
      </c>
      <c r="B52" s="30" t="s">
        <v>4</v>
      </c>
      <c r="C52" s="30" t="s">
        <v>4</v>
      </c>
      <c r="D52" s="30" t="s">
        <v>4</v>
      </c>
      <c r="E52" s="30" t="s">
        <v>4</v>
      </c>
      <c r="F52" s="30" t="s">
        <v>4</v>
      </c>
      <c r="G52" s="30" t="s">
        <v>4</v>
      </c>
      <c r="H52" s="30" t="s">
        <v>4</v>
      </c>
      <c r="I52" s="30" t="s">
        <v>4</v>
      </c>
      <c r="J52" s="30" t="s">
        <v>4</v>
      </c>
      <c r="K52" s="30" t="s">
        <v>4</v>
      </c>
      <c r="L52" s="30" t="s">
        <v>4</v>
      </c>
      <c r="M52" s="30" t="s">
        <v>4</v>
      </c>
      <c r="N52" s="30" t="s">
        <v>4</v>
      </c>
      <c r="O52" s="30" t="s">
        <v>4</v>
      </c>
      <c r="P52" s="30" t="s">
        <v>4</v>
      </c>
      <c r="Q52" s="30" t="s">
        <v>4</v>
      </c>
      <c r="R52" s="30" t="s">
        <v>4</v>
      </c>
      <c r="S52" s="30" t="s">
        <v>4</v>
      </c>
      <c r="T52" s="30" t="s">
        <v>4</v>
      </c>
      <c r="U52" s="30" t="s">
        <v>4</v>
      </c>
      <c r="V52" s="30" t="s">
        <v>4</v>
      </c>
      <c r="W52" s="30" t="s">
        <v>4</v>
      </c>
      <c r="X52" s="30" t="s">
        <v>4</v>
      </c>
      <c r="Y52" s="30"/>
      <c r="Z52" s="30"/>
      <c r="AA52" s="30"/>
      <c r="AB52" s="30"/>
      <c r="AC52" s="30"/>
      <c r="AD52" s="30"/>
      <c r="AE52" s="30"/>
      <c r="AF52" s="30"/>
      <c r="AG52" s="957"/>
      <c r="AH52" s="1253"/>
      <c r="AI52" s="724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55" x14ac:dyDescent="0.2">
      <c r="A53" s="323" t="s">
        <v>3</v>
      </c>
      <c r="B53" s="30" t="s">
        <v>4</v>
      </c>
      <c r="C53" s="30" t="s">
        <v>4</v>
      </c>
      <c r="D53" s="30" t="s">
        <v>4</v>
      </c>
      <c r="E53" s="30" t="s">
        <v>4</v>
      </c>
      <c r="F53" s="30" t="s">
        <v>4</v>
      </c>
      <c r="G53" s="30" t="s">
        <v>4</v>
      </c>
      <c r="H53" s="30" t="s">
        <v>4</v>
      </c>
      <c r="I53" s="30" t="s">
        <v>4</v>
      </c>
      <c r="J53" s="30" t="s">
        <v>4</v>
      </c>
      <c r="K53" s="30" t="s">
        <v>4</v>
      </c>
      <c r="L53" s="30" t="s">
        <v>4</v>
      </c>
      <c r="M53" s="30" t="s">
        <v>4</v>
      </c>
      <c r="N53" s="30" t="s">
        <v>4</v>
      </c>
      <c r="O53" s="30" t="s">
        <v>4</v>
      </c>
      <c r="P53" s="30" t="s">
        <v>4</v>
      </c>
      <c r="Q53" s="30" t="s">
        <v>4</v>
      </c>
      <c r="R53" s="30" t="s">
        <v>4</v>
      </c>
      <c r="S53" s="30" t="s">
        <v>4</v>
      </c>
      <c r="T53" s="30" t="s">
        <v>4</v>
      </c>
      <c r="U53" s="30" t="s">
        <v>4</v>
      </c>
      <c r="V53" s="30" t="s">
        <v>4</v>
      </c>
      <c r="W53" s="30" t="s">
        <v>4</v>
      </c>
      <c r="X53" s="30" t="s">
        <v>4</v>
      </c>
      <c r="Y53" s="64">
        <v>1.1000000000000001</v>
      </c>
      <c r="Z53" s="64">
        <v>1.2</v>
      </c>
      <c r="AA53" s="64">
        <v>1.1000000000000001</v>
      </c>
      <c r="AB53" s="64">
        <v>0.9</v>
      </c>
      <c r="AC53" s="64">
        <v>1</v>
      </c>
      <c r="AD53" s="64">
        <v>1</v>
      </c>
      <c r="AE53" s="64">
        <v>1.1000000000000001</v>
      </c>
      <c r="AF53" s="64">
        <v>1</v>
      </c>
      <c r="AG53" s="957">
        <v>0.9</v>
      </c>
      <c r="AH53" s="754">
        <v>0.9</v>
      </c>
      <c r="AI53" s="724">
        <v>0.9</v>
      </c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x14ac:dyDescent="0.2">
      <c r="A54" s="323" t="s">
        <v>5</v>
      </c>
      <c r="B54" s="30" t="s">
        <v>4</v>
      </c>
      <c r="C54" s="30" t="s">
        <v>4</v>
      </c>
      <c r="D54" s="30" t="s">
        <v>4</v>
      </c>
      <c r="E54" s="30" t="s">
        <v>4</v>
      </c>
      <c r="F54" s="30" t="s">
        <v>4</v>
      </c>
      <c r="G54" s="30" t="s">
        <v>4</v>
      </c>
      <c r="H54" s="30" t="s">
        <v>4</v>
      </c>
      <c r="I54" s="30" t="s">
        <v>4</v>
      </c>
      <c r="J54" s="30" t="s">
        <v>4</v>
      </c>
      <c r="K54" s="30" t="s">
        <v>4</v>
      </c>
      <c r="L54" s="30" t="s">
        <v>4</v>
      </c>
      <c r="M54" s="30" t="s">
        <v>4</v>
      </c>
      <c r="N54" s="30" t="s">
        <v>4</v>
      </c>
      <c r="O54" s="30" t="s">
        <v>4</v>
      </c>
      <c r="P54" s="30" t="s">
        <v>4</v>
      </c>
      <c r="Q54" s="30" t="s">
        <v>4</v>
      </c>
      <c r="R54" s="30" t="s">
        <v>4</v>
      </c>
      <c r="S54" s="30" t="s">
        <v>4</v>
      </c>
      <c r="T54" s="30" t="s">
        <v>4</v>
      </c>
      <c r="U54" s="30" t="s">
        <v>4</v>
      </c>
      <c r="V54" s="30" t="s">
        <v>4</v>
      </c>
      <c r="W54" s="30" t="s">
        <v>4</v>
      </c>
      <c r="X54" s="30" t="s">
        <v>4</v>
      </c>
      <c r="Y54" s="30"/>
      <c r="Z54" s="64">
        <f>Z53/Y53*100</f>
        <v>109.09090909090908</v>
      </c>
      <c r="AA54" s="64">
        <f t="shared" ref="AA54:AG54" si="4">AA53/Z53*100</f>
        <v>91.666666666666671</v>
      </c>
      <c r="AB54" s="64">
        <f t="shared" si="4"/>
        <v>81.818181818181813</v>
      </c>
      <c r="AC54" s="64">
        <f t="shared" si="4"/>
        <v>111.11111111111111</v>
      </c>
      <c r="AD54" s="64">
        <f t="shared" si="4"/>
        <v>100</v>
      </c>
      <c r="AE54" s="64">
        <f t="shared" si="4"/>
        <v>110.00000000000001</v>
      </c>
      <c r="AF54" s="64">
        <f t="shared" si="4"/>
        <v>90.909090909090907</v>
      </c>
      <c r="AG54" s="64">
        <f t="shared" si="4"/>
        <v>90</v>
      </c>
      <c r="AH54" s="754">
        <v>100</v>
      </c>
      <c r="AI54" s="1110">
        <f>AI53/AH53*100</f>
        <v>100</v>
      </c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55" x14ac:dyDescent="0.2">
      <c r="A55" s="323" t="s">
        <v>232</v>
      </c>
      <c r="B55" s="30" t="s">
        <v>4</v>
      </c>
      <c r="C55" s="30" t="s">
        <v>4</v>
      </c>
      <c r="D55" s="30" t="s">
        <v>4</v>
      </c>
      <c r="E55" s="30" t="s">
        <v>4</v>
      </c>
      <c r="F55" s="30" t="s">
        <v>4</v>
      </c>
      <c r="G55" s="30" t="s">
        <v>4</v>
      </c>
      <c r="H55" s="30" t="s">
        <v>4</v>
      </c>
      <c r="I55" s="30" t="s">
        <v>4</v>
      </c>
      <c r="J55" s="30" t="s">
        <v>4</v>
      </c>
      <c r="K55" s="30" t="s">
        <v>4</v>
      </c>
      <c r="L55" s="30" t="s">
        <v>4</v>
      </c>
      <c r="M55" s="30" t="s">
        <v>4</v>
      </c>
      <c r="N55" s="30" t="s">
        <v>4</v>
      </c>
      <c r="O55" s="30" t="s">
        <v>8</v>
      </c>
      <c r="P55" s="30" t="s">
        <v>8</v>
      </c>
      <c r="Q55" s="30" t="s">
        <v>8</v>
      </c>
      <c r="R55" s="30" t="s">
        <v>8</v>
      </c>
      <c r="S55" s="30" t="s">
        <v>8</v>
      </c>
      <c r="T55" s="30" t="s">
        <v>8</v>
      </c>
      <c r="U55" s="30" t="s">
        <v>8</v>
      </c>
      <c r="V55" s="30" t="s">
        <v>8</v>
      </c>
      <c r="W55" s="30" t="s">
        <v>8</v>
      </c>
      <c r="X55" s="30" t="s">
        <v>8</v>
      </c>
      <c r="Y55" s="30" t="s">
        <v>8</v>
      </c>
      <c r="Z55" s="64" t="s">
        <v>8</v>
      </c>
      <c r="AA55" s="64" t="s">
        <v>8</v>
      </c>
      <c r="AB55" s="64" t="s">
        <v>8</v>
      </c>
      <c r="AC55" s="64" t="s">
        <v>8</v>
      </c>
      <c r="AD55" s="64" t="s">
        <v>8</v>
      </c>
      <c r="AE55" s="64" t="s">
        <v>8</v>
      </c>
      <c r="AF55" s="64" t="s">
        <v>8</v>
      </c>
      <c r="AG55" s="64" t="s">
        <v>8</v>
      </c>
      <c r="AH55" s="1252" t="s">
        <v>8</v>
      </c>
      <c r="AI55" s="754" t="s">
        <v>8</v>
      </c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</row>
    <row r="56" spans="1:255" x14ac:dyDescent="0.2">
      <c r="A56" s="323" t="s">
        <v>233</v>
      </c>
      <c r="B56" s="30" t="s">
        <v>8</v>
      </c>
      <c r="C56" s="30" t="s">
        <v>8</v>
      </c>
      <c r="D56" s="30" t="s">
        <v>8</v>
      </c>
      <c r="E56" s="30" t="s">
        <v>8</v>
      </c>
      <c r="F56" s="30" t="s">
        <v>8</v>
      </c>
      <c r="G56" s="30" t="s">
        <v>8</v>
      </c>
      <c r="H56" s="30" t="s">
        <v>8</v>
      </c>
      <c r="I56" s="30" t="s">
        <v>8</v>
      </c>
      <c r="J56" s="30" t="s">
        <v>8</v>
      </c>
      <c r="K56" s="30" t="s">
        <v>8</v>
      </c>
      <c r="L56" s="30" t="s">
        <v>8</v>
      </c>
      <c r="M56" s="30" t="s">
        <v>8</v>
      </c>
      <c r="N56" s="30" t="s">
        <v>8</v>
      </c>
      <c r="O56" s="30" t="s">
        <v>8</v>
      </c>
      <c r="P56" s="30" t="s">
        <v>8</v>
      </c>
      <c r="Q56" s="30" t="s">
        <v>8</v>
      </c>
      <c r="R56" s="30" t="s">
        <v>8</v>
      </c>
      <c r="S56" s="30" t="s">
        <v>8</v>
      </c>
      <c r="T56" s="30" t="s">
        <v>8</v>
      </c>
      <c r="U56" s="30" t="s">
        <v>8</v>
      </c>
      <c r="V56" s="30" t="s">
        <v>8</v>
      </c>
      <c r="W56" s="30" t="s">
        <v>8</v>
      </c>
      <c r="X56" s="30" t="s">
        <v>8</v>
      </c>
      <c r="Y56" s="30" t="s">
        <v>8</v>
      </c>
      <c r="Z56" s="64" t="s">
        <v>8</v>
      </c>
      <c r="AA56" s="64" t="s">
        <v>8</v>
      </c>
      <c r="AB56" s="64" t="s">
        <v>8</v>
      </c>
      <c r="AC56" s="64" t="s">
        <v>8</v>
      </c>
      <c r="AD56" s="64" t="s">
        <v>8</v>
      </c>
      <c r="AE56" s="64" t="s">
        <v>8</v>
      </c>
      <c r="AF56" s="64" t="s">
        <v>8</v>
      </c>
      <c r="AG56" s="64" t="s">
        <v>8</v>
      </c>
      <c r="AH56" s="754" t="s">
        <v>8</v>
      </c>
      <c r="AI56" s="754" t="s">
        <v>8</v>
      </c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55" x14ac:dyDescent="0.2">
      <c r="A57" s="323" t="s">
        <v>51</v>
      </c>
      <c r="B57" s="30" t="s">
        <v>8</v>
      </c>
      <c r="C57" s="30" t="s">
        <v>8</v>
      </c>
      <c r="D57" s="30" t="s">
        <v>8</v>
      </c>
      <c r="E57" s="30" t="s">
        <v>8</v>
      </c>
      <c r="F57" s="30" t="s">
        <v>8</v>
      </c>
      <c r="G57" s="30" t="s">
        <v>8</v>
      </c>
      <c r="H57" s="30" t="s">
        <v>8</v>
      </c>
      <c r="I57" s="30" t="s">
        <v>8</v>
      </c>
      <c r="J57" s="30" t="s">
        <v>8</v>
      </c>
      <c r="K57" s="30" t="s">
        <v>8</v>
      </c>
      <c r="L57" s="30" t="s">
        <v>8</v>
      </c>
      <c r="M57" s="30" t="s">
        <v>8</v>
      </c>
      <c r="N57" s="30" t="s">
        <v>8</v>
      </c>
      <c r="O57" s="30" t="s">
        <v>4</v>
      </c>
      <c r="P57" s="30" t="s">
        <v>4</v>
      </c>
      <c r="Q57" s="30" t="s">
        <v>4</v>
      </c>
      <c r="R57" s="30" t="s">
        <v>4</v>
      </c>
      <c r="S57" s="30" t="s">
        <v>4</v>
      </c>
      <c r="T57" s="30" t="s">
        <v>4</v>
      </c>
      <c r="U57" s="30" t="s">
        <v>4</v>
      </c>
      <c r="V57" s="30" t="s">
        <v>4</v>
      </c>
      <c r="W57" s="30" t="s">
        <v>4</v>
      </c>
      <c r="X57" s="30" t="s">
        <v>4</v>
      </c>
      <c r="Y57" s="64">
        <v>5</v>
      </c>
      <c r="Z57" s="64">
        <v>5.7</v>
      </c>
      <c r="AA57" s="64">
        <v>5.3</v>
      </c>
      <c r="AB57" s="64">
        <v>5.2</v>
      </c>
      <c r="AC57" s="64">
        <v>5.0999999999999996</v>
      </c>
      <c r="AD57" s="64">
        <v>5</v>
      </c>
      <c r="AE57" s="64">
        <v>6.1</v>
      </c>
      <c r="AF57" s="64">
        <v>5.0999999999999996</v>
      </c>
      <c r="AG57" s="957">
        <v>4.7</v>
      </c>
      <c r="AH57" s="754">
        <v>4.5</v>
      </c>
      <c r="AI57" s="724">
        <v>4.5999999999999996</v>
      </c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</row>
    <row r="58" spans="1:255" ht="12.75" x14ac:dyDescent="0.2">
      <c r="A58" s="317" t="s">
        <v>840</v>
      </c>
      <c r="B58" s="30" t="s">
        <v>4</v>
      </c>
      <c r="C58" s="30" t="s">
        <v>4</v>
      </c>
      <c r="D58" s="30" t="s">
        <v>4</v>
      </c>
      <c r="E58" s="30" t="s">
        <v>4</v>
      </c>
      <c r="F58" s="30" t="s">
        <v>4</v>
      </c>
      <c r="G58" s="30" t="s">
        <v>4</v>
      </c>
      <c r="H58" s="30" t="s">
        <v>4</v>
      </c>
      <c r="I58" s="30" t="s">
        <v>4</v>
      </c>
      <c r="J58" s="30" t="s">
        <v>4</v>
      </c>
      <c r="K58" s="30" t="s">
        <v>4</v>
      </c>
      <c r="L58" s="30" t="s">
        <v>4</v>
      </c>
      <c r="M58" s="30" t="s">
        <v>4</v>
      </c>
      <c r="N58" s="30" t="s">
        <v>4</v>
      </c>
      <c r="O58" s="30" t="s">
        <v>4</v>
      </c>
      <c r="P58" s="30" t="s">
        <v>4</v>
      </c>
      <c r="Q58" s="30" t="s">
        <v>4</v>
      </c>
      <c r="R58" s="30" t="s">
        <v>4</v>
      </c>
      <c r="S58" s="30" t="s">
        <v>4</v>
      </c>
      <c r="T58" s="30" t="s">
        <v>4</v>
      </c>
      <c r="U58" s="30" t="s">
        <v>4</v>
      </c>
      <c r="V58" s="30" t="s">
        <v>4</v>
      </c>
      <c r="W58" s="30" t="s">
        <v>4</v>
      </c>
      <c r="X58" s="30" t="s">
        <v>4</v>
      </c>
      <c r="Y58" s="64">
        <v>3</v>
      </c>
      <c r="Z58" s="957">
        <v>5.7</v>
      </c>
      <c r="AA58" s="957">
        <v>2.7</v>
      </c>
      <c r="AB58" s="957">
        <v>4</v>
      </c>
      <c r="AC58" s="957">
        <v>3.1</v>
      </c>
      <c r="AD58" s="957">
        <v>2.5</v>
      </c>
      <c r="AE58" s="958" t="s">
        <v>8</v>
      </c>
      <c r="AF58" s="958" t="s">
        <v>8</v>
      </c>
      <c r="AG58" s="475" t="s">
        <v>8</v>
      </c>
      <c r="AH58" s="754" t="s">
        <v>8</v>
      </c>
      <c r="AI58" s="754" t="s">
        <v>8</v>
      </c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55" ht="12.75" x14ac:dyDescent="0.2">
      <c r="A59" s="323" t="s">
        <v>841</v>
      </c>
      <c r="B59" s="30" t="s">
        <v>4</v>
      </c>
      <c r="C59" s="30" t="s">
        <v>4</v>
      </c>
      <c r="D59" s="30" t="s">
        <v>4</v>
      </c>
      <c r="E59" s="30" t="s">
        <v>4</v>
      </c>
      <c r="F59" s="30" t="s">
        <v>4</v>
      </c>
      <c r="G59" s="30" t="s">
        <v>4</v>
      </c>
      <c r="H59" s="30" t="s">
        <v>4</v>
      </c>
      <c r="I59" s="30" t="s">
        <v>4</v>
      </c>
      <c r="J59" s="30" t="s">
        <v>4</v>
      </c>
      <c r="K59" s="30" t="s">
        <v>4</v>
      </c>
      <c r="L59" s="30" t="s">
        <v>4</v>
      </c>
      <c r="M59" s="30" t="s">
        <v>4</v>
      </c>
      <c r="N59" s="30" t="s">
        <v>4</v>
      </c>
      <c r="O59" s="30" t="s">
        <v>4</v>
      </c>
      <c r="P59" s="30" t="s">
        <v>4</v>
      </c>
      <c r="Q59" s="30" t="s">
        <v>4</v>
      </c>
      <c r="R59" s="30" t="s">
        <v>4</v>
      </c>
      <c r="S59" s="30" t="s">
        <v>4</v>
      </c>
      <c r="T59" s="30" t="s">
        <v>4</v>
      </c>
      <c r="U59" s="30" t="s">
        <v>4</v>
      </c>
      <c r="V59" s="30" t="s">
        <v>4</v>
      </c>
      <c r="W59" s="30" t="s">
        <v>4</v>
      </c>
      <c r="X59" s="30" t="s">
        <v>4</v>
      </c>
      <c r="Y59" s="64">
        <v>4.4000000000000004</v>
      </c>
      <c r="Z59" s="64">
        <v>3.6</v>
      </c>
      <c r="AA59" s="64">
        <v>3.3</v>
      </c>
      <c r="AB59" s="64">
        <v>2.9</v>
      </c>
      <c r="AC59" s="64">
        <v>3</v>
      </c>
      <c r="AD59" s="64">
        <v>2.2999999999999998</v>
      </c>
      <c r="AE59" s="64">
        <v>5.9</v>
      </c>
      <c r="AF59" s="64">
        <v>3.2</v>
      </c>
      <c r="AG59" s="957">
        <v>3.4</v>
      </c>
      <c r="AH59" s="754">
        <v>3.8</v>
      </c>
      <c r="AI59" s="724">
        <v>3.2</v>
      </c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ht="12.75" x14ac:dyDescent="0.2">
      <c r="A60" s="323" t="s">
        <v>842</v>
      </c>
      <c r="B60" s="30" t="s">
        <v>4</v>
      </c>
      <c r="C60" s="30" t="s">
        <v>4</v>
      </c>
      <c r="D60" s="30" t="s">
        <v>4</v>
      </c>
      <c r="E60" s="30" t="s">
        <v>4</v>
      </c>
      <c r="F60" s="30" t="s">
        <v>4</v>
      </c>
      <c r="G60" s="30" t="s">
        <v>4</v>
      </c>
      <c r="H60" s="30" t="s">
        <v>4</v>
      </c>
      <c r="I60" s="30" t="s">
        <v>4</v>
      </c>
      <c r="J60" s="30" t="s">
        <v>4</v>
      </c>
      <c r="K60" s="30" t="s">
        <v>4</v>
      </c>
      <c r="L60" s="30" t="s">
        <v>4</v>
      </c>
      <c r="M60" s="30" t="s">
        <v>4</v>
      </c>
      <c r="N60" s="30" t="s">
        <v>4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754"/>
      <c r="AI60" s="724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55" x14ac:dyDescent="0.2">
      <c r="A61" s="323" t="s">
        <v>42</v>
      </c>
      <c r="B61" s="36"/>
      <c r="C61" s="36"/>
      <c r="D61" s="36"/>
      <c r="E61" s="36"/>
      <c r="F61" s="36"/>
      <c r="G61" s="36"/>
      <c r="H61" s="36"/>
      <c r="I61" s="36"/>
      <c r="J61" s="36"/>
      <c r="K61" s="14">
        <v>20178</v>
      </c>
      <c r="L61" s="14">
        <v>21426</v>
      </c>
      <c r="M61" s="14">
        <v>21832</v>
      </c>
      <c r="N61" s="14">
        <v>25860</v>
      </c>
      <c r="O61" s="30" t="s">
        <v>4</v>
      </c>
      <c r="P61" s="30" t="s">
        <v>4</v>
      </c>
      <c r="Q61" s="30" t="s">
        <v>4</v>
      </c>
      <c r="R61" s="30" t="s">
        <v>4</v>
      </c>
      <c r="S61" s="30" t="s">
        <v>4</v>
      </c>
      <c r="T61" s="30" t="s">
        <v>4</v>
      </c>
      <c r="U61" s="109">
        <v>53510</v>
      </c>
      <c r="V61" s="109">
        <v>63105</v>
      </c>
      <c r="W61" s="109">
        <v>70988</v>
      </c>
      <c r="X61" s="109">
        <v>74223</v>
      </c>
      <c r="Y61" s="109">
        <v>84224</v>
      </c>
      <c r="Z61" s="109">
        <v>90235</v>
      </c>
      <c r="AA61" s="109">
        <v>111387</v>
      </c>
      <c r="AB61" s="109">
        <v>128659</v>
      </c>
      <c r="AC61" s="109">
        <v>142509</v>
      </c>
      <c r="AD61" s="109">
        <v>168056</v>
      </c>
      <c r="AE61" s="109">
        <v>194065</v>
      </c>
      <c r="AF61" s="12">
        <v>228071</v>
      </c>
      <c r="AG61" s="109">
        <v>256324</v>
      </c>
      <c r="AH61" s="1254">
        <v>312301</v>
      </c>
      <c r="AI61" s="1254">
        <v>357989</v>
      </c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</row>
    <row r="62" spans="1:255" x14ac:dyDescent="0.2">
      <c r="A62" s="323" t="s">
        <v>43</v>
      </c>
      <c r="B62" s="30" t="s">
        <v>4</v>
      </c>
      <c r="C62" s="30" t="s">
        <v>4</v>
      </c>
      <c r="D62" s="30" t="s">
        <v>4</v>
      </c>
      <c r="E62" s="30" t="s">
        <v>4</v>
      </c>
      <c r="F62" s="30" t="s">
        <v>4</v>
      </c>
      <c r="G62" s="30" t="s">
        <v>4</v>
      </c>
      <c r="H62" s="30" t="s">
        <v>4</v>
      </c>
      <c r="I62" s="30" t="s">
        <v>4</v>
      </c>
      <c r="J62" s="30" t="s">
        <v>4</v>
      </c>
      <c r="K62" s="14"/>
      <c r="L62" s="14"/>
      <c r="M62" s="14"/>
      <c r="N62" s="14"/>
      <c r="O62" s="30"/>
      <c r="P62" s="30"/>
      <c r="Q62" s="30"/>
      <c r="R62" s="30"/>
      <c r="S62" s="30"/>
      <c r="T62" s="30"/>
      <c r="U62" s="96">
        <v>363.1</v>
      </c>
      <c r="V62" s="96">
        <v>430.4</v>
      </c>
      <c r="W62" s="96">
        <v>476.1</v>
      </c>
      <c r="X62" s="96">
        <v>487.9</v>
      </c>
      <c r="Y62" s="96">
        <v>470</v>
      </c>
      <c r="Z62" s="96">
        <v>407</v>
      </c>
      <c r="AA62" s="96">
        <v>325.5</v>
      </c>
      <c r="AB62" s="96">
        <v>394.7</v>
      </c>
      <c r="AC62" s="96">
        <v>413.4</v>
      </c>
      <c r="AD62" s="96">
        <v>439.1</v>
      </c>
      <c r="AE62" s="96">
        <v>469.9</v>
      </c>
      <c r="AF62" s="96">
        <v>535.29999999999995</v>
      </c>
      <c r="AG62" s="96">
        <v>556.9</v>
      </c>
      <c r="AH62" s="749">
        <v>684.4</v>
      </c>
      <c r="AI62" s="749">
        <v>762.6</v>
      </c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</row>
    <row r="63" spans="1:255" ht="12.75" x14ac:dyDescent="0.2">
      <c r="A63" s="323" t="s">
        <v>843</v>
      </c>
      <c r="B63" s="30"/>
      <c r="C63" s="30"/>
      <c r="D63" s="30"/>
      <c r="E63" s="30"/>
      <c r="F63" s="30"/>
      <c r="G63" s="30"/>
      <c r="H63" s="30"/>
      <c r="I63" s="30"/>
      <c r="J63" s="30"/>
      <c r="K63" s="23">
        <v>120.4</v>
      </c>
      <c r="L63" s="23">
        <v>106.2</v>
      </c>
      <c r="M63" s="23">
        <v>101.9</v>
      </c>
      <c r="N63" s="23">
        <v>118.4</v>
      </c>
      <c r="O63" s="30" t="s">
        <v>4</v>
      </c>
      <c r="P63" s="30" t="s">
        <v>4</v>
      </c>
      <c r="Q63" s="30" t="s">
        <v>4</v>
      </c>
      <c r="R63" s="30" t="s">
        <v>4</v>
      </c>
      <c r="S63" s="30" t="s">
        <v>4</v>
      </c>
      <c r="T63" s="30" t="s">
        <v>4</v>
      </c>
      <c r="U63" s="32">
        <v>113.9</v>
      </c>
      <c r="V63" s="32">
        <v>117.9</v>
      </c>
      <c r="W63" s="32">
        <v>112.5</v>
      </c>
      <c r="X63" s="32">
        <v>104.6</v>
      </c>
      <c r="Y63" s="32">
        <v>113.5</v>
      </c>
      <c r="Z63" s="32">
        <v>107.1</v>
      </c>
      <c r="AA63" s="32">
        <v>123.4</v>
      </c>
      <c r="AB63" s="32">
        <v>115.5</v>
      </c>
      <c r="AC63" s="32">
        <v>110.8</v>
      </c>
      <c r="AD63" s="32">
        <v>117.9</v>
      </c>
      <c r="AE63" s="32">
        <v>115.5</v>
      </c>
      <c r="AF63" s="32">
        <v>117.5</v>
      </c>
      <c r="AG63" s="957">
        <v>112.4</v>
      </c>
      <c r="AH63" s="756">
        <v>121.838376429831</v>
      </c>
      <c r="AI63" s="756">
        <f>AI61/AH61*100</f>
        <v>114.62947605034886</v>
      </c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</row>
    <row r="64" spans="1:255" ht="12.75" x14ac:dyDescent="0.2">
      <c r="A64" s="336" t="s">
        <v>844</v>
      </c>
      <c r="B64" s="30" t="s">
        <v>4</v>
      </c>
      <c r="C64" s="30" t="s">
        <v>4</v>
      </c>
      <c r="D64" s="30" t="s">
        <v>4</v>
      </c>
      <c r="E64" s="30" t="s">
        <v>4</v>
      </c>
      <c r="F64" s="30" t="s">
        <v>4</v>
      </c>
      <c r="G64" s="30" t="s">
        <v>4</v>
      </c>
      <c r="H64" s="30" t="s">
        <v>4</v>
      </c>
      <c r="I64" s="30" t="s">
        <v>4</v>
      </c>
      <c r="J64" s="30" t="s">
        <v>4</v>
      </c>
      <c r="K64" s="23">
        <v>108.2</v>
      </c>
      <c r="L64" s="23">
        <v>98.7</v>
      </c>
      <c r="M64" s="23">
        <v>98.1</v>
      </c>
      <c r="N64" s="23">
        <v>113.3</v>
      </c>
      <c r="O64" s="30" t="s">
        <v>4</v>
      </c>
      <c r="P64" s="30" t="s">
        <v>4</v>
      </c>
      <c r="Q64" s="30" t="s">
        <v>4</v>
      </c>
      <c r="R64" s="30" t="s">
        <v>4</v>
      </c>
      <c r="S64" s="30" t="s">
        <v>4</v>
      </c>
      <c r="T64" s="30" t="s">
        <v>4</v>
      </c>
      <c r="U64" s="32">
        <v>107.2</v>
      </c>
      <c r="V64" s="32">
        <v>109.4</v>
      </c>
      <c r="W64" s="32">
        <v>107.8</v>
      </c>
      <c r="X64" s="32">
        <v>98.7</v>
      </c>
      <c r="Y64" s="32">
        <v>107.5</v>
      </c>
      <c r="Z64" s="32">
        <v>100.6</v>
      </c>
      <c r="AA64" s="32">
        <v>109.2</v>
      </c>
      <c r="AB64" s="32">
        <v>107.4</v>
      </c>
      <c r="AC64" s="32">
        <v>104.7</v>
      </c>
      <c r="AD64" s="32">
        <v>112.2</v>
      </c>
      <c r="AE64" s="32">
        <v>108.3</v>
      </c>
      <c r="AF64" s="32">
        <v>108.9</v>
      </c>
      <c r="AG64" s="957">
        <v>98</v>
      </c>
      <c r="AH64" s="756">
        <v>106.50207729880333</v>
      </c>
      <c r="AI64" s="1110">
        <f>AI63/108*100</f>
        <v>106.13840375032302</v>
      </c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x14ac:dyDescent="0.2">
      <c r="A65" s="336" t="s">
        <v>57</v>
      </c>
      <c r="B65" s="30" t="s">
        <v>4</v>
      </c>
      <c r="C65" s="30" t="s">
        <v>4</v>
      </c>
      <c r="D65" s="30" t="s">
        <v>4</v>
      </c>
      <c r="E65" s="30" t="s">
        <v>4</v>
      </c>
      <c r="F65" s="30" t="s">
        <v>4</v>
      </c>
      <c r="G65" s="30" t="s">
        <v>4</v>
      </c>
      <c r="H65" s="30" t="s">
        <v>4</v>
      </c>
      <c r="I65" s="30" t="s">
        <v>4</v>
      </c>
      <c r="J65" s="30" t="s">
        <v>4</v>
      </c>
      <c r="K65" s="30" t="s">
        <v>4</v>
      </c>
      <c r="L65" s="30" t="s">
        <v>4</v>
      </c>
      <c r="M65" s="30" t="s">
        <v>4</v>
      </c>
      <c r="N65" s="30" t="s">
        <v>4</v>
      </c>
      <c r="O65" s="30" t="s">
        <v>4</v>
      </c>
      <c r="P65" s="30" t="s">
        <v>4</v>
      </c>
      <c r="Q65" s="30" t="s">
        <v>4</v>
      </c>
      <c r="R65" s="30" t="s">
        <v>4</v>
      </c>
      <c r="S65" s="30" t="s">
        <v>4</v>
      </c>
      <c r="T65" s="30" t="s">
        <v>4</v>
      </c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51" t="s">
        <v>8</v>
      </c>
      <c r="AH65" s="1029" t="s">
        <v>8</v>
      </c>
      <c r="AI65" s="1029" t="s">
        <v>8</v>
      </c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</row>
    <row r="66" spans="1:255" x14ac:dyDescent="0.2">
      <c r="A66" s="336" t="s">
        <v>75</v>
      </c>
      <c r="B66" s="30" t="s">
        <v>4</v>
      </c>
      <c r="C66" s="30" t="s">
        <v>4</v>
      </c>
      <c r="D66" s="30" t="s">
        <v>4</v>
      </c>
      <c r="E66" s="30" t="s">
        <v>4</v>
      </c>
      <c r="F66" s="30" t="s">
        <v>4</v>
      </c>
      <c r="G66" s="30" t="s">
        <v>4</v>
      </c>
      <c r="H66" s="30" t="s">
        <v>4</v>
      </c>
      <c r="I66" s="30" t="s">
        <v>4</v>
      </c>
      <c r="J66" s="30" t="s">
        <v>4</v>
      </c>
      <c r="K66" s="30" t="s">
        <v>4</v>
      </c>
      <c r="L66" s="30" t="s">
        <v>4</v>
      </c>
      <c r="M66" s="30" t="s">
        <v>4</v>
      </c>
      <c r="N66" s="30" t="s">
        <v>4</v>
      </c>
      <c r="O66" s="30" t="s">
        <v>4</v>
      </c>
      <c r="P66" s="30" t="s">
        <v>4</v>
      </c>
      <c r="Q66" s="30" t="s">
        <v>4</v>
      </c>
      <c r="R66" s="30" t="s">
        <v>4</v>
      </c>
      <c r="S66" s="30" t="s">
        <v>4</v>
      </c>
      <c r="T66" s="30" t="s">
        <v>4</v>
      </c>
      <c r="U66" s="141">
        <v>14952</v>
      </c>
      <c r="V66" s="141">
        <v>15999</v>
      </c>
      <c r="W66" s="141">
        <v>17439</v>
      </c>
      <c r="X66" s="14">
        <v>18660</v>
      </c>
      <c r="Y66" s="14">
        <v>19966</v>
      </c>
      <c r="Z66" s="14">
        <v>21364</v>
      </c>
      <c r="AA66" s="14">
        <v>22859</v>
      </c>
      <c r="AB66" s="14">
        <v>24459</v>
      </c>
      <c r="AC66" s="78">
        <v>28284</v>
      </c>
      <c r="AD66" s="79">
        <v>42500</v>
      </c>
      <c r="AE66" s="79">
        <v>42500</v>
      </c>
      <c r="AF66" s="14">
        <v>42500</v>
      </c>
      <c r="AG66" s="30">
        <v>60000</v>
      </c>
      <c r="AH66" s="109">
        <v>70000</v>
      </c>
      <c r="AI66" s="67">
        <v>85000</v>
      </c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</row>
    <row r="67" spans="1:255" x14ac:dyDescent="0.2">
      <c r="A67" s="1272" t="s">
        <v>80</v>
      </c>
      <c r="B67" s="1274"/>
      <c r="C67" s="1275"/>
      <c r="D67" s="1274"/>
      <c r="E67" s="1274"/>
      <c r="F67" s="1274"/>
      <c r="G67" s="1274"/>
      <c r="H67" s="1274"/>
      <c r="I67" s="1274"/>
      <c r="J67" s="1274"/>
      <c r="K67" s="1274"/>
      <c r="L67" s="1274"/>
      <c r="M67" s="1274"/>
      <c r="N67" s="1274"/>
      <c r="O67" s="1274"/>
      <c r="P67" s="1274"/>
      <c r="Q67" s="1274"/>
      <c r="R67" s="1274"/>
      <c r="S67" s="1274"/>
      <c r="T67" s="1274"/>
      <c r="U67" s="1274"/>
      <c r="V67" s="1274"/>
      <c r="W67" s="1274"/>
      <c r="X67" s="1274"/>
      <c r="Y67" s="1274"/>
      <c r="Z67" s="1274"/>
      <c r="AA67" s="1274"/>
      <c r="AB67" s="1274"/>
      <c r="AC67" s="1274"/>
      <c r="AD67" s="1274"/>
      <c r="AE67" s="1274"/>
      <c r="AF67" s="1274"/>
      <c r="AG67" s="1274"/>
      <c r="AH67" s="1282"/>
      <c r="AI67" s="109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</row>
    <row r="68" spans="1:255" x14ac:dyDescent="0.2">
      <c r="A68" s="352" t="s">
        <v>81</v>
      </c>
      <c r="B68" s="140"/>
      <c r="C68" s="382"/>
      <c r="D68" s="140"/>
      <c r="E68" s="140"/>
      <c r="F68" s="140"/>
      <c r="G68" s="140"/>
      <c r="H68" s="140"/>
      <c r="I68" s="140"/>
      <c r="J68" s="140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36"/>
      <c r="AF68" s="36"/>
      <c r="AG68" s="36"/>
      <c r="AH68" s="30"/>
      <c r="AI68" s="91"/>
    </row>
    <row r="69" spans="1:255" x14ac:dyDescent="0.2">
      <c r="A69" s="323" t="s">
        <v>82</v>
      </c>
      <c r="B69" s="140" t="s">
        <v>227</v>
      </c>
      <c r="C69" s="140" t="s">
        <v>227</v>
      </c>
      <c r="D69" s="140" t="s">
        <v>227</v>
      </c>
      <c r="E69" s="140" t="s">
        <v>227</v>
      </c>
      <c r="F69" s="140" t="s">
        <v>227</v>
      </c>
      <c r="G69" s="140" t="s">
        <v>227</v>
      </c>
      <c r="H69" s="140" t="s">
        <v>227</v>
      </c>
      <c r="I69" s="140" t="s">
        <v>227</v>
      </c>
      <c r="J69" s="140" t="s">
        <v>227</v>
      </c>
      <c r="K69" s="140" t="s">
        <v>227</v>
      </c>
      <c r="L69" s="140" t="s">
        <v>227</v>
      </c>
      <c r="M69" s="140" t="s">
        <v>227</v>
      </c>
      <c r="N69" s="140" t="s">
        <v>227</v>
      </c>
      <c r="O69" s="140" t="s">
        <v>227</v>
      </c>
      <c r="P69" s="140" t="s">
        <v>227</v>
      </c>
      <c r="Q69" s="140" t="s">
        <v>227</v>
      </c>
      <c r="R69" s="140" t="s">
        <v>227</v>
      </c>
      <c r="S69" s="140" t="s">
        <v>227</v>
      </c>
      <c r="T69" s="140" t="s">
        <v>227</v>
      </c>
      <c r="U69" s="30">
        <v>2696</v>
      </c>
      <c r="V69" s="30">
        <v>2496</v>
      </c>
      <c r="W69" s="30">
        <v>3382</v>
      </c>
      <c r="X69" s="30">
        <v>1611</v>
      </c>
      <c r="Y69" s="30">
        <v>1771</v>
      </c>
      <c r="Z69" s="30">
        <v>2482</v>
      </c>
      <c r="AA69" s="30">
        <v>31390</v>
      </c>
      <c r="AB69" s="30">
        <v>2333</v>
      </c>
      <c r="AC69" s="67">
        <v>5398</v>
      </c>
      <c r="AD69" s="67">
        <v>10415</v>
      </c>
      <c r="AE69" s="67">
        <v>9596</v>
      </c>
      <c r="AF69" s="67">
        <v>11201</v>
      </c>
      <c r="AG69" s="30">
        <v>10656</v>
      </c>
      <c r="AH69" s="744">
        <v>15570</v>
      </c>
      <c r="AI69" s="746">
        <v>17491</v>
      </c>
    </row>
    <row r="70" spans="1:255" x14ac:dyDescent="0.2">
      <c r="A70" s="16" t="s">
        <v>85</v>
      </c>
      <c r="B70" s="140" t="s">
        <v>227</v>
      </c>
      <c r="C70" s="140" t="s">
        <v>227</v>
      </c>
      <c r="D70" s="140" t="s">
        <v>227</v>
      </c>
      <c r="E70" s="140" t="s">
        <v>227</v>
      </c>
      <c r="F70" s="140" t="s">
        <v>227</v>
      </c>
      <c r="G70" s="140" t="s">
        <v>227</v>
      </c>
      <c r="H70" s="140" t="s">
        <v>227</v>
      </c>
      <c r="I70" s="140" t="s">
        <v>227</v>
      </c>
      <c r="J70" s="140" t="s">
        <v>227</v>
      </c>
      <c r="K70" s="140" t="s">
        <v>227</v>
      </c>
      <c r="L70" s="140" t="s">
        <v>227</v>
      </c>
      <c r="M70" s="140" t="s">
        <v>227</v>
      </c>
      <c r="N70" s="140" t="s">
        <v>227</v>
      </c>
      <c r="O70" s="140" t="s">
        <v>227</v>
      </c>
      <c r="P70" s="140" t="s">
        <v>227</v>
      </c>
      <c r="Q70" s="140" t="s">
        <v>227</v>
      </c>
      <c r="R70" s="140" t="s">
        <v>227</v>
      </c>
      <c r="S70" s="140" t="s">
        <v>227</v>
      </c>
      <c r="T70" s="140" t="s">
        <v>227</v>
      </c>
      <c r="U70" s="30" t="s">
        <v>4</v>
      </c>
      <c r="V70" s="151">
        <v>86.2</v>
      </c>
      <c r="W70" s="151">
        <v>128.1</v>
      </c>
      <c r="X70" s="151">
        <v>45.6</v>
      </c>
      <c r="Y70" s="151">
        <v>104.9</v>
      </c>
      <c r="Z70" s="151">
        <v>135.4</v>
      </c>
      <c r="AA70" s="69">
        <v>1219.5999999999999</v>
      </c>
      <c r="AB70" s="151">
        <v>6.8</v>
      </c>
      <c r="AC70" s="36" t="s">
        <v>8</v>
      </c>
      <c r="AD70" s="151">
        <v>173.4</v>
      </c>
      <c r="AE70" s="151">
        <v>89.8</v>
      </c>
      <c r="AF70" s="151">
        <v>111.6</v>
      </c>
      <c r="AG70" s="36">
        <v>89.7</v>
      </c>
      <c r="AH70" s="718">
        <v>141.5</v>
      </c>
      <c r="AI70" s="724">
        <v>99.1</v>
      </c>
    </row>
    <row r="71" spans="1:255" x14ac:dyDescent="0.2">
      <c r="A71" s="959" t="s">
        <v>87</v>
      </c>
      <c r="B71" s="30" t="s">
        <v>4</v>
      </c>
      <c r="C71" s="31" t="s">
        <v>4</v>
      </c>
      <c r="D71" s="30" t="s">
        <v>4</v>
      </c>
      <c r="E71" s="30" t="s">
        <v>4</v>
      </c>
      <c r="F71" s="30" t="s">
        <v>4</v>
      </c>
      <c r="G71" s="30" t="s">
        <v>4</v>
      </c>
      <c r="H71" s="30" t="s">
        <v>4</v>
      </c>
      <c r="I71" s="30" t="s">
        <v>4</v>
      </c>
      <c r="J71" s="30" t="s">
        <v>4</v>
      </c>
      <c r="K71" s="30" t="s">
        <v>4</v>
      </c>
      <c r="L71" s="30" t="s">
        <v>4</v>
      </c>
      <c r="M71" s="30" t="s">
        <v>4</v>
      </c>
      <c r="N71" s="30" t="s">
        <v>4</v>
      </c>
      <c r="O71" s="30" t="s">
        <v>4</v>
      </c>
      <c r="P71" s="30" t="s">
        <v>4</v>
      </c>
      <c r="Q71" s="30" t="s">
        <v>4</v>
      </c>
      <c r="R71" s="30" t="s">
        <v>4</v>
      </c>
      <c r="S71" s="30" t="s">
        <v>4</v>
      </c>
      <c r="T71" s="30" t="s">
        <v>4</v>
      </c>
      <c r="U71" s="30" t="s">
        <v>4</v>
      </c>
      <c r="V71" s="30" t="s">
        <v>4</v>
      </c>
      <c r="W71" s="30" t="s">
        <v>4</v>
      </c>
      <c r="X71" s="30" t="s">
        <v>4</v>
      </c>
      <c r="Y71" s="30" t="s">
        <v>4</v>
      </c>
      <c r="Z71" s="30" t="s">
        <v>4</v>
      </c>
      <c r="AA71" s="30" t="s">
        <v>4</v>
      </c>
      <c r="AB71" s="30" t="s">
        <v>4</v>
      </c>
      <c r="AC71" s="30" t="s">
        <v>4</v>
      </c>
      <c r="AD71" s="30" t="s">
        <v>4</v>
      </c>
      <c r="AE71" s="30" t="s">
        <v>4</v>
      </c>
      <c r="AF71" s="30" t="s">
        <v>4</v>
      </c>
      <c r="AG71" s="30" t="s">
        <v>4</v>
      </c>
      <c r="AH71" s="1255" t="s">
        <v>4</v>
      </c>
      <c r="AI71" s="1255" t="s">
        <v>4</v>
      </c>
    </row>
    <row r="72" spans="1:255" x14ac:dyDescent="0.2">
      <c r="A72" s="959" t="s">
        <v>88</v>
      </c>
      <c r="B72" s="30" t="s">
        <v>4</v>
      </c>
      <c r="C72" s="31" t="s">
        <v>4</v>
      </c>
      <c r="D72" s="30" t="s">
        <v>4</v>
      </c>
      <c r="E72" s="30" t="s">
        <v>4</v>
      </c>
      <c r="F72" s="30" t="s">
        <v>4</v>
      </c>
      <c r="G72" s="30" t="s">
        <v>4</v>
      </c>
      <c r="H72" s="30" t="s">
        <v>4</v>
      </c>
      <c r="I72" s="30" t="s">
        <v>4</v>
      </c>
      <c r="J72" s="30" t="s">
        <v>4</v>
      </c>
      <c r="K72" s="30" t="s">
        <v>4</v>
      </c>
      <c r="L72" s="30" t="s">
        <v>4</v>
      </c>
      <c r="M72" s="30" t="s">
        <v>4</v>
      </c>
      <c r="N72" s="30" t="s">
        <v>4</v>
      </c>
      <c r="O72" s="30" t="s">
        <v>4</v>
      </c>
      <c r="P72" s="30" t="s">
        <v>4</v>
      </c>
      <c r="Q72" s="30" t="s">
        <v>4</v>
      </c>
      <c r="R72" s="30" t="s">
        <v>4</v>
      </c>
      <c r="S72" s="30" t="s">
        <v>4</v>
      </c>
      <c r="T72" s="30" t="s">
        <v>4</v>
      </c>
      <c r="U72" s="30" t="s">
        <v>4</v>
      </c>
      <c r="V72" s="30" t="s">
        <v>4</v>
      </c>
      <c r="W72" s="30" t="s">
        <v>4</v>
      </c>
      <c r="X72" s="30" t="s">
        <v>4</v>
      </c>
      <c r="Y72" s="30" t="s">
        <v>4</v>
      </c>
      <c r="Z72" s="30" t="s">
        <v>4</v>
      </c>
      <c r="AA72" s="30" t="s">
        <v>4</v>
      </c>
      <c r="AB72" s="30" t="s">
        <v>4</v>
      </c>
      <c r="AC72" s="30" t="s">
        <v>4</v>
      </c>
      <c r="AD72" s="30" t="s">
        <v>4</v>
      </c>
      <c r="AE72" s="30" t="s">
        <v>4</v>
      </c>
      <c r="AF72" s="30" t="s">
        <v>4</v>
      </c>
      <c r="AG72" s="30" t="s">
        <v>4</v>
      </c>
      <c r="AH72" s="1255" t="s">
        <v>4</v>
      </c>
      <c r="AI72" s="1255" t="s">
        <v>4</v>
      </c>
    </row>
    <row r="73" spans="1:255" ht="22.5" x14ac:dyDescent="0.2">
      <c r="A73" s="959" t="s">
        <v>90</v>
      </c>
      <c r="B73" s="151" t="s">
        <v>8</v>
      </c>
      <c r="C73" s="152" t="s">
        <v>8</v>
      </c>
      <c r="D73" s="151" t="s">
        <v>8</v>
      </c>
      <c r="E73" s="151" t="s">
        <v>8</v>
      </c>
      <c r="F73" s="151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644" t="s">
        <v>8</v>
      </c>
      <c r="L73" s="644" t="s">
        <v>8</v>
      </c>
      <c r="M73" s="644" t="s">
        <v>8</v>
      </c>
      <c r="N73" s="644" t="s">
        <v>8</v>
      </c>
      <c r="O73" s="30" t="s">
        <v>4</v>
      </c>
      <c r="P73" s="30" t="s">
        <v>4</v>
      </c>
      <c r="Q73" s="30" t="s">
        <v>4</v>
      </c>
      <c r="R73" s="30" t="s">
        <v>4</v>
      </c>
      <c r="S73" s="30" t="s">
        <v>4</v>
      </c>
      <c r="T73" s="30" t="s">
        <v>4</v>
      </c>
      <c r="U73" s="30" t="s">
        <v>4</v>
      </c>
      <c r="V73" s="30" t="s">
        <v>4</v>
      </c>
      <c r="W73" s="30" t="s">
        <v>4</v>
      </c>
      <c r="X73" s="30" t="s">
        <v>4</v>
      </c>
      <c r="Y73" s="30" t="s">
        <v>4</v>
      </c>
      <c r="Z73" s="30" t="s">
        <v>4</v>
      </c>
      <c r="AA73" s="30" t="s">
        <v>4</v>
      </c>
      <c r="AB73" s="30" t="s">
        <v>4</v>
      </c>
      <c r="AC73" s="50">
        <v>20.2</v>
      </c>
      <c r="AD73" s="50">
        <v>22.3</v>
      </c>
      <c r="AE73" s="50">
        <v>59.6</v>
      </c>
      <c r="AF73" s="50">
        <v>39.1</v>
      </c>
      <c r="AG73" s="50">
        <v>3.4</v>
      </c>
      <c r="AH73" s="1256">
        <v>1804</v>
      </c>
      <c r="AI73" s="1257" t="s">
        <v>462</v>
      </c>
    </row>
    <row r="74" spans="1:255" x14ac:dyDescent="0.2">
      <c r="A74" s="959" t="s">
        <v>91</v>
      </c>
      <c r="B74" s="151" t="s">
        <v>8</v>
      </c>
      <c r="C74" s="152" t="s">
        <v>8</v>
      </c>
      <c r="D74" s="151" t="s">
        <v>8</v>
      </c>
      <c r="E74" s="151" t="s">
        <v>8</v>
      </c>
      <c r="F74" s="151" t="s">
        <v>8</v>
      </c>
      <c r="G74" s="151" t="s">
        <v>8</v>
      </c>
      <c r="H74" s="151" t="s">
        <v>8</v>
      </c>
      <c r="I74" s="151" t="s">
        <v>8</v>
      </c>
      <c r="J74" s="151" t="s">
        <v>8</v>
      </c>
      <c r="K74" s="644" t="s">
        <v>8</v>
      </c>
      <c r="L74" s="644" t="s">
        <v>8</v>
      </c>
      <c r="M74" s="644" t="s">
        <v>8</v>
      </c>
      <c r="N74" s="644" t="s">
        <v>8</v>
      </c>
      <c r="O74" s="30" t="s">
        <v>4</v>
      </c>
      <c r="P74" s="30" t="s">
        <v>4</v>
      </c>
      <c r="Q74" s="30" t="s">
        <v>4</v>
      </c>
      <c r="R74" s="30" t="s">
        <v>4</v>
      </c>
      <c r="S74" s="30" t="s">
        <v>4</v>
      </c>
      <c r="T74" s="30" t="s">
        <v>4</v>
      </c>
      <c r="U74" s="30" t="s">
        <v>4</v>
      </c>
      <c r="V74" s="30" t="s">
        <v>4</v>
      </c>
      <c r="W74" s="30" t="s">
        <v>4</v>
      </c>
      <c r="X74" s="30" t="s">
        <v>4</v>
      </c>
      <c r="Y74" s="30" t="s">
        <v>4</v>
      </c>
      <c r="Z74" s="30" t="s">
        <v>4</v>
      </c>
      <c r="AA74" s="30" t="s">
        <v>4</v>
      </c>
      <c r="AB74" s="30" t="s">
        <v>4</v>
      </c>
      <c r="AC74" s="30">
        <v>1</v>
      </c>
      <c r="AD74" s="30">
        <v>1</v>
      </c>
      <c r="AE74" s="30">
        <v>1</v>
      </c>
      <c r="AF74" s="30">
        <v>1</v>
      </c>
      <c r="AG74" s="36">
        <v>1</v>
      </c>
      <c r="AH74" s="1257">
        <v>1</v>
      </c>
      <c r="AI74" s="1257" t="s">
        <v>462</v>
      </c>
    </row>
    <row r="75" spans="1:255" ht="13.5" customHeight="1" x14ac:dyDescent="0.2">
      <c r="A75" s="959" t="s">
        <v>92</v>
      </c>
      <c r="B75" s="151"/>
      <c r="C75" s="152"/>
      <c r="D75" s="151"/>
      <c r="E75" s="151"/>
      <c r="F75" s="151"/>
      <c r="G75" s="151"/>
      <c r="H75" s="151"/>
      <c r="I75" s="151"/>
      <c r="J75" s="151"/>
      <c r="K75" s="644"/>
      <c r="L75" s="644"/>
      <c r="M75" s="644"/>
      <c r="N75" s="644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6"/>
      <c r="AH75" s="1257"/>
      <c r="AI75" s="724"/>
    </row>
    <row r="76" spans="1:255" ht="13.5" customHeight="1" x14ac:dyDescent="0.2">
      <c r="A76" s="959" t="s">
        <v>245</v>
      </c>
      <c r="B76" s="151"/>
      <c r="C76" s="152"/>
      <c r="D76" s="151"/>
      <c r="E76" s="151"/>
      <c r="F76" s="151"/>
      <c r="G76" s="151"/>
      <c r="H76" s="151"/>
      <c r="I76" s="151"/>
      <c r="J76" s="151"/>
      <c r="K76" s="644"/>
      <c r="L76" s="644"/>
      <c r="M76" s="644"/>
      <c r="N76" s="644"/>
      <c r="O76" s="30"/>
      <c r="P76" s="30"/>
      <c r="Q76" s="30" t="s">
        <v>462</v>
      </c>
      <c r="R76" s="30" t="s">
        <v>462</v>
      </c>
      <c r="S76" s="30" t="s">
        <v>462</v>
      </c>
      <c r="T76" s="30" t="s">
        <v>462</v>
      </c>
      <c r="U76" s="30" t="s">
        <v>462</v>
      </c>
      <c r="V76" s="30" t="s">
        <v>462</v>
      </c>
      <c r="W76" s="30" t="s">
        <v>462</v>
      </c>
      <c r="X76" s="30" t="s">
        <v>462</v>
      </c>
      <c r="Y76" s="30" t="s">
        <v>462</v>
      </c>
      <c r="Z76" s="30" t="s">
        <v>462</v>
      </c>
      <c r="AA76" s="30" t="s">
        <v>462</v>
      </c>
      <c r="AB76" s="30" t="s">
        <v>462</v>
      </c>
      <c r="AC76" s="30" t="s">
        <v>462</v>
      </c>
      <c r="AD76" s="30" t="s">
        <v>462</v>
      </c>
      <c r="AE76" s="30" t="s">
        <v>462</v>
      </c>
      <c r="AF76" s="30" t="s">
        <v>462</v>
      </c>
      <c r="AG76" s="36"/>
      <c r="AH76" s="1257" t="s">
        <v>462</v>
      </c>
      <c r="AI76" s="1257" t="s">
        <v>462</v>
      </c>
    </row>
    <row r="77" spans="1:255" ht="13.5" customHeight="1" x14ac:dyDescent="0.2">
      <c r="A77" s="959" t="s">
        <v>94</v>
      </c>
      <c r="B77" s="151" t="s">
        <v>462</v>
      </c>
      <c r="C77" s="152" t="s">
        <v>503</v>
      </c>
      <c r="D77" s="151" t="s">
        <v>462</v>
      </c>
      <c r="E77" s="151" t="s">
        <v>503</v>
      </c>
      <c r="F77" s="151" t="s">
        <v>462</v>
      </c>
      <c r="G77" s="151" t="s">
        <v>503</v>
      </c>
      <c r="H77" s="151" t="s">
        <v>462</v>
      </c>
      <c r="I77" s="151" t="s">
        <v>462</v>
      </c>
      <c r="J77" s="151" t="s">
        <v>503</v>
      </c>
      <c r="K77" s="644" t="s">
        <v>462</v>
      </c>
      <c r="L77" s="644" t="s">
        <v>503</v>
      </c>
      <c r="M77" s="644" t="s">
        <v>462</v>
      </c>
      <c r="N77" s="644" t="s">
        <v>503</v>
      </c>
      <c r="O77" s="30" t="s">
        <v>462</v>
      </c>
      <c r="P77" s="30" t="s">
        <v>503</v>
      </c>
      <c r="Q77" s="30" t="s">
        <v>462</v>
      </c>
      <c r="R77" s="30" t="s">
        <v>462</v>
      </c>
      <c r="S77" s="30" t="s">
        <v>503</v>
      </c>
      <c r="T77" s="30" t="s">
        <v>462</v>
      </c>
      <c r="U77" s="30" t="s">
        <v>503</v>
      </c>
      <c r="V77" s="30" t="s">
        <v>462</v>
      </c>
      <c r="W77" s="30" t="s">
        <v>503</v>
      </c>
      <c r="X77" s="30" t="s">
        <v>462</v>
      </c>
      <c r="Y77" s="30" t="s">
        <v>503</v>
      </c>
      <c r="Z77" s="30" t="s">
        <v>462</v>
      </c>
      <c r="AA77" s="30" t="s">
        <v>462</v>
      </c>
      <c r="AB77" s="30" t="s">
        <v>503</v>
      </c>
      <c r="AC77" s="30" t="s">
        <v>462</v>
      </c>
      <c r="AD77" s="30" t="s">
        <v>462</v>
      </c>
      <c r="AE77" s="30" t="s">
        <v>8</v>
      </c>
      <c r="AF77" s="30" t="s">
        <v>8</v>
      </c>
      <c r="AG77" s="36">
        <v>1</v>
      </c>
      <c r="AH77" s="1257" t="s">
        <v>462</v>
      </c>
      <c r="AI77" s="1257" t="s">
        <v>462</v>
      </c>
    </row>
    <row r="78" spans="1:255" ht="13.5" customHeight="1" x14ac:dyDescent="0.2">
      <c r="A78" s="959" t="s">
        <v>95</v>
      </c>
      <c r="B78" s="151" t="s">
        <v>462</v>
      </c>
      <c r="C78" s="152" t="s">
        <v>503</v>
      </c>
      <c r="D78" s="151" t="s">
        <v>462</v>
      </c>
      <c r="E78" s="151" t="s">
        <v>503</v>
      </c>
      <c r="F78" s="151" t="s">
        <v>462</v>
      </c>
      <c r="G78" s="151" t="s">
        <v>503</v>
      </c>
      <c r="H78" s="151" t="s">
        <v>462</v>
      </c>
      <c r="I78" s="151" t="s">
        <v>462</v>
      </c>
      <c r="J78" s="151" t="s">
        <v>503</v>
      </c>
      <c r="K78" s="644" t="s">
        <v>462</v>
      </c>
      <c r="L78" s="644" t="s">
        <v>503</v>
      </c>
      <c r="M78" s="644" t="s">
        <v>462</v>
      </c>
      <c r="N78" s="644" t="s">
        <v>503</v>
      </c>
      <c r="O78" s="30" t="s">
        <v>462</v>
      </c>
      <c r="P78" s="30" t="s">
        <v>503</v>
      </c>
      <c r="Q78" s="30" t="s">
        <v>462</v>
      </c>
      <c r="R78" s="30" t="s">
        <v>462</v>
      </c>
      <c r="S78" s="30" t="s">
        <v>503</v>
      </c>
      <c r="T78" s="30" t="s">
        <v>462</v>
      </c>
      <c r="U78" s="30" t="s">
        <v>503</v>
      </c>
      <c r="V78" s="30" t="s">
        <v>462</v>
      </c>
      <c r="W78" s="30" t="s">
        <v>503</v>
      </c>
      <c r="X78" s="30" t="s">
        <v>462</v>
      </c>
      <c r="Y78" s="30" t="s">
        <v>503</v>
      </c>
      <c r="Z78" s="30" t="s">
        <v>462</v>
      </c>
      <c r="AA78" s="30" t="s">
        <v>462</v>
      </c>
      <c r="AB78" s="30" t="s">
        <v>503</v>
      </c>
      <c r="AC78" s="30" t="s">
        <v>462</v>
      </c>
      <c r="AD78" s="30" t="s">
        <v>462</v>
      </c>
      <c r="AE78" s="30" t="s">
        <v>8</v>
      </c>
      <c r="AF78" s="30" t="s">
        <v>8</v>
      </c>
      <c r="AG78" s="36" t="s">
        <v>8</v>
      </c>
      <c r="AH78" s="1257" t="s">
        <v>462</v>
      </c>
      <c r="AI78" s="1257" t="s">
        <v>462</v>
      </c>
    </row>
    <row r="79" spans="1:255" ht="13.5" customHeight="1" x14ac:dyDescent="0.2">
      <c r="A79" s="959" t="s">
        <v>246</v>
      </c>
      <c r="B79" s="151"/>
      <c r="C79" s="152"/>
      <c r="D79" s="151"/>
      <c r="E79" s="151"/>
      <c r="F79" s="151"/>
      <c r="G79" s="151"/>
      <c r="H79" s="151"/>
      <c r="I79" s="151"/>
      <c r="J79" s="151"/>
      <c r="K79" s="644"/>
      <c r="L79" s="644"/>
      <c r="M79" s="644"/>
      <c r="N79" s="644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 t="s">
        <v>462</v>
      </c>
      <c r="AD79" s="30"/>
      <c r="AE79" s="30"/>
      <c r="AF79" s="30"/>
      <c r="AG79" s="36" t="s">
        <v>462</v>
      </c>
      <c r="AH79" s="1257" t="s">
        <v>462</v>
      </c>
      <c r="AI79" s="1257" t="s">
        <v>462</v>
      </c>
    </row>
    <row r="80" spans="1:255" x14ac:dyDescent="0.2">
      <c r="A80" s="959" t="s">
        <v>845</v>
      </c>
      <c r="B80" s="151" t="s">
        <v>8</v>
      </c>
      <c r="C80" s="152" t="s">
        <v>8</v>
      </c>
      <c r="D80" s="151" t="s">
        <v>8</v>
      </c>
      <c r="E80" s="151" t="s">
        <v>8</v>
      </c>
      <c r="F80" s="151" t="s">
        <v>8</v>
      </c>
      <c r="G80" s="151" t="s">
        <v>8</v>
      </c>
      <c r="H80" s="151" t="s">
        <v>8</v>
      </c>
      <c r="I80" s="151" t="s">
        <v>8</v>
      </c>
      <c r="J80" s="151" t="s">
        <v>8</v>
      </c>
      <c r="K80" s="644" t="s">
        <v>8</v>
      </c>
      <c r="L80" s="644" t="s">
        <v>8</v>
      </c>
      <c r="M80" s="644" t="s">
        <v>8</v>
      </c>
      <c r="N80" s="644" t="s">
        <v>8</v>
      </c>
      <c r="O80" s="30" t="s">
        <v>4</v>
      </c>
      <c r="P80" s="30" t="s">
        <v>4</v>
      </c>
      <c r="Q80" s="30" t="s">
        <v>4</v>
      </c>
      <c r="R80" s="30" t="s">
        <v>4</v>
      </c>
      <c r="S80" s="30" t="s">
        <v>4</v>
      </c>
      <c r="T80" s="30" t="s">
        <v>4</v>
      </c>
      <c r="U80" s="30" t="s">
        <v>4</v>
      </c>
      <c r="V80" s="30" t="s">
        <v>4</v>
      </c>
      <c r="W80" s="30" t="s">
        <v>4</v>
      </c>
      <c r="X80" s="30" t="s">
        <v>4</v>
      </c>
      <c r="Y80" s="30" t="s">
        <v>4</v>
      </c>
      <c r="Z80" s="30" t="s">
        <v>4</v>
      </c>
      <c r="AA80" s="30" t="s">
        <v>4</v>
      </c>
      <c r="AB80" s="30" t="s">
        <v>4</v>
      </c>
      <c r="AC80" s="30">
        <v>4</v>
      </c>
      <c r="AD80" s="30">
        <v>4</v>
      </c>
      <c r="AE80" s="30">
        <v>7</v>
      </c>
      <c r="AF80" s="30">
        <v>1</v>
      </c>
      <c r="AG80" s="36">
        <v>1</v>
      </c>
      <c r="AH80" s="1257">
        <v>1</v>
      </c>
      <c r="AI80" s="1257" t="s">
        <v>462</v>
      </c>
    </row>
    <row r="81" spans="1:255" x14ac:dyDescent="0.2">
      <c r="A81" s="959" t="s">
        <v>98</v>
      </c>
      <c r="B81" s="151" t="s">
        <v>8</v>
      </c>
      <c r="C81" s="152" t="s">
        <v>8</v>
      </c>
      <c r="D81" s="151" t="s">
        <v>8</v>
      </c>
      <c r="E81" s="151" t="s">
        <v>8</v>
      </c>
      <c r="F81" s="151" t="s">
        <v>8</v>
      </c>
      <c r="G81" s="151" t="s">
        <v>8</v>
      </c>
      <c r="H81" s="151" t="s">
        <v>8</v>
      </c>
      <c r="I81" s="151" t="s">
        <v>8</v>
      </c>
      <c r="J81" s="151" t="s">
        <v>8</v>
      </c>
      <c r="K81" s="644" t="s">
        <v>8</v>
      </c>
      <c r="L81" s="644" t="s">
        <v>8</v>
      </c>
      <c r="M81" s="644" t="s">
        <v>8</v>
      </c>
      <c r="N81" s="644" t="s">
        <v>8</v>
      </c>
      <c r="O81" s="30" t="s">
        <v>4</v>
      </c>
      <c r="P81" s="30" t="s">
        <v>4</v>
      </c>
      <c r="Q81" s="30" t="s">
        <v>4</v>
      </c>
      <c r="R81" s="30" t="s">
        <v>4</v>
      </c>
      <c r="S81" s="30" t="s">
        <v>4</v>
      </c>
      <c r="T81" s="30" t="s">
        <v>4</v>
      </c>
      <c r="U81" s="30" t="s">
        <v>4</v>
      </c>
      <c r="V81" s="30" t="s">
        <v>4</v>
      </c>
      <c r="W81" s="30" t="s">
        <v>4</v>
      </c>
      <c r="X81" s="30" t="s">
        <v>4</v>
      </c>
      <c r="Y81" s="30" t="s">
        <v>4</v>
      </c>
      <c r="Z81" s="30" t="s">
        <v>4</v>
      </c>
      <c r="AA81" s="30" t="s">
        <v>4</v>
      </c>
      <c r="AB81" s="30" t="s">
        <v>4</v>
      </c>
      <c r="AC81" s="30">
        <v>4</v>
      </c>
      <c r="AD81" s="30">
        <v>4</v>
      </c>
      <c r="AE81" s="30">
        <v>7</v>
      </c>
      <c r="AF81" s="30">
        <v>1</v>
      </c>
      <c r="AG81" s="36">
        <v>1</v>
      </c>
      <c r="AH81" s="1257">
        <v>1</v>
      </c>
      <c r="AI81" s="1257" t="s">
        <v>462</v>
      </c>
    </row>
    <row r="82" spans="1:255" x14ac:dyDescent="0.2">
      <c r="A82" s="686" t="s">
        <v>99</v>
      </c>
      <c r="B82" s="151"/>
      <c r="C82" s="152"/>
      <c r="D82" s="151"/>
      <c r="E82" s="151"/>
      <c r="F82" s="151"/>
      <c r="G82" s="151"/>
      <c r="H82" s="151"/>
      <c r="I82" s="151"/>
      <c r="J82" s="151"/>
      <c r="K82" s="644"/>
      <c r="L82" s="644"/>
      <c r="M82" s="644"/>
      <c r="N82" s="644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6"/>
      <c r="AH82" s="1257"/>
      <c r="AI82" s="724"/>
    </row>
    <row r="83" spans="1:255" x14ac:dyDescent="0.2">
      <c r="A83" s="960" t="s">
        <v>100</v>
      </c>
      <c r="B83" s="151" t="s">
        <v>8</v>
      </c>
      <c r="C83" s="152" t="s">
        <v>8</v>
      </c>
      <c r="D83" s="151" t="s">
        <v>8</v>
      </c>
      <c r="E83" s="151" t="s">
        <v>8</v>
      </c>
      <c r="F83" s="151" t="s">
        <v>8</v>
      </c>
      <c r="G83" s="151" t="s">
        <v>8</v>
      </c>
      <c r="H83" s="151" t="s">
        <v>8</v>
      </c>
      <c r="I83" s="151" t="s">
        <v>8</v>
      </c>
      <c r="J83" s="151" t="s">
        <v>8</v>
      </c>
      <c r="K83" s="644" t="s">
        <v>8</v>
      </c>
      <c r="L83" s="644" t="s">
        <v>8</v>
      </c>
      <c r="M83" s="644" t="s">
        <v>8</v>
      </c>
      <c r="N83" s="644" t="s">
        <v>8</v>
      </c>
      <c r="O83" s="644" t="s">
        <v>8</v>
      </c>
      <c r="P83" s="644" t="s">
        <v>8</v>
      </c>
      <c r="Q83" s="644" t="s">
        <v>8</v>
      </c>
      <c r="R83" s="644" t="s">
        <v>8</v>
      </c>
      <c r="S83" s="644" t="s">
        <v>8</v>
      </c>
      <c r="T83" s="644" t="s">
        <v>8</v>
      </c>
      <c r="U83" s="644" t="s">
        <v>8</v>
      </c>
      <c r="V83" s="644" t="s">
        <v>8</v>
      </c>
      <c r="W83" s="644" t="s">
        <v>8</v>
      </c>
      <c r="X83" s="644" t="s">
        <v>8</v>
      </c>
      <c r="Y83" s="644" t="s">
        <v>8</v>
      </c>
      <c r="Z83" s="644" t="s">
        <v>8</v>
      </c>
      <c r="AA83" s="644" t="s">
        <v>8</v>
      </c>
      <c r="AB83" s="644" t="s">
        <v>8</v>
      </c>
      <c r="AC83" s="644" t="s">
        <v>8</v>
      </c>
      <c r="AD83" s="644" t="s">
        <v>8</v>
      </c>
      <c r="AE83" s="644" t="s">
        <v>8</v>
      </c>
      <c r="AF83" s="644" t="s">
        <v>8</v>
      </c>
      <c r="AG83" s="644" t="s">
        <v>8</v>
      </c>
      <c r="AH83" s="1046" t="s">
        <v>8</v>
      </c>
      <c r="AI83" s="1257" t="s">
        <v>462</v>
      </c>
    </row>
    <row r="84" spans="1:255" ht="15.75" customHeight="1" x14ac:dyDescent="0.2">
      <c r="A84" s="960" t="s">
        <v>102</v>
      </c>
      <c r="B84" s="151" t="s">
        <v>462</v>
      </c>
      <c r="C84" s="152" t="s">
        <v>503</v>
      </c>
      <c r="D84" s="151" t="s">
        <v>462</v>
      </c>
      <c r="E84" s="151" t="s">
        <v>503</v>
      </c>
      <c r="F84" s="151" t="s">
        <v>462</v>
      </c>
      <c r="G84" s="151" t="s">
        <v>503</v>
      </c>
      <c r="H84" s="151" t="s">
        <v>462</v>
      </c>
      <c r="I84" s="151" t="s">
        <v>462</v>
      </c>
      <c r="J84" s="151" t="s">
        <v>503</v>
      </c>
      <c r="K84" s="644" t="s">
        <v>462</v>
      </c>
      <c r="L84" s="644" t="s">
        <v>503</v>
      </c>
      <c r="M84" s="644" t="s">
        <v>8</v>
      </c>
      <c r="N84" s="644" t="s">
        <v>8</v>
      </c>
      <c r="O84" s="644" t="s">
        <v>8</v>
      </c>
      <c r="P84" s="644" t="s">
        <v>8</v>
      </c>
      <c r="Q84" s="644" t="s">
        <v>8</v>
      </c>
      <c r="R84" s="644" t="s">
        <v>8</v>
      </c>
      <c r="S84" s="644" t="s">
        <v>8</v>
      </c>
      <c r="T84" s="644" t="s">
        <v>8</v>
      </c>
      <c r="U84" s="644" t="s">
        <v>8</v>
      </c>
      <c r="V84" s="644" t="s">
        <v>8</v>
      </c>
      <c r="W84" s="644" t="s">
        <v>8</v>
      </c>
      <c r="X84" s="644" t="s">
        <v>8</v>
      </c>
      <c r="Y84" s="644" t="s">
        <v>8</v>
      </c>
      <c r="Z84" s="644" t="s">
        <v>8</v>
      </c>
      <c r="AA84" s="644" t="s">
        <v>8</v>
      </c>
      <c r="AB84" s="644" t="s">
        <v>8</v>
      </c>
      <c r="AC84" s="644" t="s">
        <v>8</v>
      </c>
      <c r="AD84" s="644" t="s">
        <v>8</v>
      </c>
      <c r="AE84" s="644" t="s">
        <v>8</v>
      </c>
      <c r="AF84" s="644" t="s">
        <v>8</v>
      </c>
      <c r="AG84" s="644" t="s">
        <v>8</v>
      </c>
      <c r="AH84" s="1046" t="s">
        <v>8</v>
      </c>
      <c r="AI84" s="1257" t="s">
        <v>462</v>
      </c>
    </row>
    <row r="85" spans="1:255" x14ac:dyDescent="0.2">
      <c r="A85" s="960" t="s">
        <v>103</v>
      </c>
      <c r="B85" s="151" t="s">
        <v>8</v>
      </c>
      <c r="C85" s="152" t="s">
        <v>8</v>
      </c>
      <c r="D85" s="151" t="s">
        <v>8</v>
      </c>
      <c r="E85" s="151" t="s">
        <v>8</v>
      </c>
      <c r="F85" s="151" t="s">
        <v>8</v>
      </c>
      <c r="G85" s="151" t="s">
        <v>8</v>
      </c>
      <c r="H85" s="151" t="s">
        <v>8</v>
      </c>
      <c r="I85" s="151" t="s">
        <v>8</v>
      </c>
      <c r="J85" s="151" t="s">
        <v>8</v>
      </c>
      <c r="K85" s="644" t="s">
        <v>8</v>
      </c>
      <c r="L85" s="644" t="s">
        <v>8</v>
      </c>
      <c r="M85" s="644" t="s">
        <v>8</v>
      </c>
      <c r="N85" s="644" t="s">
        <v>8</v>
      </c>
      <c r="O85" s="644" t="s">
        <v>8</v>
      </c>
      <c r="P85" s="644" t="s">
        <v>8</v>
      </c>
      <c r="Q85" s="644" t="s">
        <v>8</v>
      </c>
      <c r="R85" s="644" t="s">
        <v>8</v>
      </c>
      <c r="S85" s="644" t="s">
        <v>8</v>
      </c>
      <c r="T85" s="644" t="s">
        <v>8</v>
      </c>
      <c r="U85" s="644" t="s">
        <v>8</v>
      </c>
      <c r="V85" s="644" t="s">
        <v>8</v>
      </c>
      <c r="W85" s="644" t="s">
        <v>8</v>
      </c>
      <c r="X85" s="644" t="s">
        <v>8</v>
      </c>
      <c r="Y85" s="644" t="s">
        <v>8</v>
      </c>
      <c r="Z85" s="644" t="s">
        <v>8</v>
      </c>
      <c r="AA85" s="644" t="s">
        <v>8</v>
      </c>
      <c r="AB85" s="644" t="s">
        <v>8</v>
      </c>
      <c r="AC85" s="644" t="s">
        <v>8</v>
      </c>
      <c r="AD85" s="644" t="s">
        <v>8</v>
      </c>
      <c r="AE85" s="644" t="s">
        <v>8</v>
      </c>
      <c r="AF85" s="644" t="s">
        <v>8</v>
      </c>
      <c r="AG85" s="644" t="s">
        <v>8</v>
      </c>
      <c r="AH85" s="1046" t="s">
        <v>8</v>
      </c>
      <c r="AI85" s="1257" t="s">
        <v>462</v>
      </c>
    </row>
    <row r="86" spans="1:255" x14ac:dyDescent="0.2">
      <c r="A86" s="960" t="s">
        <v>104</v>
      </c>
      <c r="B86" s="151"/>
      <c r="C86" s="152"/>
      <c r="D86" s="151" t="s">
        <v>8</v>
      </c>
      <c r="E86" s="151" t="s">
        <v>8</v>
      </c>
      <c r="F86" s="151" t="s">
        <v>8</v>
      </c>
      <c r="G86" s="151" t="s">
        <v>8</v>
      </c>
      <c r="H86" s="151" t="s">
        <v>8</v>
      </c>
      <c r="I86" s="151" t="s">
        <v>8</v>
      </c>
      <c r="J86" s="151" t="s">
        <v>8</v>
      </c>
      <c r="K86" s="644" t="s">
        <v>8</v>
      </c>
      <c r="L86" s="644" t="s">
        <v>8</v>
      </c>
      <c r="M86" s="644" t="s">
        <v>8</v>
      </c>
      <c r="N86" s="644" t="s">
        <v>8</v>
      </c>
      <c r="O86" s="30" t="s">
        <v>4</v>
      </c>
      <c r="P86" s="30" t="s">
        <v>4</v>
      </c>
      <c r="Q86" s="30" t="s">
        <v>4</v>
      </c>
      <c r="R86" s="30" t="s">
        <v>4</v>
      </c>
      <c r="S86" s="30" t="s">
        <v>4</v>
      </c>
      <c r="T86" s="30" t="s">
        <v>4</v>
      </c>
      <c r="U86" s="30" t="s">
        <v>4</v>
      </c>
      <c r="V86" s="30" t="s">
        <v>4</v>
      </c>
      <c r="W86" s="30" t="s">
        <v>4</v>
      </c>
      <c r="X86" s="30" t="s">
        <v>4</v>
      </c>
      <c r="Y86" s="30" t="s">
        <v>4</v>
      </c>
      <c r="Z86" s="30" t="s">
        <v>4</v>
      </c>
      <c r="AA86" s="30" t="s">
        <v>4</v>
      </c>
      <c r="AB86" s="30" t="s">
        <v>4</v>
      </c>
      <c r="AC86" s="30">
        <v>4</v>
      </c>
      <c r="AD86" s="30">
        <v>4</v>
      </c>
      <c r="AE86" s="30">
        <v>4</v>
      </c>
      <c r="AF86" s="30">
        <v>1</v>
      </c>
      <c r="AG86" s="36">
        <v>1</v>
      </c>
      <c r="AH86" s="1257">
        <v>1</v>
      </c>
      <c r="AI86" s="1257" t="s">
        <v>462</v>
      </c>
    </row>
    <row r="87" spans="1:255" x14ac:dyDescent="0.2">
      <c r="A87" s="1089" t="s">
        <v>105</v>
      </c>
      <c r="B87" s="1283"/>
      <c r="C87" s="1284"/>
      <c r="D87" s="1283"/>
      <c r="E87" s="1283"/>
      <c r="F87" s="1283"/>
      <c r="G87" s="1283"/>
      <c r="H87" s="1283"/>
      <c r="I87" s="1283"/>
      <c r="J87" s="1283"/>
      <c r="K87" s="1285"/>
      <c r="L87" s="1285"/>
      <c r="M87" s="1285"/>
      <c r="N87" s="1285"/>
      <c r="O87" s="1282"/>
      <c r="P87" s="1282"/>
      <c r="Q87" s="1282"/>
      <c r="R87" s="1282"/>
      <c r="S87" s="1282"/>
      <c r="T87" s="1282"/>
      <c r="U87" s="1282"/>
      <c r="V87" s="1282"/>
      <c r="W87" s="1282"/>
      <c r="X87" s="1282"/>
      <c r="Y87" s="1282"/>
      <c r="Z87" s="1282"/>
      <c r="AA87" s="1282"/>
      <c r="AB87" s="1282"/>
      <c r="AC87" s="1282"/>
      <c r="AD87" s="1282"/>
      <c r="AE87" s="1282"/>
      <c r="AF87" s="1282"/>
      <c r="AG87" s="1098"/>
      <c r="AH87" s="1094"/>
      <c r="AI87" s="1098"/>
    </row>
    <row r="88" spans="1:255" x14ac:dyDescent="0.2">
      <c r="A88" s="336" t="s">
        <v>106</v>
      </c>
      <c r="B88" s="140"/>
      <c r="C88" s="140"/>
      <c r="D88" s="140"/>
      <c r="E88" s="140"/>
      <c r="F88" s="140"/>
      <c r="G88" s="140"/>
      <c r="H88" s="140"/>
      <c r="I88" s="140"/>
      <c r="J88" s="140"/>
      <c r="K88" s="96"/>
      <c r="L88" s="96"/>
      <c r="M88" s="96"/>
      <c r="N88" s="96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1"/>
      <c r="AH88" s="109"/>
      <c r="AI88" s="16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  <c r="FB88" s="77"/>
      <c r="FC88" s="77"/>
      <c r="FD88" s="77"/>
      <c r="FE88" s="77"/>
      <c r="FF88" s="77"/>
      <c r="FG88" s="77"/>
      <c r="FH88" s="77"/>
      <c r="FI88" s="77"/>
      <c r="FJ88" s="77"/>
      <c r="FK88" s="77"/>
      <c r="FL88" s="77"/>
      <c r="FM88" s="77"/>
      <c r="FN88" s="77"/>
      <c r="FO88" s="77"/>
      <c r="FP88" s="77"/>
      <c r="FQ88" s="77"/>
      <c r="FR88" s="77"/>
      <c r="FS88" s="77"/>
      <c r="FT88" s="77"/>
      <c r="FU88" s="77"/>
      <c r="FV88" s="77"/>
      <c r="FW88" s="77"/>
      <c r="FX88" s="77"/>
      <c r="FY88" s="77"/>
      <c r="FZ88" s="77"/>
      <c r="GA88" s="77"/>
      <c r="GB88" s="77"/>
      <c r="GC88" s="77"/>
      <c r="GD88" s="77"/>
      <c r="GE88" s="77"/>
      <c r="GF88" s="77"/>
      <c r="GG88" s="77"/>
      <c r="GH88" s="77"/>
      <c r="GI88" s="77"/>
      <c r="GJ88" s="77"/>
      <c r="GK88" s="77"/>
      <c r="GL88" s="77"/>
      <c r="GM88" s="77"/>
      <c r="GN88" s="77"/>
      <c r="GO88" s="77"/>
      <c r="GP88" s="77"/>
      <c r="GQ88" s="77"/>
      <c r="GR88" s="77"/>
      <c r="GS88" s="77"/>
      <c r="GT88" s="77"/>
      <c r="GU88" s="77"/>
      <c r="GV88" s="77"/>
      <c r="GW88" s="77"/>
      <c r="GX88" s="77"/>
      <c r="GY88" s="77"/>
      <c r="GZ88" s="77"/>
      <c r="HA88" s="77"/>
      <c r="HB88" s="77"/>
      <c r="HC88" s="77"/>
      <c r="HD88" s="77"/>
      <c r="HE88" s="77"/>
      <c r="HF88" s="77"/>
      <c r="HG88" s="77"/>
      <c r="HH88" s="77"/>
      <c r="HI88" s="77"/>
      <c r="HJ88" s="77"/>
      <c r="HK88" s="77"/>
      <c r="HL88" s="77"/>
      <c r="HM88" s="77"/>
      <c r="HN88" s="77"/>
      <c r="HO88" s="77"/>
      <c r="HP88" s="77"/>
      <c r="HQ88" s="77"/>
      <c r="HR88" s="77"/>
      <c r="HS88" s="77"/>
      <c r="HT88" s="77"/>
      <c r="HU88" s="77"/>
      <c r="HV88" s="77"/>
      <c r="HW88" s="77"/>
      <c r="HX88" s="77"/>
      <c r="HY88" s="77"/>
      <c r="HZ88" s="77"/>
      <c r="IA88" s="77"/>
      <c r="IB88" s="77"/>
      <c r="IC88" s="77"/>
      <c r="ID88" s="77"/>
      <c r="IE88" s="77"/>
      <c r="IF88" s="77"/>
      <c r="IG88" s="77"/>
      <c r="IH88" s="77"/>
      <c r="II88" s="77"/>
      <c r="IJ88" s="77"/>
      <c r="IK88" s="77"/>
      <c r="IL88" s="77"/>
      <c r="IM88" s="77"/>
      <c r="IN88" s="77"/>
      <c r="IO88" s="77"/>
      <c r="IP88" s="77"/>
      <c r="IQ88" s="77"/>
      <c r="IR88" s="77"/>
      <c r="IS88" s="77"/>
      <c r="IT88" s="77"/>
      <c r="IU88" s="77"/>
    </row>
    <row r="89" spans="1:255" x14ac:dyDescent="0.2">
      <c r="A89" s="336" t="s">
        <v>82</v>
      </c>
      <c r="B89" s="140" t="s">
        <v>4</v>
      </c>
      <c r="C89" s="140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109">
        <v>28089</v>
      </c>
      <c r="L89" s="109">
        <v>29684</v>
      </c>
      <c r="M89" s="109">
        <v>32845</v>
      </c>
      <c r="N89" s="109">
        <v>46400</v>
      </c>
      <c r="O89" s="30" t="s">
        <v>4</v>
      </c>
      <c r="P89" s="30" t="s">
        <v>4</v>
      </c>
      <c r="Q89" s="30" t="s">
        <v>4</v>
      </c>
      <c r="R89" s="30" t="s">
        <v>4</v>
      </c>
      <c r="S89" s="30" t="s">
        <v>4</v>
      </c>
      <c r="T89" s="30" t="s">
        <v>4</v>
      </c>
      <c r="U89" s="12">
        <v>18132.370999999999</v>
      </c>
      <c r="V89" s="12">
        <v>22090.871999999999</v>
      </c>
      <c r="W89" s="12">
        <v>23347.498</v>
      </c>
      <c r="X89" s="12">
        <v>21457.721000000001</v>
      </c>
      <c r="Y89" s="12">
        <v>21201.09</v>
      </c>
      <c r="Z89" s="12">
        <v>20758.95</v>
      </c>
      <c r="AA89" s="12">
        <v>29808.546999999999</v>
      </c>
      <c r="AB89" s="12">
        <v>43131.553</v>
      </c>
      <c r="AC89" s="12">
        <v>50978.877999999997</v>
      </c>
      <c r="AD89" s="12">
        <v>65379.28</v>
      </c>
      <c r="AE89" s="12">
        <v>80014.687000000005</v>
      </c>
      <c r="AF89" s="340">
        <v>89302.043000000005</v>
      </c>
      <c r="AG89" s="109">
        <v>89321.88</v>
      </c>
      <c r="AH89" s="109">
        <v>91574.760999999999</v>
      </c>
      <c r="AI89" s="1258">
        <v>103930.11500000001</v>
      </c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  <c r="GA89" s="77"/>
      <c r="GB89" s="77"/>
      <c r="GC89" s="77"/>
      <c r="GD89" s="77"/>
      <c r="GE89" s="77"/>
      <c r="GF89" s="77"/>
      <c r="GG89" s="77"/>
      <c r="GH89" s="77"/>
      <c r="GI89" s="77"/>
      <c r="GJ89" s="77"/>
      <c r="GK89" s="77"/>
      <c r="GL89" s="77"/>
      <c r="GM89" s="77"/>
      <c r="GN89" s="77"/>
      <c r="GO89" s="77"/>
      <c r="GP89" s="77"/>
      <c r="GQ89" s="77"/>
      <c r="GR89" s="77"/>
      <c r="GS89" s="77"/>
      <c r="GT89" s="77"/>
      <c r="GU89" s="77"/>
      <c r="GV89" s="77"/>
      <c r="GW89" s="77"/>
      <c r="GX89" s="77"/>
      <c r="GY89" s="77"/>
      <c r="GZ89" s="77"/>
      <c r="HA89" s="77"/>
      <c r="HB89" s="77"/>
      <c r="HC89" s="77"/>
      <c r="HD89" s="77"/>
      <c r="HE89" s="77"/>
      <c r="HF89" s="77"/>
      <c r="HG89" s="77"/>
      <c r="HH89" s="77"/>
      <c r="HI89" s="77"/>
      <c r="HJ89" s="77"/>
      <c r="HK89" s="77"/>
      <c r="HL89" s="77"/>
      <c r="HM89" s="77"/>
      <c r="HN89" s="77"/>
      <c r="HO89" s="77"/>
      <c r="HP89" s="77"/>
      <c r="HQ89" s="77"/>
      <c r="HR89" s="77"/>
      <c r="HS89" s="77"/>
      <c r="HT89" s="77"/>
      <c r="HU89" s="77"/>
      <c r="HV89" s="77"/>
      <c r="HW89" s="77"/>
      <c r="HX89" s="77"/>
      <c r="HY89" s="77"/>
      <c r="HZ89" s="77"/>
      <c r="IA89" s="77"/>
      <c r="IB89" s="77"/>
      <c r="IC89" s="77"/>
      <c r="ID89" s="77"/>
      <c r="IE89" s="77"/>
      <c r="IF89" s="77"/>
      <c r="IG89" s="77"/>
      <c r="IH89" s="77"/>
      <c r="II89" s="77"/>
      <c r="IJ89" s="77"/>
      <c r="IK89" s="77"/>
      <c r="IL89" s="77"/>
      <c r="IM89" s="77"/>
      <c r="IN89" s="77"/>
      <c r="IO89" s="77"/>
      <c r="IP89" s="77"/>
      <c r="IQ89" s="77"/>
      <c r="IR89" s="77"/>
      <c r="IS89" s="77"/>
      <c r="IT89" s="77"/>
      <c r="IU89" s="77"/>
    </row>
    <row r="90" spans="1:255" x14ac:dyDescent="0.2">
      <c r="A90" s="336" t="s">
        <v>418</v>
      </c>
      <c r="B90" s="69"/>
      <c r="C90" s="69"/>
      <c r="D90" s="69"/>
      <c r="E90" s="69"/>
      <c r="F90" s="69"/>
      <c r="G90" s="69"/>
      <c r="H90" s="69"/>
      <c r="I90" s="69"/>
      <c r="J90" s="69"/>
      <c r="K90" s="109"/>
      <c r="L90" s="109"/>
      <c r="M90" s="109"/>
      <c r="N90" s="109"/>
      <c r="O90" s="30"/>
      <c r="P90" s="30"/>
      <c r="Q90" s="30"/>
      <c r="R90" s="30"/>
      <c r="S90" s="30"/>
      <c r="T90" s="30"/>
      <c r="U90" s="756">
        <v>4</v>
      </c>
      <c r="V90" s="756">
        <v>3.9</v>
      </c>
      <c r="W90" s="756">
        <v>4.7</v>
      </c>
      <c r="X90" s="756">
        <v>4</v>
      </c>
      <c r="Y90" s="756">
        <v>3.9</v>
      </c>
      <c r="Z90" s="756">
        <v>4.5999999999999996</v>
      </c>
      <c r="AA90" s="756">
        <v>5</v>
      </c>
      <c r="AB90" s="756">
        <v>5.6</v>
      </c>
      <c r="AC90" s="756">
        <v>5.8</v>
      </c>
      <c r="AD90" s="756">
        <v>5.5</v>
      </c>
      <c r="AE90" s="756">
        <v>5.4</v>
      </c>
      <c r="AF90" s="756">
        <v>3.8</v>
      </c>
      <c r="AG90" s="756">
        <v>3.6</v>
      </c>
      <c r="AH90" s="756">
        <v>3.4</v>
      </c>
      <c r="AI90" s="717">
        <v>3.6</v>
      </c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  <c r="FB90" s="77"/>
      <c r="FC90" s="77"/>
      <c r="FD90" s="77"/>
      <c r="FE90" s="77"/>
      <c r="FF90" s="77"/>
      <c r="FG90" s="77"/>
      <c r="FH90" s="77"/>
      <c r="FI90" s="77"/>
      <c r="FJ90" s="77"/>
      <c r="FK90" s="77"/>
      <c r="FL90" s="77"/>
      <c r="FM90" s="77"/>
      <c r="FN90" s="77"/>
      <c r="FO90" s="77"/>
      <c r="FP90" s="77"/>
      <c r="FQ90" s="77"/>
      <c r="FR90" s="77"/>
      <c r="FS90" s="77"/>
      <c r="FT90" s="77"/>
      <c r="FU90" s="77"/>
      <c r="FV90" s="77"/>
      <c r="FW90" s="77"/>
      <c r="FX90" s="77"/>
      <c r="FY90" s="77"/>
      <c r="FZ90" s="77"/>
      <c r="GA90" s="77"/>
      <c r="GB90" s="77"/>
      <c r="GC90" s="77"/>
      <c r="GD90" s="77"/>
      <c r="GE90" s="77"/>
      <c r="GF90" s="77"/>
      <c r="GG90" s="77"/>
      <c r="GH90" s="77"/>
      <c r="GI90" s="77"/>
      <c r="GJ90" s="77"/>
      <c r="GK90" s="77"/>
      <c r="GL90" s="77"/>
      <c r="GM90" s="77"/>
      <c r="GN90" s="77"/>
      <c r="GO90" s="77"/>
      <c r="GP90" s="77"/>
      <c r="GQ90" s="77"/>
      <c r="GR90" s="77"/>
      <c r="GS90" s="77"/>
      <c r="GT90" s="77"/>
      <c r="GU90" s="77"/>
      <c r="GV90" s="77"/>
      <c r="GW90" s="77"/>
      <c r="GX90" s="77"/>
      <c r="GY90" s="77"/>
      <c r="GZ90" s="77"/>
      <c r="HA90" s="77"/>
      <c r="HB90" s="77"/>
      <c r="HC90" s="77"/>
      <c r="HD90" s="77"/>
      <c r="HE90" s="77"/>
      <c r="HF90" s="77"/>
      <c r="HG90" s="77"/>
      <c r="HH90" s="77"/>
      <c r="HI90" s="77"/>
      <c r="HJ90" s="77"/>
      <c r="HK90" s="77"/>
      <c r="HL90" s="77"/>
      <c r="HM90" s="77"/>
      <c r="HN90" s="77"/>
      <c r="HO90" s="77"/>
      <c r="HP90" s="77"/>
      <c r="HQ90" s="77"/>
      <c r="HR90" s="77"/>
      <c r="HS90" s="77"/>
      <c r="HT90" s="77"/>
      <c r="HU90" s="77"/>
      <c r="HV90" s="77"/>
      <c r="HW90" s="77"/>
      <c r="HX90" s="77"/>
      <c r="HY90" s="77"/>
      <c r="HZ90" s="77"/>
      <c r="IA90" s="77"/>
      <c r="IB90" s="77"/>
      <c r="IC90" s="77"/>
      <c r="ID90" s="77"/>
      <c r="IE90" s="77"/>
      <c r="IF90" s="77"/>
      <c r="IG90" s="77"/>
      <c r="IH90" s="77"/>
      <c r="II90" s="77"/>
      <c r="IJ90" s="77"/>
      <c r="IK90" s="77"/>
      <c r="IL90" s="77"/>
      <c r="IM90" s="77"/>
      <c r="IN90" s="77"/>
      <c r="IO90" s="77"/>
      <c r="IP90" s="77"/>
      <c r="IQ90" s="77"/>
      <c r="IR90" s="77"/>
      <c r="IS90" s="77"/>
      <c r="IT90" s="77"/>
      <c r="IU90" s="77"/>
    </row>
    <row r="91" spans="1:255" ht="11.25" customHeight="1" x14ac:dyDescent="0.2">
      <c r="A91" s="336" t="s">
        <v>254</v>
      </c>
      <c r="B91" s="69"/>
      <c r="C91" s="69"/>
      <c r="D91" s="69"/>
      <c r="E91" s="69"/>
      <c r="F91" s="69"/>
      <c r="G91" s="69"/>
      <c r="H91" s="69"/>
      <c r="I91" s="69"/>
      <c r="J91" s="69"/>
      <c r="K91" s="320">
        <v>208.6</v>
      </c>
      <c r="L91" s="320">
        <v>93.3</v>
      </c>
      <c r="M91" s="320">
        <v>138.9</v>
      </c>
      <c r="N91" s="320">
        <v>110.2</v>
      </c>
      <c r="O91" s="30" t="s">
        <v>4</v>
      </c>
      <c r="P91" s="30" t="s">
        <v>4</v>
      </c>
      <c r="Q91" s="30" t="s">
        <v>4</v>
      </c>
      <c r="R91" s="30" t="s">
        <v>4</v>
      </c>
      <c r="S91" s="30" t="s">
        <v>4</v>
      </c>
      <c r="T91" s="30" t="s">
        <v>4</v>
      </c>
      <c r="U91" s="30" t="s">
        <v>4</v>
      </c>
      <c r="V91" s="30" t="s">
        <v>4</v>
      </c>
      <c r="W91" s="30" t="s">
        <v>4</v>
      </c>
      <c r="X91" s="30" t="s">
        <v>4</v>
      </c>
      <c r="Y91" s="30" t="s">
        <v>4</v>
      </c>
      <c r="Z91" s="30" t="s">
        <v>4</v>
      </c>
      <c r="AA91" s="30" t="s">
        <v>4</v>
      </c>
      <c r="AB91" s="30" t="s">
        <v>4</v>
      </c>
      <c r="AC91" s="30" t="s">
        <v>4</v>
      </c>
      <c r="AD91" s="30" t="s">
        <v>4</v>
      </c>
      <c r="AE91" s="30" t="s">
        <v>4</v>
      </c>
      <c r="AF91" s="30" t="s">
        <v>4</v>
      </c>
      <c r="AG91" s="30" t="s">
        <v>4</v>
      </c>
      <c r="AH91" s="30" t="s">
        <v>4</v>
      </c>
      <c r="AI91" s="30" t="s">
        <v>4</v>
      </c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/>
      <c r="EO91" s="77"/>
      <c r="EP91" s="77"/>
      <c r="EQ91" s="77"/>
      <c r="ER91" s="77"/>
      <c r="ES91" s="77"/>
      <c r="ET91" s="77"/>
      <c r="EU91" s="77"/>
      <c r="EV91" s="77"/>
      <c r="EW91" s="77"/>
      <c r="EX91" s="77"/>
      <c r="EY91" s="77"/>
      <c r="EZ91" s="77"/>
      <c r="FA91" s="77"/>
      <c r="FB91" s="77"/>
      <c r="FC91" s="77"/>
      <c r="FD91" s="77"/>
      <c r="FE91" s="77"/>
      <c r="FF91" s="77"/>
      <c r="FG91" s="77"/>
      <c r="FH91" s="77"/>
      <c r="FI91" s="77"/>
      <c r="FJ91" s="77"/>
      <c r="FK91" s="77"/>
      <c r="FL91" s="77"/>
      <c r="FM91" s="77"/>
      <c r="FN91" s="77"/>
      <c r="FO91" s="77"/>
      <c r="FP91" s="77"/>
      <c r="FQ91" s="77"/>
      <c r="FR91" s="77"/>
      <c r="FS91" s="77"/>
      <c r="FT91" s="77"/>
      <c r="FU91" s="77"/>
      <c r="FV91" s="77"/>
      <c r="FW91" s="77"/>
      <c r="FX91" s="77"/>
      <c r="FY91" s="77"/>
      <c r="FZ91" s="77"/>
      <c r="GA91" s="77"/>
      <c r="GB91" s="77"/>
      <c r="GC91" s="77"/>
      <c r="GD91" s="77"/>
      <c r="GE91" s="77"/>
      <c r="GF91" s="77"/>
      <c r="GG91" s="77"/>
      <c r="GH91" s="77"/>
      <c r="GI91" s="77"/>
      <c r="GJ91" s="77"/>
      <c r="GK91" s="77"/>
      <c r="GL91" s="77"/>
      <c r="GM91" s="77"/>
      <c r="GN91" s="77"/>
      <c r="GO91" s="77"/>
      <c r="GP91" s="77"/>
      <c r="GQ91" s="77"/>
      <c r="GR91" s="77"/>
      <c r="GS91" s="77"/>
      <c r="GT91" s="77"/>
      <c r="GU91" s="77"/>
      <c r="GV91" s="77"/>
      <c r="GW91" s="77"/>
      <c r="GX91" s="77"/>
      <c r="GY91" s="77"/>
      <c r="GZ91" s="77"/>
      <c r="HA91" s="77"/>
      <c r="HB91" s="77"/>
      <c r="HC91" s="77"/>
      <c r="HD91" s="77"/>
      <c r="HE91" s="77"/>
      <c r="HF91" s="77"/>
      <c r="HG91" s="77"/>
      <c r="HH91" s="77"/>
      <c r="HI91" s="77"/>
      <c r="HJ91" s="77"/>
      <c r="HK91" s="77"/>
      <c r="HL91" s="77"/>
      <c r="HM91" s="77"/>
      <c r="HN91" s="77"/>
      <c r="HO91" s="77"/>
      <c r="HP91" s="77"/>
      <c r="HQ91" s="77"/>
      <c r="HR91" s="77"/>
      <c r="HS91" s="77"/>
      <c r="HT91" s="77"/>
      <c r="HU91" s="77"/>
      <c r="HV91" s="77"/>
      <c r="HW91" s="77"/>
      <c r="HX91" s="77"/>
      <c r="HY91" s="77"/>
      <c r="HZ91" s="77"/>
      <c r="IA91" s="77"/>
      <c r="IB91" s="77"/>
      <c r="IC91" s="77"/>
      <c r="ID91" s="77"/>
      <c r="IE91" s="77"/>
      <c r="IF91" s="77"/>
      <c r="IG91" s="77"/>
      <c r="IH91" s="77"/>
      <c r="II91" s="77"/>
      <c r="IJ91" s="77"/>
      <c r="IK91" s="77"/>
      <c r="IL91" s="77"/>
      <c r="IM91" s="77"/>
      <c r="IN91" s="77"/>
      <c r="IO91" s="77"/>
      <c r="IP91" s="77"/>
      <c r="IQ91" s="77"/>
      <c r="IR91" s="77"/>
      <c r="IS91" s="77"/>
      <c r="IT91" s="77"/>
      <c r="IU91" s="77"/>
    </row>
    <row r="92" spans="1:255" x14ac:dyDescent="0.2">
      <c r="A92" s="336" t="s">
        <v>253</v>
      </c>
      <c r="B92" s="69"/>
      <c r="C92" s="69"/>
      <c r="D92" s="69"/>
      <c r="E92" s="69"/>
      <c r="F92" s="69"/>
      <c r="G92" s="69"/>
      <c r="H92" s="69"/>
      <c r="I92" s="69"/>
      <c r="J92" s="69"/>
      <c r="K92" s="96"/>
      <c r="L92" s="96"/>
      <c r="M92" s="96"/>
      <c r="N92" s="96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669"/>
      <c r="AG92" s="30"/>
      <c r="AH92" s="30"/>
      <c r="AI92" s="48"/>
    </row>
    <row r="93" spans="1:255" x14ac:dyDescent="0.2">
      <c r="A93" s="336" t="s">
        <v>82</v>
      </c>
      <c r="B93" s="140" t="s">
        <v>4</v>
      </c>
      <c r="C93" s="140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109">
        <v>21112</v>
      </c>
      <c r="L93" s="109">
        <v>22138</v>
      </c>
      <c r="M93" s="109">
        <v>25371</v>
      </c>
      <c r="N93" s="109">
        <v>37445</v>
      </c>
      <c r="O93" s="30" t="s">
        <v>4</v>
      </c>
      <c r="P93" s="30" t="s">
        <v>4</v>
      </c>
      <c r="Q93" s="30" t="s">
        <v>4</v>
      </c>
      <c r="R93" s="30" t="s">
        <v>4</v>
      </c>
      <c r="S93" s="30" t="s">
        <v>4</v>
      </c>
      <c r="T93" s="30" t="s">
        <v>4</v>
      </c>
      <c r="U93" s="12">
        <v>8859.0290000000005</v>
      </c>
      <c r="V93" s="12">
        <v>11525.367</v>
      </c>
      <c r="W93" s="12">
        <v>14709.662</v>
      </c>
      <c r="X93" s="12">
        <v>13572.665000000001</v>
      </c>
      <c r="Y93" s="12">
        <v>12165.406999999999</v>
      </c>
      <c r="Z93" s="12">
        <v>12543.362999999999</v>
      </c>
      <c r="AA93" s="12">
        <v>21150.808000000001</v>
      </c>
      <c r="AB93" s="12">
        <v>33816.427000000003</v>
      </c>
      <c r="AC93" s="12">
        <v>41203.775999999998</v>
      </c>
      <c r="AD93" s="12">
        <v>54336.285000000003</v>
      </c>
      <c r="AE93" s="12">
        <v>64318.254999999997</v>
      </c>
      <c r="AF93" s="340">
        <v>73808.365000000005</v>
      </c>
      <c r="AG93" s="109">
        <v>73114.509999999995</v>
      </c>
      <c r="AH93" s="744">
        <v>73462.861999999994</v>
      </c>
      <c r="AI93" s="1258">
        <v>80172.218999999997</v>
      </c>
    </row>
    <row r="94" spans="1:255" ht="13.5" customHeight="1" x14ac:dyDescent="0.2">
      <c r="A94" s="336" t="s">
        <v>254</v>
      </c>
      <c r="B94" s="69"/>
      <c r="C94" s="69"/>
      <c r="D94" s="69"/>
      <c r="E94" s="69"/>
      <c r="F94" s="69"/>
      <c r="G94" s="69"/>
      <c r="H94" s="69"/>
      <c r="I94" s="69"/>
      <c r="J94" s="69"/>
      <c r="K94" s="320">
        <v>205.3</v>
      </c>
      <c r="L94" s="320">
        <v>92.4</v>
      </c>
      <c r="M94" s="320">
        <v>152.1</v>
      </c>
      <c r="N94" s="320">
        <v>111.4</v>
      </c>
      <c r="O94" s="30" t="s">
        <v>4</v>
      </c>
      <c r="P94" s="30" t="s">
        <v>4</v>
      </c>
      <c r="Q94" s="30" t="s">
        <v>4</v>
      </c>
      <c r="R94" s="30" t="s">
        <v>4</v>
      </c>
      <c r="S94" s="30" t="s">
        <v>4</v>
      </c>
      <c r="T94" s="30" t="s">
        <v>4</v>
      </c>
      <c r="U94" s="30" t="s">
        <v>4</v>
      </c>
      <c r="V94" s="30" t="s">
        <v>4</v>
      </c>
      <c r="W94" s="30" t="s">
        <v>4</v>
      </c>
      <c r="X94" s="30" t="s">
        <v>4</v>
      </c>
      <c r="Y94" s="30" t="s">
        <v>4</v>
      </c>
      <c r="Z94" s="30" t="s">
        <v>4</v>
      </c>
      <c r="AA94" s="30" t="s">
        <v>4</v>
      </c>
      <c r="AB94" s="30" t="s">
        <v>4</v>
      </c>
      <c r="AC94" s="30" t="s">
        <v>4</v>
      </c>
      <c r="AD94" s="30" t="s">
        <v>4</v>
      </c>
      <c r="AE94" s="30" t="s">
        <v>4</v>
      </c>
      <c r="AF94" s="30" t="s">
        <v>4</v>
      </c>
      <c r="AG94" s="30" t="s">
        <v>4</v>
      </c>
      <c r="AH94" s="744" t="s">
        <v>4</v>
      </c>
      <c r="AI94" s="744" t="s">
        <v>4</v>
      </c>
    </row>
    <row r="95" spans="1:255" x14ac:dyDescent="0.2">
      <c r="A95" s="336" t="s">
        <v>117</v>
      </c>
      <c r="B95" s="69"/>
      <c r="C95" s="69"/>
      <c r="D95" s="69"/>
      <c r="E95" s="69"/>
      <c r="F95" s="69"/>
      <c r="G95" s="69"/>
      <c r="H95" s="69"/>
      <c r="I95" s="69"/>
      <c r="J95" s="69"/>
      <c r="K95" s="64"/>
      <c r="L95" s="64"/>
      <c r="M95" s="64"/>
      <c r="N95" s="64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744"/>
      <c r="AI95" s="724"/>
    </row>
    <row r="96" spans="1:255" x14ac:dyDescent="0.2">
      <c r="A96" s="336" t="s">
        <v>82</v>
      </c>
      <c r="B96" s="140" t="s">
        <v>4</v>
      </c>
      <c r="C96" s="140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109">
        <v>2265</v>
      </c>
      <c r="L96" s="109">
        <v>3229</v>
      </c>
      <c r="M96" s="109">
        <v>3548</v>
      </c>
      <c r="N96" s="109">
        <v>3738</v>
      </c>
      <c r="O96" s="30" t="s">
        <v>4</v>
      </c>
      <c r="P96" s="30" t="s">
        <v>4</v>
      </c>
      <c r="Q96" s="30" t="s">
        <v>4</v>
      </c>
      <c r="R96" s="30" t="s">
        <v>4</v>
      </c>
      <c r="S96" s="30" t="s">
        <v>4</v>
      </c>
      <c r="T96" s="30" t="s">
        <v>4</v>
      </c>
      <c r="U96" s="12">
        <v>7866.4089999999997</v>
      </c>
      <c r="V96" s="12">
        <v>9295.8549999999996</v>
      </c>
      <c r="W96" s="12">
        <v>7307.1859999999997</v>
      </c>
      <c r="X96" s="12">
        <v>6392.4080000000004</v>
      </c>
      <c r="Y96" s="12">
        <v>7302.8530000000001</v>
      </c>
      <c r="Z96" s="12">
        <v>6509.1980000000003</v>
      </c>
      <c r="AA96" s="12">
        <v>6829.8950000000004</v>
      </c>
      <c r="AB96" s="12">
        <v>7337.902</v>
      </c>
      <c r="AC96" s="12">
        <v>7575.2950000000001</v>
      </c>
      <c r="AD96" s="12">
        <v>9060.2860000000001</v>
      </c>
      <c r="AE96" s="12">
        <v>13708.333000000001</v>
      </c>
      <c r="AF96" s="340">
        <v>13391.457</v>
      </c>
      <c r="AG96" s="109">
        <v>14276.383</v>
      </c>
      <c r="AH96" s="744">
        <v>15999.513000000001</v>
      </c>
      <c r="AI96" s="1258">
        <v>21080.138999999999</v>
      </c>
    </row>
    <row r="97" spans="1:255" x14ac:dyDescent="0.2">
      <c r="A97" s="336" t="s">
        <v>254</v>
      </c>
      <c r="B97" s="69"/>
      <c r="C97" s="69"/>
      <c r="D97" s="69"/>
      <c r="E97" s="69"/>
      <c r="F97" s="69"/>
      <c r="G97" s="69"/>
      <c r="H97" s="69"/>
      <c r="I97" s="69"/>
      <c r="J97" s="69"/>
      <c r="K97" s="320">
        <v>278.2</v>
      </c>
      <c r="L97" s="320">
        <v>162.19999999999999</v>
      </c>
      <c r="M97" s="320">
        <v>105.3</v>
      </c>
      <c r="N97" s="320">
        <v>104.6</v>
      </c>
      <c r="O97" s="30" t="s">
        <v>4</v>
      </c>
      <c r="P97" s="30" t="s">
        <v>4</v>
      </c>
      <c r="Q97" s="30" t="s">
        <v>4</v>
      </c>
      <c r="R97" s="30" t="s">
        <v>4</v>
      </c>
      <c r="S97" s="30" t="s">
        <v>4</v>
      </c>
      <c r="T97" s="30" t="s">
        <v>4</v>
      </c>
      <c r="U97" s="30" t="s">
        <v>4</v>
      </c>
      <c r="V97" s="30" t="s">
        <v>4</v>
      </c>
      <c r="W97" s="30" t="s">
        <v>4</v>
      </c>
      <c r="X97" s="30" t="s">
        <v>4</v>
      </c>
      <c r="Y97" s="30" t="s">
        <v>4</v>
      </c>
      <c r="Z97" s="30" t="s">
        <v>4</v>
      </c>
      <c r="AA97" s="30" t="s">
        <v>4</v>
      </c>
      <c r="AB97" s="30" t="s">
        <v>4</v>
      </c>
      <c r="AC97" s="30" t="s">
        <v>4</v>
      </c>
      <c r="AD97" s="30" t="s">
        <v>4</v>
      </c>
      <c r="AE97" s="30" t="s">
        <v>4</v>
      </c>
      <c r="AF97" s="30" t="s">
        <v>4</v>
      </c>
      <c r="AG97" s="36" t="s">
        <v>8</v>
      </c>
      <c r="AH97" s="744" t="s">
        <v>4</v>
      </c>
      <c r="AI97" s="744" t="s">
        <v>4</v>
      </c>
    </row>
    <row r="98" spans="1:255" x14ac:dyDescent="0.2">
      <c r="A98" s="336" t="s">
        <v>118</v>
      </c>
      <c r="B98" s="151" t="s">
        <v>4</v>
      </c>
      <c r="C98" s="151" t="s">
        <v>4</v>
      </c>
      <c r="D98" s="151" t="s">
        <v>4</v>
      </c>
      <c r="E98" s="151" t="s">
        <v>4</v>
      </c>
      <c r="F98" s="151" t="s">
        <v>4</v>
      </c>
      <c r="G98" s="151" t="s">
        <v>4</v>
      </c>
      <c r="H98" s="151" t="s">
        <v>4</v>
      </c>
      <c r="I98" s="151" t="s">
        <v>4</v>
      </c>
      <c r="J98" s="151" t="s">
        <v>4</v>
      </c>
      <c r="K98" s="30">
        <v>1518</v>
      </c>
      <c r="L98" s="30">
        <v>1982</v>
      </c>
      <c r="M98" s="30">
        <v>2328</v>
      </c>
      <c r="N98" s="30">
        <v>2018</v>
      </c>
      <c r="O98" s="30" t="s">
        <v>4</v>
      </c>
      <c r="P98" s="30" t="s">
        <v>4</v>
      </c>
      <c r="Q98" s="30" t="s">
        <v>4</v>
      </c>
      <c r="R98" s="30" t="s">
        <v>4</v>
      </c>
      <c r="S98" s="30" t="s">
        <v>4</v>
      </c>
      <c r="T98" s="30" t="s">
        <v>4</v>
      </c>
      <c r="U98" s="12">
        <v>1390.817</v>
      </c>
      <c r="V98" s="12">
        <v>1712.6179999999999</v>
      </c>
      <c r="W98" s="12">
        <v>1305.9369999999999</v>
      </c>
      <c r="X98" s="12">
        <v>1198.9190000000001</v>
      </c>
      <c r="Y98" s="12">
        <v>1435.258</v>
      </c>
      <c r="Z98" s="12">
        <v>1513.8579999999999</v>
      </c>
      <c r="AA98" s="12">
        <v>2600.7199999999998</v>
      </c>
      <c r="AB98" s="12">
        <v>1592.827</v>
      </c>
      <c r="AC98" s="12">
        <v>1089.097</v>
      </c>
      <c r="AD98" s="12">
        <v>1113.6020000000001</v>
      </c>
      <c r="AE98" s="12">
        <v>740.86199999999997</v>
      </c>
      <c r="AF98" s="340">
        <v>259.81099999999998</v>
      </c>
      <c r="AG98" s="109">
        <v>281.488</v>
      </c>
      <c r="AH98" s="744">
        <v>178.46700000000001</v>
      </c>
      <c r="AI98" s="1258">
        <v>1131.3130000000001</v>
      </c>
    </row>
    <row r="99" spans="1:255" x14ac:dyDescent="0.2">
      <c r="A99" s="336" t="s">
        <v>119</v>
      </c>
      <c r="B99" s="151" t="s">
        <v>4</v>
      </c>
      <c r="C99" s="151" t="s">
        <v>4</v>
      </c>
      <c r="D99" s="151" t="s">
        <v>4</v>
      </c>
      <c r="E99" s="151" t="s">
        <v>4</v>
      </c>
      <c r="F99" s="151" t="s">
        <v>4</v>
      </c>
      <c r="G99" s="151" t="s">
        <v>4</v>
      </c>
      <c r="H99" s="151" t="s">
        <v>4</v>
      </c>
      <c r="I99" s="151" t="s">
        <v>4</v>
      </c>
      <c r="J99" s="151" t="s">
        <v>4</v>
      </c>
      <c r="K99" s="30">
        <v>122</v>
      </c>
      <c r="L99" s="30">
        <v>283</v>
      </c>
      <c r="M99" s="30">
        <v>510</v>
      </c>
      <c r="N99" s="30">
        <v>656</v>
      </c>
      <c r="O99" s="30" t="s">
        <v>4</v>
      </c>
      <c r="P99" s="30" t="s">
        <v>4</v>
      </c>
      <c r="Q99" s="30" t="s">
        <v>4</v>
      </c>
      <c r="R99" s="30" t="s">
        <v>4</v>
      </c>
      <c r="S99" s="30" t="s">
        <v>4</v>
      </c>
      <c r="T99" s="30" t="s">
        <v>4</v>
      </c>
      <c r="U99" s="12" t="s">
        <v>8</v>
      </c>
      <c r="V99" s="12" t="s">
        <v>8</v>
      </c>
      <c r="W99" s="12" t="s">
        <v>8</v>
      </c>
      <c r="X99" s="12" t="s">
        <v>8</v>
      </c>
      <c r="Y99" s="12" t="s">
        <v>8</v>
      </c>
      <c r="Z99" s="12" t="s">
        <v>8</v>
      </c>
      <c r="AA99" s="12" t="s">
        <v>8</v>
      </c>
      <c r="AB99" s="12" t="s">
        <v>8</v>
      </c>
      <c r="AC99" s="12" t="s">
        <v>8</v>
      </c>
      <c r="AD99" s="12" t="s">
        <v>8</v>
      </c>
      <c r="AE99" s="12" t="s">
        <v>8</v>
      </c>
      <c r="AF99" s="340" t="s">
        <v>8</v>
      </c>
      <c r="AG99" s="12" t="s">
        <v>8</v>
      </c>
      <c r="AH99" s="1116" t="s">
        <v>8</v>
      </c>
      <c r="AI99" s="1113" t="s">
        <v>8</v>
      </c>
    </row>
    <row r="100" spans="1:255" x14ac:dyDescent="0.2">
      <c r="A100" s="336" t="s">
        <v>120</v>
      </c>
      <c r="B100" s="151" t="s">
        <v>4</v>
      </c>
      <c r="C100" s="151" t="s">
        <v>4</v>
      </c>
      <c r="D100" s="151" t="s">
        <v>4</v>
      </c>
      <c r="E100" s="151" t="s">
        <v>4</v>
      </c>
      <c r="F100" s="151" t="s">
        <v>4</v>
      </c>
      <c r="G100" s="151" t="s">
        <v>4</v>
      </c>
      <c r="H100" s="151" t="s">
        <v>4</v>
      </c>
      <c r="I100" s="151" t="s">
        <v>4</v>
      </c>
      <c r="J100" s="151" t="s">
        <v>4</v>
      </c>
      <c r="K100" s="30">
        <v>14</v>
      </c>
      <c r="L100" s="30">
        <v>18</v>
      </c>
      <c r="M100" s="30">
        <v>19</v>
      </c>
      <c r="N100" s="30">
        <v>27</v>
      </c>
      <c r="O100" s="30" t="s">
        <v>4</v>
      </c>
      <c r="P100" s="30" t="s">
        <v>4</v>
      </c>
      <c r="Q100" s="30" t="s">
        <v>4</v>
      </c>
      <c r="R100" s="30" t="s">
        <v>4</v>
      </c>
      <c r="S100" s="30" t="s">
        <v>4</v>
      </c>
      <c r="T100" s="30" t="s">
        <v>4</v>
      </c>
      <c r="U100" s="12">
        <v>47.302</v>
      </c>
      <c r="V100" s="12">
        <v>33.463999999999999</v>
      </c>
      <c r="W100" s="12">
        <v>7.5270000000000001</v>
      </c>
      <c r="X100" s="12">
        <v>6.13</v>
      </c>
      <c r="Y100" s="12">
        <v>5.4710000000000001</v>
      </c>
      <c r="Z100" s="12">
        <v>4.63</v>
      </c>
      <c r="AA100" s="12">
        <v>7.5579999999999998</v>
      </c>
      <c r="AB100" s="12">
        <v>4.5670000000000002</v>
      </c>
      <c r="AC100" s="12">
        <v>4.7919999999999998</v>
      </c>
      <c r="AD100" s="12">
        <v>13.526999999999999</v>
      </c>
      <c r="AE100" s="12">
        <v>31.359000000000002</v>
      </c>
      <c r="AF100" s="340">
        <v>63.311</v>
      </c>
      <c r="AG100" s="109">
        <v>19.86</v>
      </c>
      <c r="AH100" s="744">
        <v>121.688</v>
      </c>
      <c r="AI100" s="1258">
        <v>108.648</v>
      </c>
    </row>
    <row r="101" spans="1:255" ht="22.5" x14ac:dyDescent="0.2">
      <c r="A101" s="160" t="s">
        <v>419</v>
      </c>
      <c r="B101" s="151" t="s">
        <v>4</v>
      </c>
      <c r="C101" s="151" t="s">
        <v>4</v>
      </c>
      <c r="D101" s="151" t="s">
        <v>4</v>
      </c>
      <c r="E101" s="151" t="s">
        <v>4</v>
      </c>
      <c r="F101" s="151" t="s">
        <v>4</v>
      </c>
      <c r="G101" s="151" t="s">
        <v>4</v>
      </c>
      <c r="H101" s="151" t="s">
        <v>4</v>
      </c>
      <c r="I101" s="151" t="s">
        <v>4</v>
      </c>
      <c r="J101" s="151" t="s">
        <v>4</v>
      </c>
      <c r="K101" s="961">
        <v>9</v>
      </c>
      <c r="L101" s="961">
        <v>15</v>
      </c>
      <c r="M101" s="961">
        <v>16</v>
      </c>
      <c r="N101" s="961">
        <v>31</v>
      </c>
      <c r="O101" s="30" t="s">
        <v>4</v>
      </c>
      <c r="P101" s="30" t="s">
        <v>4</v>
      </c>
      <c r="Q101" s="30" t="s">
        <v>4</v>
      </c>
      <c r="R101" s="30" t="s">
        <v>4</v>
      </c>
      <c r="S101" s="30" t="s">
        <v>4</v>
      </c>
      <c r="T101" s="30" t="s">
        <v>4</v>
      </c>
      <c r="U101" s="12">
        <v>75.358000000000004</v>
      </c>
      <c r="V101" s="12">
        <v>131.56</v>
      </c>
      <c r="W101" s="12">
        <v>211.32599999999999</v>
      </c>
      <c r="X101" s="12">
        <v>138.13499999999999</v>
      </c>
      <c r="Y101" s="12">
        <v>213.005</v>
      </c>
      <c r="Z101" s="12">
        <v>159.44</v>
      </c>
      <c r="AA101" s="12">
        <v>147.35599999999999</v>
      </c>
      <c r="AB101" s="12">
        <v>148.06299999999999</v>
      </c>
      <c r="AC101" s="12">
        <v>159.08000000000001</v>
      </c>
      <c r="AD101" s="12">
        <v>208.018</v>
      </c>
      <c r="AE101" s="12">
        <v>197.31</v>
      </c>
      <c r="AF101" s="340">
        <v>339.19</v>
      </c>
      <c r="AG101" s="109">
        <v>562.00300000000004</v>
      </c>
      <c r="AH101" s="744">
        <v>518.54600000000005</v>
      </c>
      <c r="AI101" s="1258">
        <v>325.416</v>
      </c>
    </row>
    <row r="102" spans="1:255" x14ac:dyDescent="0.2">
      <c r="A102" s="336" t="s">
        <v>122</v>
      </c>
      <c r="B102" s="151" t="s">
        <v>4</v>
      </c>
      <c r="C102" s="151" t="s">
        <v>4</v>
      </c>
      <c r="D102" s="151" t="s">
        <v>4</v>
      </c>
      <c r="E102" s="151" t="s">
        <v>4</v>
      </c>
      <c r="F102" s="151" t="s">
        <v>4</v>
      </c>
      <c r="G102" s="151" t="s">
        <v>4</v>
      </c>
      <c r="H102" s="151" t="s">
        <v>4</v>
      </c>
      <c r="I102" s="151" t="s">
        <v>4</v>
      </c>
      <c r="J102" s="151" t="s">
        <v>4</v>
      </c>
      <c r="K102" s="961">
        <v>14</v>
      </c>
      <c r="L102" s="961">
        <v>20</v>
      </c>
      <c r="M102" s="961">
        <v>18</v>
      </c>
      <c r="N102" s="961">
        <v>17</v>
      </c>
      <c r="O102" s="30" t="s">
        <v>4</v>
      </c>
      <c r="P102" s="30" t="s">
        <v>4</v>
      </c>
      <c r="Q102" s="30" t="s">
        <v>4</v>
      </c>
      <c r="R102" s="30" t="s">
        <v>4</v>
      </c>
      <c r="S102" s="30" t="s">
        <v>4</v>
      </c>
      <c r="T102" s="30" t="s">
        <v>4</v>
      </c>
      <c r="U102" s="12">
        <v>9.6159999999999997</v>
      </c>
      <c r="V102" s="12">
        <v>9.9580000000000002</v>
      </c>
      <c r="W102" s="12">
        <v>11.901</v>
      </c>
      <c r="X102" s="12" t="s">
        <v>8</v>
      </c>
      <c r="Y102" s="12" t="s">
        <v>8</v>
      </c>
      <c r="Z102" s="12" t="s">
        <v>8</v>
      </c>
      <c r="AA102" s="12" t="s">
        <v>8</v>
      </c>
      <c r="AB102" s="12" t="s">
        <v>8</v>
      </c>
      <c r="AC102" s="12" t="s">
        <v>8</v>
      </c>
      <c r="AD102" s="12" t="s">
        <v>8</v>
      </c>
      <c r="AE102" s="12" t="s">
        <v>8</v>
      </c>
      <c r="AF102" s="340" t="s">
        <v>8</v>
      </c>
      <c r="AG102" s="109">
        <v>2.4</v>
      </c>
      <c r="AH102" s="744">
        <v>2.4</v>
      </c>
      <c r="AI102" s="1113" t="s">
        <v>8</v>
      </c>
    </row>
    <row r="103" spans="1:255" x14ac:dyDescent="0.2">
      <c r="A103" s="336" t="s">
        <v>420</v>
      </c>
      <c r="B103" s="151" t="s">
        <v>4</v>
      </c>
      <c r="C103" s="151" t="s">
        <v>4</v>
      </c>
      <c r="D103" s="151" t="s">
        <v>4</v>
      </c>
      <c r="E103" s="151" t="s">
        <v>4</v>
      </c>
      <c r="F103" s="151" t="s">
        <v>4</v>
      </c>
      <c r="G103" s="151" t="s">
        <v>4</v>
      </c>
      <c r="H103" s="151" t="s">
        <v>4</v>
      </c>
      <c r="I103" s="151" t="s">
        <v>4</v>
      </c>
      <c r="J103" s="151" t="s">
        <v>4</v>
      </c>
      <c r="K103" s="961">
        <v>27</v>
      </c>
      <c r="L103" s="961">
        <v>44</v>
      </c>
      <c r="M103" s="961">
        <v>124</v>
      </c>
      <c r="N103" s="961">
        <v>346</v>
      </c>
      <c r="O103" s="30" t="s">
        <v>4</v>
      </c>
      <c r="P103" s="30" t="s">
        <v>4</v>
      </c>
      <c r="Q103" s="30" t="s">
        <v>4</v>
      </c>
      <c r="R103" s="30" t="s">
        <v>4</v>
      </c>
      <c r="S103" s="30" t="s">
        <v>4</v>
      </c>
      <c r="T103" s="30" t="s">
        <v>4</v>
      </c>
      <c r="U103" s="12">
        <v>88.903000000000006</v>
      </c>
      <c r="V103" s="12">
        <v>91.408000000000001</v>
      </c>
      <c r="W103" s="12">
        <v>91.43</v>
      </c>
      <c r="X103" s="12">
        <v>85.254000000000005</v>
      </c>
      <c r="Y103" s="12">
        <v>180.68600000000001</v>
      </c>
      <c r="Z103" s="12">
        <v>171.256</v>
      </c>
      <c r="AA103" s="12">
        <v>81.417000000000002</v>
      </c>
      <c r="AB103" s="12">
        <v>389.77600000000001</v>
      </c>
      <c r="AC103" s="12">
        <v>323.78199999999998</v>
      </c>
      <c r="AD103" s="12">
        <v>189.386</v>
      </c>
      <c r="AE103" s="12">
        <v>345.92099999999999</v>
      </c>
      <c r="AF103" s="340">
        <v>203.05199999999999</v>
      </c>
      <c r="AG103" s="109">
        <v>141.203</v>
      </c>
      <c r="AH103" s="744">
        <v>206.18199999999999</v>
      </c>
      <c r="AI103" s="1258">
        <v>326.35199999999998</v>
      </c>
    </row>
    <row r="104" spans="1:255" x14ac:dyDescent="0.2">
      <c r="A104" s="336" t="s">
        <v>421</v>
      </c>
      <c r="B104" s="151" t="s">
        <v>4</v>
      </c>
      <c r="C104" s="151" t="s">
        <v>4</v>
      </c>
      <c r="D104" s="151" t="s">
        <v>4</v>
      </c>
      <c r="E104" s="151" t="s">
        <v>4</v>
      </c>
      <c r="F104" s="151" t="s">
        <v>4</v>
      </c>
      <c r="G104" s="151" t="s">
        <v>4</v>
      </c>
      <c r="H104" s="151" t="s">
        <v>4</v>
      </c>
      <c r="I104" s="151" t="s">
        <v>4</v>
      </c>
      <c r="J104" s="151" t="s">
        <v>4</v>
      </c>
      <c r="K104" s="961">
        <v>85</v>
      </c>
      <c r="L104" s="961">
        <v>57</v>
      </c>
      <c r="M104" s="961">
        <v>15</v>
      </c>
      <c r="N104" s="961">
        <v>29</v>
      </c>
      <c r="O104" s="30" t="s">
        <v>4</v>
      </c>
      <c r="P104" s="30" t="s">
        <v>4</v>
      </c>
      <c r="Q104" s="30" t="s">
        <v>4</v>
      </c>
      <c r="R104" s="30" t="s">
        <v>4</v>
      </c>
      <c r="S104" s="30" t="s">
        <v>4</v>
      </c>
      <c r="T104" s="30" t="s">
        <v>4</v>
      </c>
      <c r="U104" s="12">
        <v>6010.0630000000001</v>
      </c>
      <c r="V104" s="12">
        <v>6987.6729999999998</v>
      </c>
      <c r="W104" s="12">
        <v>5547.9</v>
      </c>
      <c r="X104" s="12">
        <v>4544.8119999999999</v>
      </c>
      <c r="Y104" s="12">
        <v>5112.8100000000004</v>
      </c>
      <c r="Z104" s="12">
        <v>4277.6149999999998</v>
      </c>
      <c r="AA104" s="12">
        <v>3436.6060000000002</v>
      </c>
      <c r="AB104" s="12">
        <v>4418.7139999999999</v>
      </c>
      <c r="AC104" s="12">
        <v>5114.6899999999996</v>
      </c>
      <c r="AD104" s="12">
        <v>6268.5230000000001</v>
      </c>
      <c r="AE104" s="12">
        <v>8993.2049999999999</v>
      </c>
      <c r="AF104" s="340">
        <v>9095.1620000000003</v>
      </c>
      <c r="AG104" s="109">
        <v>9567.5020000000004</v>
      </c>
      <c r="AH104" s="744">
        <v>10858.482</v>
      </c>
      <c r="AI104" s="1258">
        <v>14652.835999999999</v>
      </c>
    </row>
    <row r="105" spans="1:255" x14ac:dyDescent="0.2">
      <c r="A105" s="336" t="s">
        <v>422</v>
      </c>
      <c r="B105" s="151" t="s">
        <v>4</v>
      </c>
      <c r="C105" s="151" t="s">
        <v>4</v>
      </c>
      <c r="D105" s="151" t="s">
        <v>4</v>
      </c>
      <c r="E105" s="151" t="s">
        <v>4</v>
      </c>
      <c r="F105" s="151" t="s">
        <v>4</v>
      </c>
      <c r="G105" s="151" t="s">
        <v>4</v>
      </c>
      <c r="H105" s="151" t="s">
        <v>4</v>
      </c>
      <c r="I105" s="151" t="s">
        <v>4</v>
      </c>
      <c r="J105" s="151" t="s">
        <v>4</v>
      </c>
      <c r="K105" s="961">
        <v>155</v>
      </c>
      <c r="L105" s="961">
        <v>398</v>
      </c>
      <c r="M105" s="961">
        <v>222</v>
      </c>
      <c r="N105" s="961">
        <v>313</v>
      </c>
      <c r="O105" s="30" t="s">
        <v>4</v>
      </c>
      <c r="P105" s="30" t="s">
        <v>4</v>
      </c>
      <c r="Q105" s="30" t="s">
        <v>4</v>
      </c>
      <c r="R105" s="30" t="s">
        <v>4</v>
      </c>
      <c r="S105" s="30" t="s">
        <v>4</v>
      </c>
      <c r="T105" s="30" t="s">
        <v>4</v>
      </c>
      <c r="U105" s="12" t="s">
        <v>8</v>
      </c>
      <c r="V105" s="12">
        <v>0.24</v>
      </c>
      <c r="W105" s="12" t="s">
        <v>8</v>
      </c>
      <c r="X105" s="12" t="s">
        <v>8</v>
      </c>
      <c r="Y105" s="12" t="s">
        <v>8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8</v>
      </c>
      <c r="AF105" s="340" t="s">
        <v>8</v>
      </c>
      <c r="AG105" s="12" t="s">
        <v>8</v>
      </c>
      <c r="AH105" s="30" t="s">
        <v>8</v>
      </c>
      <c r="AI105" s="30" t="s">
        <v>8</v>
      </c>
      <c r="AJ105" s="8"/>
    </row>
    <row r="106" spans="1:255" x14ac:dyDescent="0.2">
      <c r="A106" s="336" t="s">
        <v>127</v>
      </c>
      <c r="B106" s="151" t="s">
        <v>4</v>
      </c>
      <c r="C106" s="151" t="s">
        <v>4</v>
      </c>
      <c r="D106" s="151" t="s">
        <v>4</v>
      </c>
      <c r="E106" s="151" t="s">
        <v>4</v>
      </c>
      <c r="F106" s="151" t="s">
        <v>4</v>
      </c>
      <c r="G106" s="151" t="s">
        <v>4</v>
      </c>
      <c r="H106" s="151" t="s">
        <v>4</v>
      </c>
      <c r="I106" s="151" t="s">
        <v>4</v>
      </c>
      <c r="J106" s="151" t="s">
        <v>4</v>
      </c>
      <c r="K106" s="961">
        <v>2061</v>
      </c>
      <c r="L106" s="961">
        <v>7532</v>
      </c>
      <c r="M106" s="961">
        <v>7637</v>
      </c>
      <c r="N106" s="961">
        <v>9369</v>
      </c>
      <c r="O106" s="30" t="s">
        <v>4</v>
      </c>
      <c r="P106" s="30" t="s">
        <v>4</v>
      </c>
      <c r="Q106" s="30" t="s">
        <v>4</v>
      </c>
      <c r="R106" s="30" t="s">
        <v>4</v>
      </c>
      <c r="S106" s="30" t="s">
        <v>4</v>
      </c>
      <c r="T106" s="30" t="s">
        <v>4</v>
      </c>
      <c r="U106" s="12" t="s">
        <v>8</v>
      </c>
      <c r="V106" s="12" t="s">
        <v>8</v>
      </c>
      <c r="W106" s="12" t="s">
        <v>8</v>
      </c>
      <c r="X106" s="12">
        <v>12.661</v>
      </c>
      <c r="Y106" s="12" t="s">
        <v>8</v>
      </c>
      <c r="Z106" s="12" t="s">
        <v>8</v>
      </c>
      <c r="AA106" s="12" t="s">
        <v>8</v>
      </c>
      <c r="AB106" s="12" t="s">
        <v>8</v>
      </c>
      <c r="AC106" s="12" t="s">
        <v>8</v>
      </c>
      <c r="AD106" s="12" t="s">
        <v>8</v>
      </c>
      <c r="AE106" s="12" t="s">
        <v>8</v>
      </c>
      <c r="AF106" s="340" t="s">
        <v>8</v>
      </c>
      <c r="AG106" s="12" t="s">
        <v>8</v>
      </c>
      <c r="AH106" s="30" t="s">
        <v>8</v>
      </c>
      <c r="AI106" s="30" t="s">
        <v>8</v>
      </c>
    </row>
    <row r="107" spans="1:255" x14ac:dyDescent="0.2">
      <c r="A107" s="160" t="s">
        <v>128</v>
      </c>
      <c r="B107" s="151" t="s">
        <v>4</v>
      </c>
      <c r="C107" s="151" t="s">
        <v>4</v>
      </c>
      <c r="D107" s="151" t="s">
        <v>4</v>
      </c>
      <c r="E107" s="151" t="s">
        <v>4</v>
      </c>
      <c r="F107" s="151" t="s">
        <v>4</v>
      </c>
      <c r="G107" s="151" t="s">
        <v>4</v>
      </c>
      <c r="H107" s="151" t="s">
        <v>4</v>
      </c>
      <c r="I107" s="151" t="s">
        <v>4</v>
      </c>
      <c r="J107" s="151" t="s">
        <v>4</v>
      </c>
      <c r="K107" s="961"/>
      <c r="L107" s="961"/>
      <c r="M107" s="961"/>
      <c r="N107" s="961"/>
      <c r="O107" s="30"/>
      <c r="P107" s="30"/>
      <c r="Q107" s="30"/>
      <c r="R107" s="30"/>
      <c r="S107" s="30"/>
      <c r="T107" s="30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340"/>
      <c r="AG107" s="12"/>
      <c r="AH107" s="30"/>
      <c r="AI107" s="30"/>
    </row>
    <row r="108" spans="1:255" x14ac:dyDescent="0.2">
      <c r="A108" s="336" t="s">
        <v>423</v>
      </c>
      <c r="B108" s="151" t="s">
        <v>4</v>
      </c>
      <c r="C108" s="151" t="s">
        <v>4</v>
      </c>
      <c r="D108" s="151" t="s">
        <v>4</v>
      </c>
      <c r="E108" s="151" t="s">
        <v>4</v>
      </c>
      <c r="F108" s="151" t="s">
        <v>4</v>
      </c>
      <c r="G108" s="151" t="s">
        <v>4</v>
      </c>
      <c r="H108" s="151" t="s">
        <v>4</v>
      </c>
      <c r="I108" s="151" t="s">
        <v>4</v>
      </c>
      <c r="J108" s="151" t="s">
        <v>4</v>
      </c>
      <c r="K108" s="961">
        <v>46</v>
      </c>
      <c r="L108" s="961">
        <v>79</v>
      </c>
      <c r="M108" s="961">
        <v>9</v>
      </c>
      <c r="N108" s="961">
        <v>19</v>
      </c>
      <c r="O108" s="30" t="s">
        <v>4</v>
      </c>
      <c r="P108" s="30" t="s">
        <v>4</v>
      </c>
      <c r="Q108" s="30" t="s">
        <v>4</v>
      </c>
      <c r="R108" s="30" t="s">
        <v>4</v>
      </c>
      <c r="S108" s="30" t="s">
        <v>4</v>
      </c>
      <c r="T108" s="30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12" t="s">
        <v>8</v>
      </c>
      <c r="AC108" s="12" t="s">
        <v>8</v>
      </c>
      <c r="AD108" s="12" t="s">
        <v>8</v>
      </c>
      <c r="AE108" s="12" t="s">
        <v>8</v>
      </c>
      <c r="AF108" s="340" t="s">
        <v>8</v>
      </c>
      <c r="AG108" s="12" t="s">
        <v>8</v>
      </c>
      <c r="AH108" s="30" t="s">
        <v>8</v>
      </c>
      <c r="AI108" s="30" t="s">
        <v>8</v>
      </c>
    </row>
    <row r="109" spans="1:255" x14ac:dyDescent="0.2">
      <c r="A109" s="336" t="s">
        <v>424</v>
      </c>
      <c r="B109" s="151" t="s">
        <v>4</v>
      </c>
      <c r="C109" s="151" t="s">
        <v>4</v>
      </c>
      <c r="D109" s="151" t="s">
        <v>4</v>
      </c>
      <c r="E109" s="151" t="s">
        <v>4</v>
      </c>
      <c r="F109" s="151" t="s">
        <v>4</v>
      </c>
      <c r="G109" s="151" t="s">
        <v>4</v>
      </c>
      <c r="H109" s="151" t="s">
        <v>4</v>
      </c>
      <c r="I109" s="151" t="s">
        <v>4</v>
      </c>
      <c r="J109" s="151" t="s">
        <v>4</v>
      </c>
      <c r="K109" s="961">
        <v>23</v>
      </c>
      <c r="L109" s="961">
        <v>32</v>
      </c>
      <c r="M109" s="961">
        <v>27</v>
      </c>
      <c r="N109" s="961">
        <v>28</v>
      </c>
      <c r="O109" s="30" t="s">
        <v>4</v>
      </c>
      <c r="P109" s="30" t="s">
        <v>4</v>
      </c>
      <c r="Q109" s="30" t="s">
        <v>4</v>
      </c>
      <c r="R109" s="30" t="s">
        <v>4</v>
      </c>
      <c r="S109" s="30" t="s">
        <v>4</v>
      </c>
      <c r="T109" s="30" t="s">
        <v>4</v>
      </c>
      <c r="U109" s="12">
        <v>11.577</v>
      </c>
      <c r="V109" s="12">
        <v>31.646000000000001</v>
      </c>
      <c r="W109" s="12">
        <v>46.701999999999998</v>
      </c>
      <c r="X109" s="12">
        <v>27.341000000000001</v>
      </c>
      <c r="Y109" s="12">
        <v>17.893000000000001</v>
      </c>
      <c r="Z109" s="12" t="s">
        <v>8</v>
      </c>
      <c r="AA109" s="12" t="s">
        <v>8</v>
      </c>
      <c r="AB109" s="12" t="s">
        <v>8</v>
      </c>
      <c r="AC109" s="12" t="s">
        <v>8</v>
      </c>
      <c r="AD109" s="12" t="s">
        <v>8</v>
      </c>
      <c r="AE109" s="12" t="s">
        <v>8</v>
      </c>
      <c r="AF109" s="340" t="s">
        <v>8</v>
      </c>
      <c r="AG109" s="12" t="s">
        <v>8</v>
      </c>
      <c r="AH109" s="30" t="s">
        <v>8</v>
      </c>
      <c r="AI109" s="30" t="s">
        <v>8</v>
      </c>
    </row>
    <row r="110" spans="1:255" ht="22.5" x14ac:dyDescent="0.2">
      <c r="A110" s="336" t="s">
        <v>131</v>
      </c>
      <c r="B110" s="151" t="s">
        <v>4</v>
      </c>
      <c r="C110" s="151" t="s">
        <v>4</v>
      </c>
      <c r="D110" s="151" t="s">
        <v>4</v>
      </c>
      <c r="E110" s="151" t="s">
        <v>4</v>
      </c>
      <c r="F110" s="151" t="s">
        <v>4</v>
      </c>
      <c r="G110" s="151" t="s">
        <v>4</v>
      </c>
      <c r="H110" s="151" t="s">
        <v>4</v>
      </c>
      <c r="I110" s="151" t="s">
        <v>4</v>
      </c>
      <c r="J110" s="151" t="s">
        <v>4</v>
      </c>
      <c r="K110" s="30"/>
      <c r="L110" s="30"/>
      <c r="M110" s="30"/>
      <c r="N110" s="30"/>
      <c r="O110" s="30" t="s">
        <v>4</v>
      </c>
      <c r="P110" s="30" t="s">
        <v>4</v>
      </c>
      <c r="Q110" s="30" t="s">
        <v>4</v>
      </c>
      <c r="R110" s="30" t="s">
        <v>4</v>
      </c>
      <c r="S110" s="30" t="s">
        <v>4</v>
      </c>
      <c r="T110" s="30" t="s">
        <v>4</v>
      </c>
      <c r="U110" s="131"/>
      <c r="V110" s="131"/>
      <c r="W110" s="131"/>
      <c r="X110" s="131"/>
      <c r="Y110" s="131"/>
      <c r="Z110" s="131"/>
      <c r="AA110" s="131"/>
      <c r="AB110" s="131"/>
      <c r="AC110" s="35"/>
      <c r="AD110" s="85"/>
      <c r="AE110" s="23"/>
      <c r="AF110" s="173"/>
      <c r="AG110" s="109"/>
      <c r="AH110" s="30"/>
      <c r="AI110" s="48"/>
    </row>
    <row r="111" spans="1:255" x14ac:dyDescent="0.2">
      <c r="A111" s="336" t="s">
        <v>82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109">
        <v>4453</v>
      </c>
      <c r="L111" s="109">
        <v>3966</v>
      </c>
      <c r="M111" s="109">
        <v>3527</v>
      </c>
      <c r="N111" s="109">
        <v>4834</v>
      </c>
      <c r="O111" s="30" t="s">
        <v>4</v>
      </c>
      <c r="P111" s="30" t="s">
        <v>4</v>
      </c>
      <c r="Q111" s="30" t="s">
        <v>4</v>
      </c>
      <c r="R111" s="30" t="s">
        <v>4</v>
      </c>
      <c r="S111" s="30" t="s">
        <v>4</v>
      </c>
      <c r="T111" s="30" t="s">
        <v>4</v>
      </c>
      <c r="U111" s="12">
        <v>1165.5170000000001</v>
      </c>
      <c r="V111" s="12">
        <v>1021.115</v>
      </c>
      <c r="W111" s="12">
        <v>1035.6089999999999</v>
      </c>
      <c r="X111" s="12">
        <v>1175.8789999999999</v>
      </c>
      <c r="Y111" s="12">
        <v>1345.886</v>
      </c>
      <c r="Z111" s="12">
        <v>1334.806</v>
      </c>
      <c r="AA111" s="12">
        <v>1367.0029999999999</v>
      </c>
      <c r="AB111" s="12">
        <v>1494.328</v>
      </c>
      <c r="AC111" s="12">
        <v>1698.335</v>
      </c>
      <c r="AD111" s="12">
        <v>1488.835</v>
      </c>
      <c r="AE111" s="12">
        <v>1508.357</v>
      </c>
      <c r="AF111" s="340">
        <v>1579.325</v>
      </c>
      <c r="AG111" s="109">
        <v>1267.5260000000001</v>
      </c>
      <c r="AH111" s="30">
        <v>1323.1389999999999</v>
      </c>
      <c r="AI111" s="1258">
        <v>1850.722</v>
      </c>
    </row>
    <row r="112" spans="1:255" x14ac:dyDescent="0.2">
      <c r="A112" s="336" t="s">
        <v>254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320">
        <v>208</v>
      </c>
      <c r="L112" s="320">
        <v>56.7</v>
      </c>
      <c r="M112" s="320">
        <v>105.1</v>
      </c>
      <c r="N112" s="320">
        <v>110.3</v>
      </c>
      <c r="O112" s="30" t="s">
        <v>4</v>
      </c>
      <c r="P112" s="30" t="s">
        <v>4</v>
      </c>
      <c r="Q112" s="30" t="s">
        <v>4</v>
      </c>
      <c r="R112" s="30" t="s">
        <v>4</v>
      </c>
      <c r="S112" s="30" t="s">
        <v>4</v>
      </c>
      <c r="T112" s="30" t="s">
        <v>4</v>
      </c>
      <c r="U112" s="30" t="s">
        <v>4</v>
      </c>
      <c r="V112" s="30" t="s">
        <v>4</v>
      </c>
      <c r="W112" s="30" t="s">
        <v>4</v>
      </c>
      <c r="X112" s="30" t="s">
        <v>4</v>
      </c>
      <c r="Y112" s="30" t="s">
        <v>4</v>
      </c>
      <c r="Z112" s="30" t="s">
        <v>4</v>
      </c>
      <c r="AA112" s="30" t="s">
        <v>4</v>
      </c>
      <c r="AB112" s="30" t="s">
        <v>4</v>
      </c>
      <c r="AC112" s="30" t="s">
        <v>4</v>
      </c>
      <c r="AD112" s="30" t="s">
        <v>4</v>
      </c>
      <c r="AE112" s="30" t="s">
        <v>4</v>
      </c>
      <c r="AF112" s="30" t="s">
        <v>4</v>
      </c>
      <c r="AG112" s="30" t="s">
        <v>4</v>
      </c>
      <c r="AH112" s="30" t="s">
        <v>4</v>
      </c>
      <c r="AI112" s="30" t="s">
        <v>4</v>
      </c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7"/>
      <c r="DE112" s="77"/>
      <c r="DF112" s="77"/>
      <c r="DG112" s="77"/>
      <c r="DH112" s="77"/>
      <c r="DI112" s="77"/>
      <c r="DJ112" s="77"/>
      <c r="DK112" s="77"/>
      <c r="DL112" s="77"/>
      <c r="DM112" s="77"/>
      <c r="DN112" s="77"/>
      <c r="DO112" s="77"/>
      <c r="DP112" s="77"/>
      <c r="DQ112" s="77"/>
      <c r="DR112" s="77"/>
      <c r="DS112" s="77"/>
      <c r="DT112" s="77"/>
      <c r="DU112" s="77"/>
      <c r="DV112" s="77"/>
      <c r="DW112" s="77"/>
      <c r="DX112" s="77"/>
      <c r="DY112" s="77"/>
      <c r="DZ112" s="77"/>
      <c r="EA112" s="77"/>
      <c r="EB112" s="77"/>
      <c r="EC112" s="77"/>
      <c r="ED112" s="77"/>
      <c r="EE112" s="77"/>
      <c r="EF112" s="77"/>
      <c r="EG112" s="77"/>
      <c r="EH112" s="77"/>
      <c r="EI112" s="77"/>
      <c r="EJ112" s="77"/>
      <c r="EK112" s="77"/>
      <c r="EL112" s="77"/>
      <c r="EM112" s="77"/>
      <c r="EN112" s="77"/>
      <c r="EO112" s="77"/>
      <c r="EP112" s="77"/>
      <c r="EQ112" s="77"/>
      <c r="ER112" s="77"/>
      <c r="ES112" s="77"/>
      <c r="ET112" s="77"/>
      <c r="EU112" s="77"/>
      <c r="EV112" s="77"/>
      <c r="EW112" s="77"/>
      <c r="EX112" s="77"/>
      <c r="EY112" s="77"/>
      <c r="EZ112" s="77"/>
      <c r="FA112" s="77"/>
      <c r="FB112" s="77"/>
      <c r="FC112" s="77"/>
      <c r="FD112" s="77"/>
      <c r="FE112" s="77"/>
      <c r="FF112" s="77"/>
      <c r="FG112" s="77"/>
      <c r="FH112" s="77"/>
      <c r="FI112" s="77"/>
      <c r="FJ112" s="77"/>
      <c r="FK112" s="77"/>
      <c r="FL112" s="77"/>
      <c r="FM112" s="77"/>
      <c r="FN112" s="77"/>
      <c r="FO112" s="77"/>
      <c r="FP112" s="77"/>
      <c r="FQ112" s="77"/>
      <c r="FR112" s="77"/>
      <c r="FS112" s="77"/>
      <c r="FT112" s="77"/>
      <c r="FU112" s="77"/>
      <c r="FV112" s="77"/>
      <c r="FW112" s="77"/>
      <c r="FX112" s="77"/>
      <c r="FY112" s="77"/>
      <c r="FZ112" s="77"/>
      <c r="GA112" s="77"/>
      <c r="GB112" s="77"/>
      <c r="GC112" s="77"/>
      <c r="GD112" s="77"/>
      <c r="GE112" s="77"/>
      <c r="GF112" s="77"/>
      <c r="GG112" s="77"/>
      <c r="GH112" s="77"/>
      <c r="GI112" s="77"/>
      <c r="GJ112" s="77"/>
      <c r="GK112" s="77"/>
      <c r="GL112" s="77"/>
      <c r="GM112" s="77"/>
      <c r="GN112" s="77"/>
      <c r="GO112" s="77"/>
      <c r="GP112" s="77"/>
      <c r="GQ112" s="77"/>
      <c r="GR112" s="77"/>
      <c r="GS112" s="77"/>
      <c r="GT112" s="77"/>
      <c r="GU112" s="77"/>
      <c r="GV112" s="77"/>
      <c r="GW112" s="77"/>
      <c r="GX112" s="77"/>
      <c r="GY112" s="77"/>
      <c r="GZ112" s="77"/>
      <c r="HA112" s="77"/>
      <c r="HB112" s="77"/>
      <c r="HC112" s="77"/>
      <c r="HD112" s="77"/>
      <c r="HE112" s="77"/>
      <c r="HF112" s="77"/>
      <c r="HG112" s="77"/>
      <c r="HH112" s="77"/>
      <c r="HI112" s="77"/>
      <c r="HJ112" s="77"/>
      <c r="HK112" s="77"/>
      <c r="HL112" s="77"/>
      <c r="HM112" s="77"/>
      <c r="HN112" s="77"/>
      <c r="HO112" s="77"/>
      <c r="HP112" s="77"/>
      <c r="HQ112" s="77"/>
      <c r="HR112" s="77"/>
      <c r="HS112" s="77"/>
      <c r="HT112" s="77"/>
      <c r="HU112" s="77"/>
      <c r="HV112" s="77"/>
      <c r="HW112" s="77"/>
      <c r="HX112" s="77"/>
      <c r="HY112" s="77"/>
      <c r="HZ112" s="77"/>
      <c r="IA112" s="77"/>
      <c r="IB112" s="77"/>
      <c r="IC112" s="77"/>
      <c r="ID112" s="77"/>
      <c r="IE112" s="77"/>
      <c r="IF112" s="77"/>
      <c r="IG112" s="77"/>
      <c r="IH112" s="77"/>
      <c r="II112" s="77"/>
      <c r="IJ112" s="77"/>
      <c r="IK112" s="77"/>
      <c r="IL112" s="77"/>
      <c r="IM112" s="77"/>
      <c r="IN112" s="77"/>
      <c r="IO112" s="77"/>
      <c r="IP112" s="77"/>
      <c r="IQ112" s="77"/>
      <c r="IR112" s="77"/>
      <c r="IS112" s="77"/>
      <c r="IT112" s="77"/>
      <c r="IU112" s="77"/>
    </row>
    <row r="113" spans="1:255" ht="12.75" customHeight="1" x14ac:dyDescent="0.2">
      <c r="A113" s="336" t="s">
        <v>132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4"/>
      <c r="L113" s="64"/>
      <c r="M113" s="64"/>
      <c r="N113" s="64"/>
      <c r="O113" s="30" t="s">
        <v>4</v>
      </c>
      <c r="P113" s="30" t="s">
        <v>4</v>
      </c>
      <c r="Q113" s="30" t="s">
        <v>4</v>
      </c>
      <c r="R113" s="30" t="s">
        <v>4</v>
      </c>
      <c r="S113" s="30" t="s">
        <v>4</v>
      </c>
      <c r="T113" s="30" t="s">
        <v>4</v>
      </c>
      <c r="U113" s="131"/>
      <c r="V113" s="131"/>
      <c r="W113" s="131"/>
      <c r="X113" s="131"/>
      <c r="Y113" s="131"/>
      <c r="Z113" s="131"/>
      <c r="AA113" s="131"/>
      <c r="AB113" s="131"/>
      <c r="AC113" s="35"/>
      <c r="AD113" s="131"/>
      <c r="AE113" s="23"/>
      <c r="AF113" s="26"/>
      <c r="AG113" s="30" t="s">
        <v>4</v>
      </c>
      <c r="AH113" s="30" t="s">
        <v>4</v>
      </c>
      <c r="AI113" s="30" t="s">
        <v>4</v>
      </c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7"/>
      <c r="BY113" s="77"/>
      <c r="BZ113" s="77"/>
      <c r="CA113" s="77"/>
      <c r="CB113" s="77"/>
      <c r="CC113" s="77"/>
      <c r="CD113" s="77"/>
      <c r="CE113" s="77"/>
      <c r="CF113" s="77"/>
      <c r="CG113" s="77"/>
      <c r="CH113" s="77"/>
      <c r="CI113" s="77"/>
      <c r="CJ113" s="77"/>
      <c r="CK113" s="77"/>
      <c r="CL113" s="77"/>
      <c r="CM113" s="77"/>
      <c r="CN113" s="77"/>
      <c r="CO113" s="77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  <c r="DB113" s="77"/>
      <c r="DC113" s="77"/>
      <c r="DD113" s="77"/>
      <c r="DE113" s="77"/>
      <c r="DF113" s="77"/>
      <c r="DG113" s="77"/>
      <c r="DH113" s="77"/>
      <c r="DI113" s="77"/>
      <c r="DJ113" s="77"/>
      <c r="DK113" s="77"/>
      <c r="DL113" s="77"/>
      <c r="DM113" s="77"/>
      <c r="DN113" s="77"/>
      <c r="DO113" s="77"/>
      <c r="DP113" s="77"/>
      <c r="DQ113" s="77"/>
      <c r="DR113" s="77"/>
      <c r="DS113" s="77"/>
      <c r="DT113" s="77"/>
      <c r="DU113" s="77"/>
      <c r="DV113" s="77"/>
      <c r="DW113" s="77"/>
      <c r="DX113" s="77"/>
      <c r="DY113" s="77"/>
      <c r="DZ113" s="77"/>
      <c r="EA113" s="77"/>
      <c r="EB113" s="77"/>
      <c r="EC113" s="77"/>
      <c r="ED113" s="77"/>
      <c r="EE113" s="77"/>
      <c r="EF113" s="77"/>
      <c r="EG113" s="77"/>
      <c r="EH113" s="77"/>
      <c r="EI113" s="77"/>
      <c r="EJ113" s="77"/>
      <c r="EK113" s="77"/>
      <c r="EL113" s="77"/>
      <c r="EM113" s="77"/>
      <c r="EN113" s="77"/>
      <c r="EO113" s="77"/>
      <c r="EP113" s="77"/>
      <c r="EQ113" s="77"/>
      <c r="ER113" s="77"/>
      <c r="ES113" s="77"/>
      <c r="ET113" s="77"/>
      <c r="EU113" s="77"/>
      <c r="EV113" s="77"/>
      <c r="EW113" s="77"/>
      <c r="EX113" s="77"/>
      <c r="EY113" s="77"/>
      <c r="EZ113" s="77"/>
      <c r="FA113" s="77"/>
      <c r="FB113" s="77"/>
      <c r="FC113" s="77"/>
      <c r="FD113" s="77"/>
      <c r="FE113" s="77"/>
      <c r="FF113" s="77"/>
      <c r="FG113" s="77"/>
      <c r="FH113" s="77"/>
      <c r="FI113" s="77"/>
      <c r="FJ113" s="77"/>
      <c r="FK113" s="77"/>
      <c r="FL113" s="77"/>
      <c r="FM113" s="77"/>
      <c r="FN113" s="77"/>
      <c r="FO113" s="77"/>
      <c r="FP113" s="77"/>
      <c r="FQ113" s="77"/>
      <c r="FR113" s="77"/>
      <c r="FS113" s="77"/>
      <c r="FT113" s="77"/>
      <c r="FU113" s="77"/>
      <c r="FV113" s="77"/>
      <c r="FW113" s="77"/>
      <c r="FX113" s="77"/>
      <c r="FY113" s="77"/>
      <c r="FZ113" s="77"/>
      <c r="GA113" s="77"/>
      <c r="GB113" s="77"/>
      <c r="GC113" s="77"/>
      <c r="GD113" s="77"/>
      <c r="GE113" s="77"/>
      <c r="GF113" s="77"/>
      <c r="GG113" s="77"/>
      <c r="GH113" s="77"/>
      <c r="GI113" s="77"/>
      <c r="GJ113" s="77"/>
      <c r="GK113" s="77"/>
      <c r="GL113" s="77"/>
      <c r="GM113" s="77"/>
      <c r="GN113" s="77"/>
      <c r="GO113" s="77"/>
      <c r="GP113" s="77"/>
      <c r="GQ113" s="77"/>
      <c r="GR113" s="77"/>
      <c r="GS113" s="77"/>
      <c r="GT113" s="77"/>
      <c r="GU113" s="77"/>
      <c r="GV113" s="77"/>
      <c r="GW113" s="77"/>
      <c r="GX113" s="77"/>
      <c r="GY113" s="77"/>
      <c r="GZ113" s="77"/>
      <c r="HA113" s="77"/>
      <c r="HB113" s="77"/>
      <c r="HC113" s="77"/>
      <c r="HD113" s="77"/>
      <c r="HE113" s="77"/>
      <c r="HF113" s="77"/>
      <c r="HG113" s="77"/>
      <c r="HH113" s="77"/>
      <c r="HI113" s="77"/>
      <c r="HJ113" s="77"/>
      <c r="HK113" s="77"/>
      <c r="HL113" s="77"/>
      <c r="HM113" s="77"/>
      <c r="HN113" s="77"/>
      <c r="HO113" s="77"/>
      <c r="HP113" s="77"/>
      <c r="HQ113" s="77"/>
      <c r="HR113" s="77"/>
      <c r="HS113" s="77"/>
      <c r="HT113" s="77"/>
      <c r="HU113" s="77"/>
      <c r="HV113" s="77"/>
      <c r="HW113" s="77"/>
      <c r="HX113" s="77"/>
      <c r="HY113" s="77"/>
      <c r="HZ113" s="77"/>
      <c r="IA113" s="77"/>
      <c r="IB113" s="77"/>
      <c r="IC113" s="77"/>
      <c r="ID113" s="77"/>
      <c r="IE113" s="77"/>
      <c r="IF113" s="77"/>
      <c r="IG113" s="77"/>
      <c r="IH113" s="77"/>
      <c r="II113" s="77"/>
      <c r="IJ113" s="77"/>
      <c r="IK113" s="77"/>
      <c r="IL113" s="77"/>
      <c r="IM113" s="77"/>
      <c r="IN113" s="77"/>
      <c r="IO113" s="77"/>
      <c r="IP113" s="77"/>
      <c r="IQ113" s="77"/>
      <c r="IR113" s="77"/>
      <c r="IS113" s="77"/>
      <c r="IT113" s="77"/>
      <c r="IU113" s="77"/>
    </row>
    <row r="114" spans="1:255" x14ac:dyDescent="0.2">
      <c r="A114" s="336" t="s">
        <v>82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626">
        <v>259</v>
      </c>
      <c r="L114" s="626">
        <v>351</v>
      </c>
      <c r="M114" s="626">
        <v>399</v>
      </c>
      <c r="N114" s="626">
        <v>383</v>
      </c>
      <c r="O114" s="30" t="s">
        <v>4</v>
      </c>
      <c r="P114" s="30" t="s">
        <v>4</v>
      </c>
      <c r="Q114" s="30" t="s">
        <v>4</v>
      </c>
      <c r="R114" s="30" t="s">
        <v>4</v>
      </c>
      <c r="S114" s="30" t="s">
        <v>4</v>
      </c>
      <c r="T114" s="30" t="s">
        <v>4</v>
      </c>
      <c r="U114" s="12">
        <v>241.416</v>
      </c>
      <c r="V114" s="12">
        <v>248.535</v>
      </c>
      <c r="W114" s="12">
        <v>295.041</v>
      </c>
      <c r="X114" s="12">
        <v>316.76900000000001</v>
      </c>
      <c r="Y114" s="12">
        <v>386.94400000000002</v>
      </c>
      <c r="Z114" s="12">
        <v>371.58300000000003</v>
      </c>
      <c r="AA114" s="12">
        <v>460.84100000000001</v>
      </c>
      <c r="AB114" s="12">
        <v>482.89600000000002</v>
      </c>
      <c r="AC114" s="12">
        <v>501.47199999999998</v>
      </c>
      <c r="AD114" s="12">
        <v>493.87400000000002</v>
      </c>
      <c r="AE114" s="12">
        <v>479.74200000000002</v>
      </c>
      <c r="AF114" s="340">
        <v>522.89599999999996</v>
      </c>
      <c r="AG114" s="109">
        <v>663.46100000000001</v>
      </c>
      <c r="AH114" s="30">
        <v>789.24699999999996</v>
      </c>
      <c r="AI114" s="1258">
        <v>827.03499999999997</v>
      </c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  <c r="DB114" s="77"/>
      <c r="DC114" s="77"/>
      <c r="DD114" s="77"/>
      <c r="DE114" s="77"/>
      <c r="DF114" s="77"/>
      <c r="DG114" s="77"/>
      <c r="DH114" s="77"/>
      <c r="DI114" s="77"/>
      <c r="DJ114" s="77"/>
      <c r="DK114" s="77"/>
      <c r="DL114" s="77"/>
      <c r="DM114" s="77"/>
      <c r="DN114" s="77"/>
      <c r="DO114" s="77"/>
      <c r="DP114" s="77"/>
      <c r="DQ114" s="77"/>
      <c r="DR114" s="77"/>
      <c r="DS114" s="77"/>
      <c r="DT114" s="77"/>
      <c r="DU114" s="77"/>
      <c r="DV114" s="77"/>
      <c r="DW114" s="77"/>
      <c r="DX114" s="77"/>
      <c r="DY114" s="77"/>
      <c r="DZ114" s="77"/>
      <c r="EA114" s="77"/>
      <c r="EB114" s="77"/>
      <c r="EC114" s="77"/>
      <c r="ED114" s="77"/>
      <c r="EE114" s="77"/>
      <c r="EF114" s="77"/>
      <c r="EG114" s="77"/>
      <c r="EH114" s="77"/>
      <c r="EI114" s="77"/>
      <c r="EJ114" s="77"/>
      <c r="EK114" s="77"/>
      <c r="EL114" s="77"/>
      <c r="EM114" s="77"/>
      <c r="EN114" s="77"/>
      <c r="EO114" s="77"/>
      <c r="EP114" s="77"/>
      <c r="EQ114" s="77"/>
      <c r="ER114" s="77"/>
      <c r="ES114" s="77"/>
      <c r="ET114" s="77"/>
      <c r="EU114" s="77"/>
      <c r="EV114" s="77"/>
      <c r="EW114" s="77"/>
      <c r="EX114" s="77"/>
      <c r="EY114" s="77"/>
      <c r="EZ114" s="77"/>
      <c r="FA114" s="77"/>
      <c r="FB114" s="77"/>
      <c r="FC114" s="77"/>
      <c r="FD114" s="77"/>
      <c r="FE114" s="77"/>
      <c r="FF114" s="77"/>
      <c r="FG114" s="77"/>
      <c r="FH114" s="77"/>
      <c r="FI114" s="77"/>
      <c r="FJ114" s="77"/>
      <c r="FK114" s="77"/>
      <c r="FL114" s="77"/>
      <c r="FM114" s="77"/>
      <c r="FN114" s="77"/>
      <c r="FO114" s="77"/>
      <c r="FP114" s="77"/>
      <c r="FQ114" s="77"/>
      <c r="FR114" s="77"/>
      <c r="FS114" s="77"/>
      <c r="FT114" s="77"/>
      <c r="FU114" s="77"/>
      <c r="FV114" s="77"/>
      <c r="FW114" s="77"/>
      <c r="FX114" s="77"/>
      <c r="FY114" s="77"/>
      <c r="FZ114" s="77"/>
      <c r="GA114" s="77"/>
      <c r="GB114" s="77"/>
      <c r="GC114" s="77"/>
      <c r="GD114" s="77"/>
      <c r="GE114" s="77"/>
      <c r="GF114" s="77"/>
      <c r="GG114" s="77"/>
      <c r="GH114" s="77"/>
      <c r="GI114" s="77"/>
      <c r="GJ114" s="77"/>
      <c r="GK114" s="77"/>
      <c r="GL114" s="77"/>
      <c r="GM114" s="77"/>
      <c r="GN114" s="77"/>
      <c r="GO114" s="77"/>
      <c r="GP114" s="77"/>
      <c r="GQ114" s="77"/>
      <c r="GR114" s="77"/>
      <c r="GS114" s="77"/>
      <c r="GT114" s="77"/>
      <c r="GU114" s="77"/>
      <c r="GV114" s="77"/>
      <c r="GW114" s="77"/>
      <c r="GX114" s="77"/>
      <c r="GY114" s="77"/>
      <c r="GZ114" s="77"/>
      <c r="HA114" s="77"/>
      <c r="HB114" s="77"/>
      <c r="HC114" s="77"/>
      <c r="HD114" s="77"/>
      <c r="HE114" s="77"/>
      <c r="HF114" s="77"/>
      <c r="HG114" s="77"/>
      <c r="HH114" s="77"/>
      <c r="HI114" s="77"/>
      <c r="HJ114" s="77"/>
      <c r="HK114" s="77"/>
      <c r="HL114" s="77"/>
      <c r="HM114" s="77"/>
      <c r="HN114" s="77"/>
      <c r="HO114" s="77"/>
      <c r="HP114" s="77"/>
      <c r="HQ114" s="77"/>
      <c r="HR114" s="77"/>
      <c r="HS114" s="77"/>
      <c r="HT114" s="77"/>
      <c r="HU114" s="77"/>
      <c r="HV114" s="77"/>
      <c r="HW114" s="77"/>
      <c r="HX114" s="77"/>
      <c r="HY114" s="77"/>
      <c r="HZ114" s="77"/>
      <c r="IA114" s="77"/>
      <c r="IB114" s="77"/>
      <c r="IC114" s="77"/>
      <c r="ID114" s="77"/>
      <c r="IE114" s="77"/>
      <c r="IF114" s="77"/>
      <c r="IG114" s="77"/>
      <c r="IH114" s="77"/>
      <c r="II114" s="77"/>
      <c r="IJ114" s="77"/>
      <c r="IK114" s="77"/>
      <c r="IL114" s="77"/>
      <c r="IM114" s="77"/>
      <c r="IN114" s="77"/>
      <c r="IO114" s="77"/>
      <c r="IP114" s="77"/>
      <c r="IQ114" s="77"/>
      <c r="IR114" s="77"/>
      <c r="IS114" s="77"/>
      <c r="IT114" s="77"/>
      <c r="IU114" s="77"/>
    </row>
    <row r="115" spans="1:255" x14ac:dyDescent="0.2">
      <c r="A115" s="336" t="s">
        <v>254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320">
        <v>101</v>
      </c>
      <c r="L115" s="320">
        <v>89.5</v>
      </c>
      <c r="M115" s="320">
        <v>110.4</v>
      </c>
      <c r="N115" s="320">
        <v>87</v>
      </c>
      <c r="O115" s="30" t="s">
        <v>4</v>
      </c>
      <c r="P115" s="30" t="s">
        <v>4</v>
      </c>
      <c r="Q115" s="30" t="s">
        <v>4</v>
      </c>
      <c r="R115" s="30" t="s">
        <v>4</v>
      </c>
      <c r="S115" s="30" t="s">
        <v>4</v>
      </c>
      <c r="T115" s="30" t="s">
        <v>4</v>
      </c>
      <c r="U115" s="30" t="s">
        <v>4</v>
      </c>
      <c r="V115" s="30" t="s">
        <v>4</v>
      </c>
      <c r="W115" s="30" t="s">
        <v>4</v>
      </c>
      <c r="X115" s="30" t="s">
        <v>4</v>
      </c>
      <c r="Y115" s="30" t="s">
        <v>4</v>
      </c>
      <c r="Z115" s="30" t="s">
        <v>4</v>
      </c>
      <c r="AA115" s="30" t="s">
        <v>4</v>
      </c>
      <c r="AB115" s="30" t="s">
        <v>4</v>
      </c>
      <c r="AC115" s="30" t="s">
        <v>4</v>
      </c>
      <c r="AD115" s="30" t="s">
        <v>4</v>
      </c>
      <c r="AE115" s="30" t="s">
        <v>4</v>
      </c>
      <c r="AF115" s="30" t="s">
        <v>4</v>
      </c>
      <c r="AG115" s="30" t="s">
        <v>4</v>
      </c>
      <c r="AH115" s="30" t="s">
        <v>4</v>
      </c>
      <c r="AI115" s="16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7"/>
      <c r="DE115" s="77"/>
      <c r="DF115" s="77"/>
      <c r="DG115" s="77"/>
      <c r="DH115" s="77"/>
      <c r="DI115" s="77"/>
      <c r="DJ115" s="77"/>
      <c r="DK115" s="77"/>
      <c r="DL115" s="77"/>
      <c r="DM115" s="77"/>
      <c r="DN115" s="77"/>
      <c r="DO115" s="77"/>
      <c r="DP115" s="77"/>
      <c r="DQ115" s="77"/>
      <c r="DR115" s="77"/>
      <c r="DS115" s="77"/>
      <c r="DT115" s="77"/>
      <c r="DU115" s="77"/>
      <c r="DV115" s="77"/>
      <c r="DW115" s="77"/>
      <c r="DX115" s="77"/>
      <c r="DY115" s="77"/>
      <c r="DZ115" s="77"/>
      <c r="EA115" s="77"/>
      <c r="EB115" s="77"/>
      <c r="EC115" s="77"/>
      <c r="ED115" s="77"/>
      <c r="EE115" s="77"/>
      <c r="EF115" s="77"/>
      <c r="EG115" s="77"/>
      <c r="EH115" s="77"/>
      <c r="EI115" s="77"/>
      <c r="EJ115" s="77"/>
      <c r="EK115" s="77"/>
      <c r="EL115" s="77"/>
      <c r="EM115" s="77"/>
      <c r="EN115" s="77"/>
      <c r="EO115" s="77"/>
      <c r="EP115" s="77"/>
      <c r="EQ115" s="77"/>
      <c r="ER115" s="77"/>
      <c r="ES115" s="77"/>
      <c r="ET115" s="77"/>
      <c r="EU115" s="77"/>
      <c r="EV115" s="77"/>
      <c r="EW115" s="77"/>
      <c r="EX115" s="77"/>
      <c r="EY115" s="77"/>
      <c r="EZ115" s="77"/>
      <c r="FA115" s="77"/>
      <c r="FB115" s="77"/>
      <c r="FC115" s="77"/>
      <c r="FD115" s="77"/>
      <c r="FE115" s="77"/>
      <c r="FF115" s="77"/>
      <c r="FG115" s="77"/>
      <c r="FH115" s="77"/>
      <c r="FI115" s="77"/>
      <c r="FJ115" s="77"/>
      <c r="FK115" s="77"/>
      <c r="FL115" s="77"/>
      <c r="FM115" s="77"/>
      <c r="FN115" s="77"/>
      <c r="FO115" s="77"/>
      <c r="FP115" s="77"/>
      <c r="FQ115" s="77"/>
      <c r="FR115" s="77"/>
      <c r="FS115" s="77"/>
      <c r="FT115" s="77"/>
      <c r="FU115" s="77"/>
      <c r="FV115" s="77"/>
      <c r="FW115" s="77"/>
      <c r="FX115" s="77"/>
      <c r="FY115" s="77"/>
      <c r="FZ115" s="77"/>
      <c r="GA115" s="77"/>
      <c r="GB115" s="77"/>
      <c r="GC115" s="77"/>
      <c r="GD115" s="77"/>
      <c r="GE115" s="77"/>
      <c r="GF115" s="77"/>
      <c r="GG115" s="77"/>
      <c r="GH115" s="77"/>
      <c r="GI115" s="77"/>
      <c r="GJ115" s="77"/>
      <c r="GK115" s="77"/>
      <c r="GL115" s="77"/>
      <c r="GM115" s="77"/>
      <c r="GN115" s="77"/>
      <c r="GO115" s="77"/>
      <c r="GP115" s="77"/>
      <c r="GQ115" s="77"/>
      <c r="GR115" s="77"/>
      <c r="GS115" s="77"/>
      <c r="GT115" s="77"/>
      <c r="GU115" s="77"/>
      <c r="GV115" s="77"/>
      <c r="GW115" s="77"/>
      <c r="GX115" s="77"/>
      <c r="GY115" s="77"/>
      <c r="GZ115" s="77"/>
      <c r="HA115" s="77"/>
      <c r="HB115" s="77"/>
      <c r="HC115" s="77"/>
      <c r="HD115" s="77"/>
      <c r="HE115" s="77"/>
      <c r="HF115" s="77"/>
      <c r="HG115" s="77"/>
      <c r="HH115" s="77"/>
      <c r="HI115" s="77"/>
      <c r="HJ115" s="77"/>
      <c r="HK115" s="77"/>
      <c r="HL115" s="77"/>
      <c r="HM115" s="77"/>
      <c r="HN115" s="77"/>
      <c r="HO115" s="77"/>
      <c r="HP115" s="77"/>
      <c r="HQ115" s="77"/>
      <c r="HR115" s="77"/>
      <c r="HS115" s="77"/>
      <c r="HT115" s="77"/>
      <c r="HU115" s="77"/>
      <c r="HV115" s="77"/>
      <c r="HW115" s="77"/>
      <c r="HX115" s="77"/>
      <c r="HY115" s="77"/>
      <c r="HZ115" s="77"/>
      <c r="IA115" s="77"/>
      <c r="IB115" s="77"/>
      <c r="IC115" s="77"/>
      <c r="ID115" s="77"/>
      <c r="IE115" s="77"/>
      <c r="IF115" s="77"/>
      <c r="IG115" s="77"/>
      <c r="IH115" s="77"/>
      <c r="II115" s="77"/>
      <c r="IJ115" s="77"/>
      <c r="IK115" s="77"/>
      <c r="IL115" s="77"/>
      <c r="IM115" s="77"/>
      <c r="IN115" s="77"/>
      <c r="IO115" s="77"/>
      <c r="IP115" s="77"/>
      <c r="IQ115" s="77"/>
      <c r="IR115" s="77"/>
      <c r="IS115" s="77"/>
      <c r="IT115" s="77"/>
      <c r="IU115" s="77"/>
    </row>
    <row r="116" spans="1:255" ht="12.75" x14ac:dyDescent="0.2">
      <c r="A116" s="323" t="s">
        <v>846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110"/>
      <c r="AC116" s="64"/>
      <c r="AD116" s="64"/>
      <c r="AE116" s="36"/>
      <c r="AF116" s="36"/>
      <c r="AG116" s="62"/>
      <c r="AH116" s="36"/>
      <c r="AI116" s="16"/>
    </row>
    <row r="117" spans="1:255" x14ac:dyDescent="0.2">
      <c r="A117" s="341" t="s">
        <v>82</v>
      </c>
      <c r="B117" s="69" t="s">
        <v>4</v>
      </c>
      <c r="C117" s="69" t="s">
        <v>4</v>
      </c>
      <c r="D117" s="69" t="s">
        <v>4</v>
      </c>
      <c r="E117" s="69" t="s">
        <v>4</v>
      </c>
      <c r="F117" s="69" t="s">
        <v>4</v>
      </c>
      <c r="G117" s="69" t="s">
        <v>4</v>
      </c>
      <c r="H117" s="69" t="s">
        <v>4</v>
      </c>
      <c r="I117" s="69" t="s">
        <v>4</v>
      </c>
      <c r="J117" s="69" t="s">
        <v>4</v>
      </c>
      <c r="K117" s="69" t="s">
        <v>4</v>
      </c>
      <c r="L117" s="69" t="s">
        <v>4</v>
      </c>
      <c r="M117" s="69" t="s">
        <v>4</v>
      </c>
      <c r="N117" s="69" t="s">
        <v>4</v>
      </c>
      <c r="O117" s="69" t="s">
        <v>4</v>
      </c>
      <c r="P117" s="30" t="s">
        <v>4</v>
      </c>
      <c r="Q117" s="30" t="s">
        <v>4</v>
      </c>
      <c r="R117" s="30" t="s">
        <v>4</v>
      </c>
      <c r="S117" s="30" t="s">
        <v>4</v>
      </c>
      <c r="T117" s="30" t="s">
        <v>4</v>
      </c>
      <c r="U117" s="30" t="s">
        <v>4</v>
      </c>
      <c r="V117" s="30" t="s">
        <v>4</v>
      </c>
      <c r="W117" s="30" t="s">
        <v>4</v>
      </c>
      <c r="X117" s="30" t="s">
        <v>4</v>
      </c>
      <c r="Y117" s="30" t="s">
        <v>4</v>
      </c>
      <c r="Z117" s="30" t="s">
        <v>4</v>
      </c>
      <c r="AA117" s="30" t="s">
        <v>4</v>
      </c>
      <c r="AB117" s="30" t="s">
        <v>4</v>
      </c>
      <c r="AC117" s="30" t="s">
        <v>4</v>
      </c>
      <c r="AD117" s="30" t="s">
        <v>4</v>
      </c>
      <c r="AE117" s="30" t="s">
        <v>4</v>
      </c>
      <c r="AF117" s="30" t="s">
        <v>4</v>
      </c>
      <c r="AG117" s="62" t="s">
        <v>4</v>
      </c>
      <c r="AH117" s="36" t="s">
        <v>4</v>
      </c>
      <c r="AI117" s="36" t="s">
        <v>4</v>
      </c>
    </row>
    <row r="118" spans="1:255" ht="22.5" x14ac:dyDescent="0.2">
      <c r="A118" s="323" t="s">
        <v>134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62"/>
      <c r="AH118" s="36"/>
      <c r="AI118" s="36"/>
    </row>
    <row r="119" spans="1:255" x14ac:dyDescent="0.2">
      <c r="A119" s="323" t="s">
        <v>135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102"/>
      <c r="L119" s="102"/>
      <c r="M119" s="102"/>
      <c r="N119" s="102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62"/>
      <c r="AH119" s="36"/>
      <c r="AI119" s="36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</row>
    <row r="120" spans="1:255" x14ac:dyDescent="0.2">
      <c r="A120" s="336" t="s">
        <v>136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102"/>
      <c r="L120" s="102"/>
      <c r="M120" s="102"/>
      <c r="N120" s="102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62"/>
      <c r="AH120" s="36"/>
      <c r="AI120" s="36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</row>
    <row r="121" spans="1:255" x14ac:dyDescent="0.2">
      <c r="A121" s="341" t="s">
        <v>82</v>
      </c>
      <c r="B121" s="22" t="s">
        <v>4</v>
      </c>
      <c r="C121" s="22" t="s">
        <v>4</v>
      </c>
      <c r="D121" s="22" t="s">
        <v>4</v>
      </c>
      <c r="E121" s="22" t="s">
        <v>4</v>
      </c>
      <c r="F121" s="22" t="s">
        <v>4</v>
      </c>
      <c r="G121" s="22" t="s">
        <v>4</v>
      </c>
      <c r="H121" s="22" t="s">
        <v>4</v>
      </c>
      <c r="I121" s="22" t="s">
        <v>4</v>
      </c>
      <c r="J121" s="22" t="s">
        <v>4</v>
      </c>
      <c r="K121" s="69" t="s">
        <v>4</v>
      </c>
      <c r="L121" s="69" t="s">
        <v>4</v>
      </c>
      <c r="M121" s="69" t="s">
        <v>4</v>
      </c>
      <c r="N121" s="69" t="s">
        <v>4</v>
      </c>
      <c r="O121" s="69" t="s">
        <v>4</v>
      </c>
      <c r="P121" s="30" t="s">
        <v>4</v>
      </c>
      <c r="Q121" s="30" t="s">
        <v>4</v>
      </c>
      <c r="R121" s="30" t="s">
        <v>4</v>
      </c>
      <c r="S121" s="30" t="s">
        <v>4</v>
      </c>
      <c r="T121" s="30" t="s">
        <v>4</v>
      </c>
      <c r="U121" s="30" t="s">
        <v>4</v>
      </c>
      <c r="V121" s="30" t="s">
        <v>4</v>
      </c>
      <c r="W121" s="30" t="s">
        <v>4</v>
      </c>
      <c r="X121" s="30" t="s">
        <v>4</v>
      </c>
      <c r="Y121" s="30" t="s">
        <v>4</v>
      </c>
      <c r="Z121" s="30" t="s">
        <v>4</v>
      </c>
      <c r="AA121" s="30" t="s">
        <v>4</v>
      </c>
      <c r="AB121" s="30" t="s">
        <v>4</v>
      </c>
      <c r="AC121" s="30" t="s">
        <v>4</v>
      </c>
      <c r="AD121" s="30" t="s">
        <v>4</v>
      </c>
      <c r="AE121" s="30" t="s">
        <v>4</v>
      </c>
      <c r="AF121" s="30" t="s">
        <v>4</v>
      </c>
      <c r="AG121" s="62" t="s">
        <v>4</v>
      </c>
      <c r="AH121" s="36" t="s">
        <v>4</v>
      </c>
      <c r="AI121" s="36" t="s">
        <v>4</v>
      </c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</row>
    <row r="122" spans="1:255" x14ac:dyDescent="0.2">
      <c r="A122" s="337" t="s">
        <v>137</v>
      </c>
      <c r="B122" s="64"/>
      <c r="C122" s="64"/>
      <c r="D122" s="64"/>
      <c r="E122" s="64"/>
      <c r="F122" s="64"/>
      <c r="G122" s="64"/>
      <c r="H122" s="64"/>
      <c r="I122" s="64" t="s">
        <v>4</v>
      </c>
      <c r="J122" s="64" t="s">
        <v>4</v>
      </c>
      <c r="K122" s="69" t="s">
        <v>4</v>
      </c>
      <c r="L122" s="69" t="s">
        <v>4</v>
      </c>
      <c r="M122" s="69" t="s">
        <v>4</v>
      </c>
      <c r="N122" s="69" t="s">
        <v>4</v>
      </c>
      <c r="O122" s="69" t="s">
        <v>4</v>
      </c>
      <c r="P122" s="30" t="s">
        <v>4</v>
      </c>
      <c r="Q122" s="30" t="s">
        <v>4</v>
      </c>
      <c r="R122" s="30" t="s">
        <v>4</v>
      </c>
      <c r="S122" s="30" t="s">
        <v>4</v>
      </c>
      <c r="T122" s="30" t="s">
        <v>4</v>
      </c>
      <c r="U122" s="30" t="s">
        <v>4</v>
      </c>
      <c r="V122" s="30" t="s">
        <v>4</v>
      </c>
      <c r="W122" s="30" t="s">
        <v>4</v>
      </c>
      <c r="X122" s="30" t="s">
        <v>4</v>
      </c>
      <c r="Y122" s="30" t="s">
        <v>4</v>
      </c>
      <c r="Z122" s="30" t="s">
        <v>4</v>
      </c>
      <c r="AA122" s="30" t="s">
        <v>4</v>
      </c>
      <c r="AB122" s="30" t="s">
        <v>4</v>
      </c>
      <c r="AC122" s="30" t="s">
        <v>4</v>
      </c>
      <c r="AD122" s="30" t="s">
        <v>4</v>
      </c>
      <c r="AE122" s="30" t="s">
        <v>4</v>
      </c>
      <c r="AF122" s="30" t="s">
        <v>4</v>
      </c>
      <c r="AG122" s="62" t="s">
        <v>4</v>
      </c>
      <c r="AH122" s="36" t="s">
        <v>4</v>
      </c>
      <c r="AI122" s="36" t="s">
        <v>4</v>
      </c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</row>
    <row r="123" spans="1:255" x14ac:dyDescent="0.2">
      <c r="A123" s="337" t="s">
        <v>138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62"/>
      <c r="AH123" s="36"/>
      <c r="AI123" s="36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</row>
    <row r="124" spans="1:255" x14ac:dyDescent="0.2">
      <c r="A124" s="336" t="s">
        <v>82</v>
      </c>
      <c r="B124" s="64" t="s">
        <v>4</v>
      </c>
      <c r="C124" s="64" t="s">
        <v>4</v>
      </c>
      <c r="D124" s="64" t="s">
        <v>4</v>
      </c>
      <c r="E124" s="64" t="s">
        <v>4</v>
      </c>
      <c r="F124" s="64" t="s">
        <v>4</v>
      </c>
      <c r="G124" s="64" t="s">
        <v>4</v>
      </c>
      <c r="H124" s="64" t="s">
        <v>4</v>
      </c>
      <c r="I124" s="64" t="s">
        <v>4</v>
      </c>
      <c r="J124" s="64" t="s">
        <v>4</v>
      </c>
      <c r="K124" s="69" t="s">
        <v>4</v>
      </c>
      <c r="L124" s="69" t="s">
        <v>4</v>
      </c>
      <c r="M124" s="69" t="s">
        <v>4</v>
      </c>
      <c r="N124" s="69" t="s">
        <v>4</v>
      </c>
      <c r="O124" s="69" t="s">
        <v>4</v>
      </c>
      <c r="P124" s="30" t="s">
        <v>4</v>
      </c>
      <c r="Q124" s="30" t="s">
        <v>4</v>
      </c>
      <c r="R124" s="30" t="s">
        <v>4</v>
      </c>
      <c r="S124" s="30" t="s">
        <v>4</v>
      </c>
      <c r="T124" s="30" t="s">
        <v>4</v>
      </c>
      <c r="U124" s="30" t="s">
        <v>4</v>
      </c>
      <c r="V124" s="30" t="s">
        <v>4</v>
      </c>
      <c r="W124" s="30" t="s">
        <v>4</v>
      </c>
      <c r="X124" s="30" t="s">
        <v>4</v>
      </c>
      <c r="Y124" s="30" t="s">
        <v>4</v>
      </c>
      <c r="Z124" s="30" t="s">
        <v>4</v>
      </c>
      <c r="AA124" s="30" t="s">
        <v>4</v>
      </c>
      <c r="AB124" s="30" t="s">
        <v>4</v>
      </c>
      <c r="AC124" s="30" t="s">
        <v>4</v>
      </c>
      <c r="AD124" s="30" t="s">
        <v>4</v>
      </c>
      <c r="AE124" s="30" t="s">
        <v>4</v>
      </c>
      <c r="AF124" s="30" t="s">
        <v>4</v>
      </c>
      <c r="AG124" s="62" t="s">
        <v>4</v>
      </c>
      <c r="AH124" s="36" t="s">
        <v>4</v>
      </c>
      <c r="AI124" s="36" t="s">
        <v>4</v>
      </c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</row>
    <row r="125" spans="1:255" x14ac:dyDescent="0.2">
      <c r="A125" s="337" t="s">
        <v>139</v>
      </c>
      <c r="B125" s="64"/>
      <c r="C125" s="64"/>
      <c r="D125" s="64"/>
      <c r="E125" s="64"/>
      <c r="F125" s="64"/>
      <c r="G125" s="64"/>
      <c r="H125" s="64"/>
      <c r="I125" s="64" t="s">
        <v>4</v>
      </c>
      <c r="J125" s="64" t="s">
        <v>4</v>
      </c>
      <c r="K125" s="69" t="s">
        <v>4</v>
      </c>
      <c r="L125" s="69" t="s">
        <v>4</v>
      </c>
      <c r="M125" s="69" t="s">
        <v>4</v>
      </c>
      <c r="N125" s="69" t="s">
        <v>4</v>
      </c>
      <c r="O125" s="69" t="s">
        <v>4</v>
      </c>
      <c r="P125" s="30" t="s">
        <v>4</v>
      </c>
      <c r="Q125" s="30" t="s">
        <v>4</v>
      </c>
      <c r="R125" s="30" t="s">
        <v>4</v>
      </c>
      <c r="S125" s="30" t="s">
        <v>4</v>
      </c>
      <c r="T125" s="30" t="s">
        <v>4</v>
      </c>
      <c r="U125" s="30" t="s">
        <v>4</v>
      </c>
      <c r="V125" s="30" t="s">
        <v>4</v>
      </c>
      <c r="W125" s="30" t="s">
        <v>4</v>
      </c>
      <c r="X125" s="30" t="s">
        <v>4</v>
      </c>
      <c r="Y125" s="30" t="s">
        <v>4</v>
      </c>
      <c r="Z125" s="30" t="s">
        <v>4</v>
      </c>
      <c r="AA125" s="30" t="s">
        <v>4</v>
      </c>
      <c r="AB125" s="30" t="s">
        <v>4</v>
      </c>
      <c r="AC125" s="30" t="s">
        <v>4</v>
      </c>
      <c r="AD125" s="30" t="s">
        <v>4</v>
      </c>
      <c r="AE125" s="30" t="s">
        <v>4</v>
      </c>
      <c r="AF125" s="30" t="s">
        <v>4</v>
      </c>
      <c r="AG125" s="62" t="s">
        <v>4</v>
      </c>
      <c r="AH125" s="36" t="s">
        <v>4</v>
      </c>
      <c r="AI125" s="36" t="s">
        <v>4</v>
      </c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</row>
    <row r="126" spans="1:255" x14ac:dyDescent="0.2">
      <c r="A126" s="336" t="s">
        <v>425</v>
      </c>
      <c r="B126" s="96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62"/>
      <c r="AH126" s="36"/>
      <c r="AI126" s="36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</row>
    <row r="127" spans="1:255" x14ac:dyDescent="0.2">
      <c r="A127" s="343" t="s">
        <v>426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96" t="s">
        <v>8</v>
      </c>
      <c r="L127" s="96" t="s">
        <v>8</v>
      </c>
      <c r="M127" s="96" t="s">
        <v>8</v>
      </c>
      <c r="N127" s="69" t="s">
        <v>4</v>
      </c>
      <c r="O127" s="69" t="s">
        <v>4</v>
      </c>
      <c r="P127" s="69" t="s">
        <v>4</v>
      </c>
      <c r="Q127" s="69" t="s">
        <v>4</v>
      </c>
      <c r="R127" s="69" t="s">
        <v>4</v>
      </c>
      <c r="S127" s="69" t="s">
        <v>4</v>
      </c>
      <c r="T127" s="69" t="s">
        <v>4</v>
      </c>
      <c r="U127" s="30" t="s">
        <v>4</v>
      </c>
      <c r="V127" s="30" t="s">
        <v>4</v>
      </c>
      <c r="W127" s="30" t="s">
        <v>4</v>
      </c>
      <c r="X127" s="30" t="s">
        <v>4</v>
      </c>
      <c r="Y127" s="30" t="s">
        <v>4</v>
      </c>
      <c r="Z127" s="30" t="s">
        <v>4</v>
      </c>
      <c r="AA127" s="30" t="s">
        <v>4</v>
      </c>
      <c r="AB127" s="30" t="s">
        <v>4</v>
      </c>
      <c r="AC127" s="30" t="s">
        <v>4</v>
      </c>
      <c r="AD127" s="30" t="s">
        <v>4</v>
      </c>
      <c r="AE127" s="30" t="s">
        <v>4</v>
      </c>
      <c r="AF127" s="30" t="s">
        <v>4</v>
      </c>
      <c r="AG127" s="62" t="s">
        <v>4</v>
      </c>
      <c r="AH127" s="36" t="s">
        <v>4</v>
      </c>
      <c r="AI127" s="36" t="s">
        <v>4</v>
      </c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</row>
    <row r="128" spans="1:255" x14ac:dyDescent="0.2">
      <c r="A128" s="343" t="s">
        <v>427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96" t="s">
        <v>8</v>
      </c>
      <c r="L128" s="96" t="s">
        <v>8</v>
      </c>
      <c r="M128" s="96" t="s">
        <v>8</v>
      </c>
      <c r="N128" s="96" t="s">
        <v>8</v>
      </c>
      <c r="O128" s="30" t="s">
        <v>4</v>
      </c>
      <c r="P128" s="30" t="s">
        <v>4</v>
      </c>
      <c r="Q128" s="30" t="s">
        <v>4</v>
      </c>
      <c r="R128" s="30" t="s">
        <v>4</v>
      </c>
      <c r="S128" s="30" t="s">
        <v>4</v>
      </c>
      <c r="T128" s="30" t="s">
        <v>4</v>
      </c>
      <c r="U128" s="30" t="s">
        <v>4</v>
      </c>
      <c r="V128" s="30" t="s">
        <v>4</v>
      </c>
      <c r="W128" s="30" t="s">
        <v>4</v>
      </c>
      <c r="X128" s="30" t="s">
        <v>4</v>
      </c>
      <c r="Y128" s="30" t="s">
        <v>4</v>
      </c>
      <c r="Z128" s="30" t="s">
        <v>4</v>
      </c>
      <c r="AA128" s="30" t="s">
        <v>4</v>
      </c>
      <c r="AB128" s="30" t="s">
        <v>4</v>
      </c>
      <c r="AC128" s="30" t="s">
        <v>4</v>
      </c>
      <c r="AD128" s="30" t="s">
        <v>4</v>
      </c>
      <c r="AE128" s="30" t="s">
        <v>4</v>
      </c>
      <c r="AF128" s="30" t="s">
        <v>4</v>
      </c>
      <c r="AG128" s="62" t="s">
        <v>4</v>
      </c>
      <c r="AH128" s="36" t="s">
        <v>4</v>
      </c>
      <c r="AI128" s="36" t="s">
        <v>4</v>
      </c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</row>
    <row r="129" spans="1:255" x14ac:dyDescent="0.2">
      <c r="A129" s="329" t="s">
        <v>142</v>
      </c>
      <c r="B129" s="64" t="s">
        <v>4</v>
      </c>
      <c r="C129" s="64" t="s">
        <v>4</v>
      </c>
      <c r="D129" s="64" t="s">
        <v>4</v>
      </c>
      <c r="E129" s="64" t="s">
        <v>4</v>
      </c>
      <c r="F129" s="64" t="s">
        <v>4</v>
      </c>
      <c r="G129" s="64" t="s">
        <v>4</v>
      </c>
      <c r="H129" s="64" t="s">
        <v>4</v>
      </c>
      <c r="I129" s="64" t="s">
        <v>4</v>
      </c>
      <c r="J129" s="64" t="s">
        <v>4</v>
      </c>
      <c r="K129" s="69" t="s">
        <v>4</v>
      </c>
      <c r="L129" s="69" t="s">
        <v>4</v>
      </c>
      <c r="M129" s="69" t="s">
        <v>4</v>
      </c>
      <c r="N129" s="69" t="s">
        <v>4</v>
      </c>
      <c r="O129" s="69" t="s">
        <v>4</v>
      </c>
      <c r="P129" s="30" t="s">
        <v>4</v>
      </c>
      <c r="Q129" s="30" t="s">
        <v>4</v>
      </c>
      <c r="R129" s="30" t="s">
        <v>4</v>
      </c>
      <c r="S129" s="30" t="s">
        <v>4</v>
      </c>
      <c r="T129" s="30" t="s">
        <v>4</v>
      </c>
      <c r="U129" s="30" t="s">
        <v>4</v>
      </c>
      <c r="V129" s="30" t="s">
        <v>4</v>
      </c>
      <c r="W129" s="30" t="s">
        <v>4</v>
      </c>
      <c r="X129" s="30" t="s">
        <v>4</v>
      </c>
      <c r="Y129" s="30" t="s">
        <v>4</v>
      </c>
      <c r="Z129" s="30" t="s">
        <v>4</v>
      </c>
      <c r="AA129" s="30" t="s">
        <v>4</v>
      </c>
      <c r="AB129" s="30" t="s">
        <v>4</v>
      </c>
      <c r="AC129" s="30" t="s">
        <v>4</v>
      </c>
      <c r="AD129" s="30" t="s">
        <v>4</v>
      </c>
      <c r="AE129" s="30" t="s">
        <v>4</v>
      </c>
      <c r="AF129" s="30" t="s">
        <v>4</v>
      </c>
      <c r="AG129" s="62" t="s">
        <v>4</v>
      </c>
      <c r="AH129" s="36" t="s">
        <v>4</v>
      </c>
      <c r="AI129" s="36" t="s">
        <v>4</v>
      </c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</row>
    <row r="130" spans="1:255" x14ac:dyDescent="0.2">
      <c r="A130" s="337" t="s">
        <v>143</v>
      </c>
      <c r="B130" s="69" t="s">
        <v>4</v>
      </c>
      <c r="C130" s="69" t="s">
        <v>4</v>
      </c>
      <c r="D130" s="69" t="s">
        <v>4</v>
      </c>
      <c r="E130" s="69" t="s">
        <v>4</v>
      </c>
      <c r="F130" s="69" t="s">
        <v>4</v>
      </c>
      <c r="G130" s="69" t="s">
        <v>4</v>
      </c>
      <c r="H130" s="69" t="s">
        <v>4</v>
      </c>
      <c r="I130" s="69" t="s">
        <v>4</v>
      </c>
      <c r="J130" s="69" t="s">
        <v>4</v>
      </c>
      <c r="K130" s="69" t="s">
        <v>4</v>
      </c>
      <c r="L130" s="69" t="s">
        <v>4</v>
      </c>
      <c r="M130" s="69" t="s">
        <v>4</v>
      </c>
      <c r="N130" s="69" t="s">
        <v>4</v>
      </c>
      <c r="O130" s="69" t="s">
        <v>4</v>
      </c>
      <c r="P130" s="30" t="s">
        <v>4</v>
      </c>
      <c r="Q130" s="30" t="s">
        <v>4</v>
      </c>
      <c r="R130" s="30" t="s">
        <v>4</v>
      </c>
      <c r="S130" s="30" t="s">
        <v>4</v>
      </c>
      <c r="T130" s="30" t="s">
        <v>4</v>
      </c>
      <c r="U130" s="30" t="s">
        <v>4</v>
      </c>
      <c r="V130" s="30" t="s">
        <v>4</v>
      </c>
      <c r="W130" s="30" t="s">
        <v>4</v>
      </c>
      <c r="X130" s="30" t="s">
        <v>4</v>
      </c>
      <c r="Y130" s="30" t="s">
        <v>4</v>
      </c>
      <c r="Z130" s="30" t="s">
        <v>4</v>
      </c>
      <c r="AA130" s="30" t="s">
        <v>4</v>
      </c>
      <c r="AB130" s="30" t="s">
        <v>4</v>
      </c>
      <c r="AC130" s="30" t="s">
        <v>4</v>
      </c>
      <c r="AD130" s="30" t="s">
        <v>4</v>
      </c>
      <c r="AE130" s="30" t="s">
        <v>4</v>
      </c>
      <c r="AF130" s="30" t="s">
        <v>4</v>
      </c>
      <c r="AG130" s="62" t="s">
        <v>4</v>
      </c>
      <c r="AH130" s="36" t="s">
        <v>4</v>
      </c>
      <c r="AI130" s="36" t="s">
        <v>4</v>
      </c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</row>
    <row r="131" spans="1:255" x14ac:dyDescent="0.2">
      <c r="A131" s="329" t="s">
        <v>145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96"/>
      <c r="L131" s="96"/>
      <c r="M131" s="96"/>
      <c r="N131" s="96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62"/>
      <c r="AH131" s="36"/>
      <c r="AI131" s="36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</row>
    <row r="132" spans="1:255" x14ac:dyDescent="0.2">
      <c r="A132" s="329" t="s">
        <v>426</v>
      </c>
      <c r="B132" s="69" t="s">
        <v>8</v>
      </c>
      <c r="C132" s="69" t="s">
        <v>8</v>
      </c>
      <c r="D132" s="69" t="s">
        <v>8</v>
      </c>
      <c r="E132" s="69" t="s">
        <v>8</v>
      </c>
      <c r="F132" s="69" t="s">
        <v>8</v>
      </c>
      <c r="G132" s="69" t="s">
        <v>8</v>
      </c>
      <c r="H132" s="69" t="s">
        <v>8</v>
      </c>
      <c r="I132" s="69" t="s">
        <v>8</v>
      </c>
      <c r="J132" s="69" t="s">
        <v>8</v>
      </c>
      <c r="K132" s="64" t="s">
        <v>8</v>
      </c>
      <c r="L132" s="64" t="s">
        <v>8</v>
      </c>
      <c r="M132" s="64" t="s">
        <v>8</v>
      </c>
      <c r="N132" s="69" t="s">
        <v>4</v>
      </c>
      <c r="O132" s="69" t="s">
        <v>4</v>
      </c>
      <c r="P132" s="69" t="s">
        <v>4</v>
      </c>
      <c r="Q132" s="69" t="s">
        <v>4</v>
      </c>
      <c r="R132" s="69" t="s">
        <v>4</v>
      </c>
      <c r="S132" s="69" t="s">
        <v>4</v>
      </c>
      <c r="T132" s="69" t="s">
        <v>4</v>
      </c>
      <c r="U132" s="30" t="s">
        <v>4</v>
      </c>
      <c r="V132" s="30" t="s">
        <v>4</v>
      </c>
      <c r="W132" s="30" t="s">
        <v>4</v>
      </c>
      <c r="X132" s="30" t="s">
        <v>4</v>
      </c>
      <c r="Y132" s="30" t="s">
        <v>4</v>
      </c>
      <c r="Z132" s="30" t="s">
        <v>4</v>
      </c>
      <c r="AA132" s="30" t="s">
        <v>4</v>
      </c>
      <c r="AB132" s="30" t="s">
        <v>4</v>
      </c>
      <c r="AC132" s="30" t="s">
        <v>4</v>
      </c>
      <c r="AD132" s="30" t="s">
        <v>4</v>
      </c>
      <c r="AE132" s="30" t="s">
        <v>4</v>
      </c>
      <c r="AF132" s="30" t="s">
        <v>4</v>
      </c>
      <c r="AG132" s="62" t="s">
        <v>4</v>
      </c>
      <c r="AH132" s="36" t="s">
        <v>4</v>
      </c>
      <c r="AI132" s="36" t="s">
        <v>4</v>
      </c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</row>
    <row r="133" spans="1:255" x14ac:dyDescent="0.2">
      <c r="A133" s="352" t="s">
        <v>427</v>
      </c>
      <c r="B133" s="69" t="s">
        <v>8</v>
      </c>
      <c r="C133" s="69" t="s">
        <v>8</v>
      </c>
      <c r="D133" s="69" t="s">
        <v>8</v>
      </c>
      <c r="E133" s="69" t="s">
        <v>8</v>
      </c>
      <c r="F133" s="69" t="s">
        <v>8</v>
      </c>
      <c r="G133" s="69" t="s">
        <v>8</v>
      </c>
      <c r="H133" s="69" t="s">
        <v>8</v>
      </c>
      <c r="I133" s="69" t="s">
        <v>8</v>
      </c>
      <c r="J133" s="69" t="s">
        <v>8</v>
      </c>
      <c r="K133" s="64" t="s">
        <v>8</v>
      </c>
      <c r="L133" s="64" t="s">
        <v>8</v>
      </c>
      <c r="M133" s="64" t="s">
        <v>8</v>
      </c>
      <c r="N133" s="64" t="s">
        <v>8</v>
      </c>
      <c r="O133" s="30" t="s">
        <v>4</v>
      </c>
      <c r="P133" s="30" t="s">
        <v>4</v>
      </c>
      <c r="Q133" s="30" t="s">
        <v>4</v>
      </c>
      <c r="R133" s="30" t="s">
        <v>4</v>
      </c>
      <c r="S133" s="30" t="s">
        <v>4</v>
      </c>
      <c r="T133" s="30" t="s">
        <v>4</v>
      </c>
      <c r="U133" s="30" t="s">
        <v>4</v>
      </c>
      <c r="V133" s="30" t="s">
        <v>4</v>
      </c>
      <c r="W133" s="30" t="s">
        <v>4</v>
      </c>
      <c r="X133" s="30" t="s">
        <v>4</v>
      </c>
      <c r="Y133" s="30" t="s">
        <v>4</v>
      </c>
      <c r="Z133" s="30" t="s">
        <v>4</v>
      </c>
      <c r="AA133" s="30" t="s">
        <v>4</v>
      </c>
      <c r="AB133" s="30" t="s">
        <v>4</v>
      </c>
      <c r="AC133" s="30" t="s">
        <v>4</v>
      </c>
      <c r="AD133" s="30" t="s">
        <v>4</v>
      </c>
      <c r="AE133" s="30" t="s">
        <v>4</v>
      </c>
      <c r="AF133" s="30" t="s">
        <v>4</v>
      </c>
      <c r="AG133" s="62" t="s">
        <v>4</v>
      </c>
      <c r="AH133" s="36" t="s">
        <v>4</v>
      </c>
      <c r="AI133" s="36" t="s">
        <v>4</v>
      </c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</row>
    <row r="134" spans="1:255" x14ac:dyDescent="0.2">
      <c r="A134" s="352" t="s">
        <v>142</v>
      </c>
      <c r="B134" s="69" t="s">
        <v>4</v>
      </c>
      <c r="C134" s="69" t="s">
        <v>4</v>
      </c>
      <c r="D134" s="69" t="s">
        <v>4</v>
      </c>
      <c r="E134" s="69" t="s">
        <v>4</v>
      </c>
      <c r="F134" s="69" t="s">
        <v>4</v>
      </c>
      <c r="G134" s="69" t="s">
        <v>4</v>
      </c>
      <c r="H134" s="69" t="s">
        <v>4</v>
      </c>
      <c r="I134" s="69" t="s">
        <v>4</v>
      </c>
      <c r="J134" s="69" t="s">
        <v>4</v>
      </c>
      <c r="K134" s="69" t="s">
        <v>4</v>
      </c>
      <c r="L134" s="69" t="s">
        <v>4</v>
      </c>
      <c r="M134" s="69" t="s">
        <v>4</v>
      </c>
      <c r="N134" s="69" t="s">
        <v>4</v>
      </c>
      <c r="O134" s="69" t="s">
        <v>4</v>
      </c>
      <c r="P134" s="30" t="s">
        <v>4</v>
      </c>
      <c r="Q134" s="30" t="s">
        <v>4</v>
      </c>
      <c r="R134" s="30" t="s">
        <v>4</v>
      </c>
      <c r="S134" s="30" t="s">
        <v>4</v>
      </c>
      <c r="T134" s="30" t="s">
        <v>4</v>
      </c>
      <c r="U134" s="30" t="s">
        <v>4</v>
      </c>
      <c r="V134" s="30" t="s">
        <v>4</v>
      </c>
      <c r="W134" s="30" t="s">
        <v>4</v>
      </c>
      <c r="X134" s="30" t="s">
        <v>4</v>
      </c>
      <c r="Y134" s="30" t="s">
        <v>4</v>
      </c>
      <c r="Z134" s="30" t="s">
        <v>4</v>
      </c>
      <c r="AA134" s="30" t="s">
        <v>4</v>
      </c>
      <c r="AB134" s="30" t="s">
        <v>4</v>
      </c>
      <c r="AC134" s="30" t="s">
        <v>4</v>
      </c>
      <c r="AD134" s="30" t="s">
        <v>4</v>
      </c>
      <c r="AE134" s="30" t="s">
        <v>4</v>
      </c>
      <c r="AF134" s="30" t="s">
        <v>4</v>
      </c>
      <c r="AG134" s="62" t="s">
        <v>4</v>
      </c>
      <c r="AH134" s="36" t="s">
        <v>4</v>
      </c>
      <c r="AI134" s="36" t="s">
        <v>4</v>
      </c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</row>
    <row r="135" spans="1:255" x14ac:dyDescent="0.2">
      <c r="A135" s="352" t="s">
        <v>146</v>
      </c>
      <c r="B135" s="69" t="s">
        <v>4</v>
      </c>
      <c r="C135" s="69" t="s">
        <v>4</v>
      </c>
      <c r="D135" s="69" t="s">
        <v>4</v>
      </c>
      <c r="E135" s="69" t="s">
        <v>4</v>
      </c>
      <c r="F135" s="69" t="s">
        <v>4</v>
      </c>
      <c r="G135" s="69" t="s">
        <v>4</v>
      </c>
      <c r="H135" s="69" t="s">
        <v>4</v>
      </c>
      <c r="I135" s="69" t="s">
        <v>4</v>
      </c>
      <c r="J135" s="69" t="s">
        <v>4</v>
      </c>
      <c r="K135" s="69" t="s">
        <v>4</v>
      </c>
      <c r="L135" s="69" t="s">
        <v>4</v>
      </c>
      <c r="M135" s="69" t="s">
        <v>4</v>
      </c>
      <c r="N135" s="69" t="s">
        <v>4</v>
      </c>
      <c r="O135" s="69" t="s">
        <v>4</v>
      </c>
      <c r="P135" s="30" t="s">
        <v>4</v>
      </c>
      <c r="Q135" s="30" t="s">
        <v>4</v>
      </c>
      <c r="R135" s="30" t="s">
        <v>4</v>
      </c>
      <c r="S135" s="30" t="s">
        <v>4</v>
      </c>
      <c r="T135" s="30" t="s">
        <v>4</v>
      </c>
      <c r="U135" s="30" t="s">
        <v>4</v>
      </c>
      <c r="V135" s="30" t="s">
        <v>4</v>
      </c>
      <c r="W135" s="30" t="s">
        <v>4</v>
      </c>
      <c r="X135" s="30" t="s">
        <v>4</v>
      </c>
      <c r="Y135" s="30" t="s">
        <v>4</v>
      </c>
      <c r="Z135" s="30" t="s">
        <v>4</v>
      </c>
      <c r="AA135" s="30" t="s">
        <v>4</v>
      </c>
      <c r="AB135" s="30" t="s">
        <v>4</v>
      </c>
      <c r="AC135" s="30" t="s">
        <v>4</v>
      </c>
      <c r="AD135" s="30" t="s">
        <v>4</v>
      </c>
      <c r="AE135" s="30" t="s">
        <v>4</v>
      </c>
      <c r="AF135" s="30" t="s">
        <v>4</v>
      </c>
      <c r="AG135" s="62" t="s">
        <v>4</v>
      </c>
      <c r="AH135" s="36" t="s">
        <v>4</v>
      </c>
      <c r="AI135" s="36" t="s">
        <v>4</v>
      </c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</row>
    <row r="136" spans="1:255" x14ac:dyDescent="0.2">
      <c r="A136" s="352" t="s">
        <v>152</v>
      </c>
      <c r="B136" s="140"/>
      <c r="C136" s="140"/>
      <c r="D136" s="151"/>
      <c r="E136" s="151"/>
      <c r="F136" s="151"/>
      <c r="G136" s="151"/>
      <c r="H136" s="151"/>
      <c r="I136" s="151"/>
      <c r="J136" s="151"/>
      <c r="K136" s="64"/>
      <c r="L136" s="64"/>
      <c r="M136" s="64"/>
      <c r="N136" s="64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62"/>
      <c r="AH136" s="36"/>
      <c r="AI136" s="36"/>
    </row>
    <row r="137" spans="1:255" x14ac:dyDescent="0.2">
      <c r="A137" s="352" t="s">
        <v>153</v>
      </c>
      <c r="B137" s="140" t="s">
        <v>4</v>
      </c>
      <c r="C137" s="140" t="s">
        <v>4</v>
      </c>
      <c r="D137" s="151" t="s">
        <v>4</v>
      </c>
      <c r="E137" s="151" t="s">
        <v>4</v>
      </c>
      <c r="F137" s="151" t="s">
        <v>4</v>
      </c>
      <c r="G137" s="151" t="s">
        <v>4</v>
      </c>
      <c r="H137" s="151" t="s">
        <v>4</v>
      </c>
      <c r="I137" s="151" t="s">
        <v>4</v>
      </c>
      <c r="J137" s="151" t="s">
        <v>4</v>
      </c>
      <c r="K137" s="69" t="s">
        <v>4</v>
      </c>
      <c r="L137" s="69" t="s">
        <v>4</v>
      </c>
      <c r="M137" s="69" t="s">
        <v>4</v>
      </c>
      <c r="N137" s="69" t="s">
        <v>4</v>
      </c>
      <c r="O137" s="69" t="s">
        <v>4</v>
      </c>
      <c r="P137" s="30" t="s">
        <v>4</v>
      </c>
      <c r="Q137" s="30" t="s">
        <v>4</v>
      </c>
      <c r="R137" s="30" t="s">
        <v>4</v>
      </c>
      <c r="S137" s="30" t="s">
        <v>4</v>
      </c>
      <c r="T137" s="30" t="s">
        <v>4</v>
      </c>
      <c r="U137" s="30" t="s">
        <v>4</v>
      </c>
      <c r="V137" s="30" t="s">
        <v>4</v>
      </c>
      <c r="W137" s="30" t="s">
        <v>4</v>
      </c>
      <c r="X137" s="30" t="s">
        <v>4</v>
      </c>
      <c r="Y137" s="30" t="s">
        <v>4</v>
      </c>
      <c r="Z137" s="30" t="s">
        <v>4</v>
      </c>
      <c r="AA137" s="30" t="s">
        <v>4</v>
      </c>
      <c r="AB137" s="30" t="s">
        <v>4</v>
      </c>
      <c r="AC137" s="30" t="s">
        <v>4</v>
      </c>
      <c r="AD137" s="30" t="s">
        <v>4</v>
      </c>
      <c r="AE137" s="30" t="s">
        <v>4</v>
      </c>
      <c r="AF137" s="30" t="s">
        <v>4</v>
      </c>
      <c r="AG137" s="62" t="s">
        <v>4</v>
      </c>
      <c r="AH137" s="36" t="s">
        <v>4</v>
      </c>
      <c r="AI137" s="36" t="s">
        <v>4</v>
      </c>
    </row>
    <row r="138" spans="1:255" x14ac:dyDescent="0.2">
      <c r="A138" s="323" t="s">
        <v>155</v>
      </c>
      <c r="B138" s="140" t="s">
        <v>4</v>
      </c>
      <c r="C138" s="140" t="s">
        <v>4</v>
      </c>
      <c r="D138" s="151" t="s">
        <v>4</v>
      </c>
      <c r="E138" s="151" t="s">
        <v>4</v>
      </c>
      <c r="F138" s="151" t="s">
        <v>4</v>
      </c>
      <c r="G138" s="151" t="s">
        <v>4</v>
      </c>
      <c r="H138" s="151" t="s">
        <v>4</v>
      </c>
      <c r="I138" s="151" t="s">
        <v>4</v>
      </c>
      <c r="J138" s="151" t="s">
        <v>4</v>
      </c>
      <c r="K138" s="69" t="s">
        <v>4</v>
      </c>
      <c r="L138" s="69" t="s">
        <v>4</v>
      </c>
      <c r="M138" s="69" t="s">
        <v>4</v>
      </c>
      <c r="N138" s="69" t="s">
        <v>4</v>
      </c>
      <c r="O138" s="69" t="s">
        <v>4</v>
      </c>
      <c r="P138" s="30" t="s">
        <v>4</v>
      </c>
      <c r="Q138" s="30" t="s">
        <v>4</v>
      </c>
      <c r="R138" s="30" t="s">
        <v>4</v>
      </c>
      <c r="S138" s="30" t="s">
        <v>4</v>
      </c>
      <c r="T138" s="30" t="s">
        <v>4</v>
      </c>
      <c r="U138" s="30" t="s">
        <v>4</v>
      </c>
      <c r="V138" s="30" t="s">
        <v>4</v>
      </c>
      <c r="W138" s="30" t="s">
        <v>4</v>
      </c>
      <c r="X138" s="30" t="s">
        <v>4</v>
      </c>
      <c r="Y138" s="30" t="s">
        <v>4</v>
      </c>
      <c r="Z138" s="30" t="s">
        <v>4</v>
      </c>
      <c r="AA138" s="30" t="s">
        <v>4</v>
      </c>
      <c r="AB138" s="30" t="s">
        <v>4</v>
      </c>
      <c r="AC138" s="30" t="s">
        <v>4</v>
      </c>
      <c r="AD138" s="30" t="s">
        <v>4</v>
      </c>
      <c r="AE138" s="30" t="s">
        <v>4</v>
      </c>
      <c r="AF138" s="30" t="s">
        <v>4</v>
      </c>
      <c r="AG138" s="62" t="s">
        <v>4</v>
      </c>
      <c r="AH138" s="36" t="s">
        <v>4</v>
      </c>
      <c r="AI138" s="36" t="s">
        <v>4</v>
      </c>
    </row>
    <row r="139" spans="1:255" x14ac:dyDescent="0.2">
      <c r="A139" s="337" t="s">
        <v>156</v>
      </c>
      <c r="B139" s="140" t="s">
        <v>4</v>
      </c>
      <c r="C139" s="140" t="s">
        <v>4</v>
      </c>
      <c r="D139" s="151" t="s">
        <v>4</v>
      </c>
      <c r="E139" s="151" t="s">
        <v>4</v>
      </c>
      <c r="F139" s="151" t="s">
        <v>4</v>
      </c>
      <c r="G139" s="151" t="s">
        <v>4</v>
      </c>
      <c r="H139" s="151" t="s">
        <v>4</v>
      </c>
      <c r="I139" s="151" t="s">
        <v>4</v>
      </c>
      <c r="J139" s="151" t="s">
        <v>4</v>
      </c>
      <c r="K139" s="69" t="s">
        <v>4</v>
      </c>
      <c r="L139" s="69" t="s">
        <v>4</v>
      </c>
      <c r="M139" s="69" t="s">
        <v>4</v>
      </c>
      <c r="N139" s="69" t="s">
        <v>4</v>
      </c>
      <c r="O139" s="69" t="s">
        <v>4</v>
      </c>
      <c r="P139" s="30" t="s">
        <v>4</v>
      </c>
      <c r="Q139" s="30" t="s">
        <v>4</v>
      </c>
      <c r="R139" s="30" t="s">
        <v>4</v>
      </c>
      <c r="S139" s="30" t="s">
        <v>4</v>
      </c>
      <c r="T139" s="30" t="s">
        <v>4</v>
      </c>
      <c r="U139" s="30" t="s">
        <v>4</v>
      </c>
      <c r="V139" s="30" t="s">
        <v>4</v>
      </c>
      <c r="W139" s="30" t="s">
        <v>4</v>
      </c>
      <c r="X139" s="30" t="s">
        <v>4</v>
      </c>
      <c r="Y139" s="30" t="s">
        <v>4</v>
      </c>
      <c r="Z139" s="30" t="s">
        <v>4</v>
      </c>
      <c r="AA139" s="30" t="s">
        <v>4</v>
      </c>
      <c r="AB139" s="30" t="s">
        <v>4</v>
      </c>
      <c r="AC139" s="30" t="s">
        <v>4</v>
      </c>
      <c r="AD139" s="30" t="s">
        <v>4</v>
      </c>
      <c r="AE139" s="30" t="s">
        <v>4</v>
      </c>
      <c r="AF139" s="30" t="s">
        <v>4</v>
      </c>
      <c r="AG139" s="62" t="s">
        <v>4</v>
      </c>
      <c r="AH139" s="36" t="s">
        <v>4</v>
      </c>
      <c r="AI139" s="36" t="s">
        <v>4</v>
      </c>
    </row>
    <row r="140" spans="1:255" x14ac:dyDescent="0.2">
      <c r="A140" s="337" t="s">
        <v>157</v>
      </c>
      <c r="B140" s="140" t="s">
        <v>4</v>
      </c>
      <c r="C140" s="140" t="s">
        <v>4</v>
      </c>
      <c r="D140" s="151" t="s">
        <v>4</v>
      </c>
      <c r="E140" s="151" t="s">
        <v>4</v>
      </c>
      <c r="F140" s="151" t="s">
        <v>4</v>
      </c>
      <c r="G140" s="151" t="s">
        <v>4</v>
      </c>
      <c r="H140" s="151" t="s">
        <v>4</v>
      </c>
      <c r="I140" s="151" t="s">
        <v>4</v>
      </c>
      <c r="J140" s="151" t="s">
        <v>4</v>
      </c>
      <c r="K140" s="69" t="s">
        <v>4</v>
      </c>
      <c r="L140" s="69" t="s">
        <v>4</v>
      </c>
      <c r="M140" s="69" t="s">
        <v>4</v>
      </c>
      <c r="N140" s="69" t="s">
        <v>4</v>
      </c>
      <c r="O140" s="69" t="s">
        <v>4</v>
      </c>
      <c r="P140" s="30" t="s">
        <v>4</v>
      </c>
      <c r="Q140" s="30" t="s">
        <v>4</v>
      </c>
      <c r="R140" s="30" t="s">
        <v>4</v>
      </c>
      <c r="S140" s="30" t="s">
        <v>4</v>
      </c>
      <c r="T140" s="30" t="s">
        <v>4</v>
      </c>
      <c r="U140" s="30" t="s">
        <v>4</v>
      </c>
      <c r="V140" s="30" t="s">
        <v>4</v>
      </c>
      <c r="W140" s="30" t="s">
        <v>4</v>
      </c>
      <c r="X140" s="30" t="s">
        <v>4</v>
      </c>
      <c r="Y140" s="30" t="s">
        <v>4</v>
      </c>
      <c r="Z140" s="30" t="s">
        <v>4</v>
      </c>
      <c r="AA140" s="30" t="s">
        <v>4</v>
      </c>
      <c r="AB140" s="30" t="s">
        <v>4</v>
      </c>
      <c r="AC140" s="30" t="s">
        <v>4</v>
      </c>
      <c r="AD140" s="30" t="s">
        <v>4</v>
      </c>
      <c r="AE140" s="30" t="s">
        <v>4</v>
      </c>
      <c r="AF140" s="30" t="s">
        <v>4</v>
      </c>
      <c r="AG140" s="62" t="s">
        <v>4</v>
      </c>
      <c r="AH140" s="36" t="s">
        <v>4</v>
      </c>
      <c r="AI140" s="36" t="s">
        <v>4</v>
      </c>
    </row>
    <row r="141" spans="1:255" x14ac:dyDescent="0.2">
      <c r="A141" s="337" t="s">
        <v>428</v>
      </c>
      <c r="B141" s="140" t="s">
        <v>4</v>
      </c>
      <c r="C141" s="140" t="s">
        <v>4</v>
      </c>
      <c r="D141" s="151" t="s">
        <v>4</v>
      </c>
      <c r="E141" s="151" t="s">
        <v>4</v>
      </c>
      <c r="F141" s="151" t="s">
        <v>4</v>
      </c>
      <c r="G141" s="151" t="s">
        <v>4</v>
      </c>
      <c r="H141" s="151" t="s">
        <v>4</v>
      </c>
      <c r="I141" s="151" t="s">
        <v>4</v>
      </c>
      <c r="J141" s="151" t="s">
        <v>4</v>
      </c>
      <c r="K141" s="69" t="s">
        <v>4</v>
      </c>
      <c r="L141" s="69" t="s">
        <v>4</v>
      </c>
      <c r="M141" s="69" t="s">
        <v>4</v>
      </c>
      <c r="N141" s="69" t="s">
        <v>4</v>
      </c>
      <c r="O141" s="69" t="s">
        <v>4</v>
      </c>
      <c r="P141" s="69" t="s">
        <v>4</v>
      </c>
      <c r="Q141" s="69" t="s">
        <v>4</v>
      </c>
      <c r="R141" s="69" t="s">
        <v>4</v>
      </c>
      <c r="S141" s="69" t="s">
        <v>4</v>
      </c>
      <c r="T141" s="69" t="s">
        <v>4</v>
      </c>
      <c r="U141" s="30" t="s">
        <v>4</v>
      </c>
      <c r="V141" s="30" t="s">
        <v>4</v>
      </c>
      <c r="W141" s="30" t="s">
        <v>4</v>
      </c>
      <c r="X141" s="30" t="s">
        <v>4</v>
      </c>
      <c r="Y141" s="30" t="s">
        <v>4</v>
      </c>
      <c r="Z141" s="30" t="s">
        <v>4</v>
      </c>
      <c r="AA141" s="30" t="s">
        <v>4</v>
      </c>
      <c r="AB141" s="30" t="s">
        <v>4</v>
      </c>
      <c r="AC141" s="30" t="s">
        <v>4</v>
      </c>
      <c r="AD141" s="30" t="s">
        <v>4</v>
      </c>
      <c r="AE141" s="30" t="s">
        <v>4</v>
      </c>
      <c r="AF141" s="30" t="s">
        <v>4</v>
      </c>
      <c r="AG141" s="62" t="s">
        <v>4</v>
      </c>
      <c r="AH141" s="36" t="s">
        <v>4</v>
      </c>
      <c r="AI141" s="36" t="s">
        <v>4</v>
      </c>
    </row>
    <row r="142" spans="1:255" x14ac:dyDescent="0.2">
      <c r="A142" s="323" t="s">
        <v>159</v>
      </c>
      <c r="B142" s="140"/>
      <c r="C142" s="140"/>
      <c r="D142" s="151"/>
      <c r="E142" s="151"/>
      <c r="F142" s="151"/>
      <c r="G142" s="151"/>
      <c r="H142" s="151"/>
      <c r="I142" s="151"/>
      <c r="J142" s="151"/>
      <c r="K142" s="102"/>
      <c r="L142" s="102"/>
      <c r="M142" s="102"/>
      <c r="N142" s="102"/>
      <c r="O142" s="30" t="s">
        <v>4</v>
      </c>
      <c r="P142" s="30" t="s">
        <v>4</v>
      </c>
      <c r="Q142" s="30" t="s">
        <v>4</v>
      </c>
      <c r="R142" s="30" t="s">
        <v>4</v>
      </c>
      <c r="S142" s="30" t="s">
        <v>4</v>
      </c>
      <c r="T142" s="30" t="s">
        <v>4</v>
      </c>
      <c r="U142" s="30" t="s">
        <v>4</v>
      </c>
      <c r="V142" s="30" t="s">
        <v>4</v>
      </c>
      <c r="W142" s="30" t="s">
        <v>4</v>
      </c>
      <c r="X142" s="30" t="s">
        <v>4</v>
      </c>
      <c r="Y142" s="30" t="s">
        <v>4</v>
      </c>
      <c r="Z142" s="30" t="s">
        <v>4</v>
      </c>
      <c r="AA142" s="30" t="s">
        <v>4</v>
      </c>
      <c r="AB142" s="30" t="s">
        <v>4</v>
      </c>
      <c r="AC142" s="30" t="s">
        <v>4</v>
      </c>
      <c r="AD142" s="30" t="s">
        <v>4</v>
      </c>
      <c r="AE142" s="30" t="s">
        <v>4</v>
      </c>
      <c r="AF142" s="30" t="s">
        <v>4</v>
      </c>
      <c r="AG142" s="30" t="s">
        <v>4</v>
      </c>
      <c r="AH142" s="30" t="s">
        <v>4</v>
      </c>
      <c r="AI142" s="36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7"/>
      <c r="DE142" s="77"/>
      <c r="DF142" s="77"/>
      <c r="DG142" s="77"/>
      <c r="DH142" s="77"/>
      <c r="DI142" s="77"/>
      <c r="DJ142" s="77"/>
      <c r="DK142" s="77"/>
      <c r="DL142" s="77"/>
      <c r="DM142" s="77"/>
      <c r="DN142" s="77"/>
      <c r="DO142" s="77"/>
      <c r="DP142" s="77"/>
      <c r="DQ142" s="77"/>
      <c r="DR142" s="77"/>
      <c r="DS142" s="77"/>
      <c r="DT142" s="77"/>
      <c r="DU142" s="77"/>
      <c r="DV142" s="77"/>
      <c r="DW142" s="77"/>
      <c r="DX142" s="77"/>
      <c r="DY142" s="77"/>
      <c r="DZ142" s="77"/>
      <c r="EA142" s="77"/>
      <c r="EB142" s="77"/>
      <c r="EC142" s="77"/>
      <c r="ED142" s="77"/>
      <c r="EE142" s="77"/>
      <c r="EF142" s="77"/>
      <c r="EG142" s="77"/>
      <c r="EH142" s="77"/>
      <c r="EI142" s="77"/>
      <c r="EJ142" s="77"/>
      <c r="EK142" s="77"/>
      <c r="EL142" s="77"/>
      <c r="EM142" s="77"/>
      <c r="EN142" s="77"/>
      <c r="EO142" s="77"/>
      <c r="EP142" s="77"/>
      <c r="EQ142" s="77"/>
      <c r="ER142" s="77"/>
      <c r="ES142" s="77"/>
      <c r="ET142" s="77"/>
      <c r="EU142" s="77"/>
      <c r="EV142" s="77"/>
      <c r="EW142" s="77"/>
      <c r="EX142" s="77"/>
      <c r="EY142" s="77"/>
      <c r="EZ142" s="77"/>
      <c r="FA142" s="77"/>
      <c r="FB142" s="77"/>
      <c r="FC142" s="77"/>
      <c r="FD142" s="77"/>
      <c r="FE142" s="77"/>
      <c r="FF142" s="77"/>
      <c r="FG142" s="77"/>
      <c r="FH142" s="77"/>
      <c r="FI142" s="77"/>
      <c r="FJ142" s="77"/>
      <c r="FK142" s="77"/>
      <c r="FL142" s="77"/>
      <c r="FM142" s="77"/>
      <c r="FN142" s="77"/>
      <c r="FO142" s="77"/>
      <c r="FP142" s="77"/>
      <c r="FQ142" s="77"/>
      <c r="FR142" s="77"/>
      <c r="FS142" s="77"/>
      <c r="FT142" s="77"/>
      <c r="FU142" s="77"/>
      <c r="FV142" s="77"/>
      <c r="FW142" s="77"/>
      <c r="FX142" s="77"/>
      <c r="FY142" s="77"/>
      <c r="FZ142" s="77"/>
      <c r="GA142" s="77"/>
      <c r="GB142" s="77"/>
      <c r="GC142" s="77"/>
      <c r="GD142" s="77"/>
      <c r="GE142" s="77"/>
      <c r="GF142" s="77"/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7"/>
      <c r="GR142" s="77"/>
      <c r="GS142" s="77"/>
      <c r="GT142" s="77"/>
      <c r="GU142" s="77"/>
      <c r="GV142" s="77"/>
      <c r="GW142" s="77"/>
      <c r="GX142" s="77"/>
      <c r="GY142" s="77"/>
      <c r="GZ142" s="77"/>
      <c r="HA142" s="77"/>
      <c r="HB142" s="77"/>
      <c r="HC142" s="77"/>
      <c r="HD142" s="77"/>
      <c r="HE142" s="77"/>
      <c r="HF142" s="77"/>
      <c r="HG142" s="77"/>
      <c r="HH142" s="77"/>
      <c r="HI142" s="77"/>
      <c r="HJ142" s="77"/>
      <c r="HK142" s="77"/>
      <c r="HL142" s="77"/>
      <c r="HM142" s="77"/>
      <c r="HN142" s="77"/>
      <c r="HO142" s="77"/>
      <c r="HP142" s="77"/>
      <c r="HQ142" s="77"/>
      <c r="HR142" s="77"/>
      <c r="HS142" s="77"/>
      <c r="HT142" s="77"/>
      <c r="HU142" s="77"/>
      <c r="HV142" s="77"/>
      <c r="HW142" s="77"/>
      <c r="HX142" s="77"/>
      <c r="HY142" s="77"/>
      <c r="HZ142" s="77"/>
      <c r="IA142" s="77"/>
      <c r="IB142" s="77"/>
      <c r="IC142" s="77"/>
      <c r="ID142" s="77"/>
      <c r="IE142" s="77"/>
      <c r="IF142" s="77"/>
      <c r="IG142" s="77"/>
      <c r="IH142" s="77"/>
      <c r="II142" s="77"/>
      <c r="IJ142" s="77"/>
      <c r="IK142" s="77"/>
      <c r="IL142" s="77"/>
      <c r="IM142" s="77"/>
      <c r="IN142" s="77"/>
      <c r="IO142" s="77"/>
      <c r="IP142" s="77"/>
      <c r="IQ142" s="77"/>
      <c r="IR142" s="77"/>
      <c r="IS142" s="77"/>
      <c r="IT142" s="77"/>
      <c r="IU142" s="77"/>
    </row>
    <row r="143" spans="1:255" x14ac:dyDescent="0.2">
      <c r="A143" s="959" t="s">
        <v>82</v>
      </c>
      <c r="B143" s="140" t="s">
        <v>4</v>
      </c>
      <c r="C143" s="140" t="s">
        <v>4</v>
      </c>
      <c r="D143" s="151" t="s">
        <v>4</v>
      </c>
      <c r="E143" s="151" t="s">
        <v>4</v>
      </c>
      <c r="F143" s="151" t="s">
        <v>4</v>
      </c>
      <c r="G143" s="151" t="s">
        <v>4</v>
      </c>
      <c r="H143" s="151" t="s">
        <v>4</v>
      </c>
      <c r="I143" s="151" t="s">
        <v>4</v>
      </c>
      <c r="J143" s="151" t="s">
        <v>4</v>
      </c>
      <c r="K143" s="32" t="s">
        <v>462</v>
      </c>
      <c r="L143" s="32" t="s">
        <v>462</v>
      </c>
      <c r="M143" s="962">
        <v>1151</v>
      </c>
      <c r="N143" s="30">
        <v>1532</v>
      </c>
      <c r="O143" s="30" t="s">
        <v>4</v>
      </c>
      <c r="P143" s="30" t="s">
        <v>4</v>
      </c>
      <c r="Q143" s="30" t="s">
        <v>4</v>
      </c>
      <c r="R143" s="30" t="s">
        <v>4</v>
      </c>
      <c r="S143" s="30" t="s">
        <v>4</v>
      </c>
      <c r="T143" s="30" t="s">
        <v>4</v>
      </c>
      <c r="U143" s="30">
        <v>813</v>
      </c>
      <c r="V143" s="30">
        <v>1168</v>
      </c>
      <c r="W143" s="30">
        <v>1559</v>
      </c>
      <c r="X143" s="30">
        <v>975</v>
      </c>
      <c r="Y143" s="30">
        <v>1965</v>
      </c>
      <c r="Z143" s="30">
        <v>1615</v>
      </c>
      <c r="AA143" s="30">
        <v>1082</v>
      </c>
      <c r="AB143" s="67">
        <v>2905</v>
      </c>
      <c r="AC143" s="67">
        <v>2532</v>
      </c>
      <c r="AD143" s="67">
        <v>2315</v>
      </c>
      <c r="AE143" s="67">
        <v>2984</v>
      </c>
      <c r="AF143" s="67">
        <v>3666</v>
      </c>
      <c r="AG143" s="108">
        <v>4725</v>
      </c>
      <c r="AH143" s="736">
        <v>4120</v>
      </c>
      <c r="AI143" s="1259">
        <v>9092</v>
      </c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7"/>
      <c r="DE143" s="77"/>
      <c r="DF143" s="77"/>
      <c r="DG143" s="77"/>
      <c r="DH143" s="77"/>
      <c r="DI143" s="77"/>
      <c r="DJ143" s="77"/>
      <c r="DK143" s="77"/>
      <c r="DL143" s="77"/>
      <c r="DM143" s="77"/>
      <c r="DN143" s="77"/>
      <c r="DO143" s="77"/>
      <c r="DP143" s="77"/>
      <c r="DQ143" s="77"/>
      <c r="DR143" s="77"/>
      <c r="DS143" s="77"/>
      <c r="DT143" s="77"/>
      <c r="DU143" s="77"/>
      <c r="DV143" s="77"/>
      <c r="DW143" s="77"/>
      <c r="DX143" s="77"/>
      <c r="DY143" s="77"/>
      <c r="DZ143" s="77"/>
      <c r="EA143" s="77"/>
      <c r="EB143" s="77"/>
      <c r="EC143" s="77"/>
      <c r="ED143" s="77"/>
      <c r="EE143" s="77"/>
      <c r="EF143" s="77"/>
      <c r="EG143" s="77"/>
      <c r="EH143" s="77"/>
      <c r="EI143" s="77"/>
      <c r="EJ143" s="77"/>
      <c r="EK143" s="77"/>
      <c r="EL143" s="77"/>
      <c r="EM143" s="77"/>
      <c r="EN143" s="77"/>
      <c r="EO143" s="77"/>
      <c r="EP143" s="77"/>
      <c r="EQ143" s="77"/>
      <c r="ER143" s="77"/>
      <c r="ES143" s="77"/>
      <c r="ET143" s="77"/>
      <c r="EU143" s="77"/>
      <c r="EV143" s="77"/>
      <c r="EW143" s="77"/>
      <c r="EX143" s="77"/>
      <c r="EY143" s="77"/>
      <c r="EZ143" s="77"/>
      <c r="FA143" s="77"/>
      <c r="FB143" s="77"/>
      <c r="FC143" s="77"/>
      <c r="FD143" s="77"/>
      <c r="FE143" s="77"/>
      <c r="FF143" s="77"/>
      <c r="FG143" s="77"/>
      <c r="FH143" s="77"/>
      <c r="FI143" s="77"/>
      <c r="FJ143" s="77"/>
      <c r="FK143" s="77"/>
      <c r="FL143" s="77"/>
      <c r="FM143" s="77"/>
      <c r="FN143" s="77"/>
      <c r="FO143" s="77"/>
      <c r="FP143" s="77"/>
      <c r="FQ143" s="77"/>
      <c r="FR143" s="77"/>
      <c r="FS143" s="77"/>
      <c r="FT143" s="77"/>
      <c r="FU143" s="77"/>
      <c r="FV143" s="77"/>
      <c r="FW143" s="77"/>
      <c r="FX143" s="77"/>
      <c r="FY143" s="77"/>
      <c r="FZ143" s="77"/>
      <c r="GA143" s="77"/>
      <c r="GB143" s="77"/>
      <c r="GC143" s="77"/>
      <c r="GD143" s="77"/>
      <c r="GE143" s="77"/>
      <c r="GF143" s="77"/>
      <c r="GG143" s="77"/>
      <c r="GH143" s="77"/>
      <c r="GI143" s="77"/>
      <c r="GJ143" s="77"/>
      <c r="GK143" s="77"/>
      <c r="GL143" s="77"/>
      <c r="GM143" s="77"/>
      <c r="GN143" s="77"/>
      <c r="GO143" s="77"/>
      <c r="GP143" s="77"/>
      <c r="GQ143" s="77"/>
      <c r="GR143" s="77"/>
      <c r="GS143" s="77"/>
      <c r="GT143" s="77"/>
      <c r="GU143" s="77"/>
      <c r="GV143" s="77"/>
      <c r="GW143" s="77"/>
      <c r="GX143" s="77"/>
      <c r="GY143" s="77"/>
      <c r="GZ143" s="77"/>
      <c r="HA143" s="77"/>
      <c r="HB143" s="77"/>
      <c r="HC143" s="77"/>
      <c r="HD143" s="77"/>
      <c r="HE143" s="77"/>
      <c r="HF143" s="77"/>
      <c r="HG143" s="77"/>
      <c r="HH143" s="77"/>
      <c r="HI143" s="77"/>
      <c r="HJ143" s="77"/>
      <c r="HK143" s="77"/>
      <c r="HL143" s="77"/>
      <c r="HM143" s="77"/>
      <c r="HN143" s="77"/>
      <c r="HO143" s="77"/>
      <c r="HP143" s="77"/>
      <c r="HQ143" s="77"/>
      <c r="HR143" s="77"/>
      <c r="HS143" s="77"/>
      <c r="HT143" s="77"/>
      <c r="HU143" s="77"/>
      <c r="HV143" s="77"/>
      <c r="HW143" s="77"/>
      <c r="HX143" s="77"/>
      <c r="HY143" s="77"/>
      <c r="HZ143" s="77"/>
      <c r="IA143" s="77"/>
      <c r="IB143" s="77"/>
      <c r="IC143" s="77"/>
      <c r="ID143" s="77"/>
      <c r="IE143" s="77"/>
      <c r="IF143" s="77"/>
      <c r="IG143" s="77"/>
      <c r="IH143" s="77"/>
      <c r="II143" s="77"/>
      <c r="IJ143" s="77"/>
      <c r="IK143" s="77"/>
      <c r="IL143" s="77"/>
      <c r="IM143" s="77"/>
      <c r="IN143" s="77"/>
      <c r="IO143" s="77"/>
      <c r="IP143" s="77"/>
      <c r="IQ143" s="77"/>
      <c r="IR143" s="77"/>
      <c r="IS143" s="77"/>
      <c r="IT143" s="77"/>
      <c r="IU143" s="77"/>
    </row>
    <row r="144" spans="1:255" x14ac:dyDescent="0.2">
      <c r="A144" s="959" t="s">
        <v>160</v>
      </c>
      <c r="B144" s="140" t="s">
        <v>4</v>
      </c>
      <c r="C144" s="140" t="s">
        <v>4</v>
      </c>
      <c r="D144" s="151" t="s">
        <v>4</v>
      </c>
      <c r="E144" s="151" t="s">
        <v>4</v>
      </c>
      <c r="F144" s="151" t="s">
        <v>4</v>
      </c>
      <c r="G144" s="151" t="s">
        <v>4</v>
      </c>
      <c r="H144" s="151" t="s">
        <v>4</v>
      </c>
      <c r="I144" s="151" t="s">
        <v>4</v>
      </c>
      <c r="J144" s="151" t="s">
        <v>4</v>
      </c>
      <c r="K144" s="32" t="s">
        <v>462</v>
      </c>
      <c r="L144" s="32" t="s">
        <v>462</v>
      </c>
      <c r="M144" s="32" t="s">
        <v>462</v>
      </c>
      <c r="N144" s="64">
        <v>128.1</v>
      </c>
      <c r="O144" s="30" t="s">
        <v>4</v>
      </c>
      <c r="P144" s="30" t="s">
        <v>4</v>
      </c>
      <c r="Q144" s="30" t="s">
        <v>4</v>
      </c>
      <c r="R144" s="30" t="s">
        <v>4</v>
      </c>
      <c r="S144" s="30" t="s">
        <v>4</v>
      </c>
      <c r="T144" s="30" t="s">
        <v>4</v>
      </c>
      <c r="U144" s="30" t="s">
        <v>4</v>
      </c>
      <c r="V144" s="36">
        <v>136</v>
      </c>
      <c r="W144" s="36">
        <v>126.5</v>
      </c>
      <c r="X144" s="36">
        <v>40</v>
      </c>
      <c r="Y144" s="36">
        <v>192.7</v>
      </c>
      <c r="Z144" s="36">
        <v>79.8</v>
      </c>
      <c r="AA144" s="36">
        <v>64.7</v>
      </c>
      <c r="AB144" s="36">
        <v>248.8</v>
      </c>
      <c r="AC144" s="151">
        <v>82.4</v>
      </c>
      <c r="AD144" s="156">
        <v>90</v>
      </c>
      <c r="AE144" s="151">
        <v>129.30000000000001</v>
      </c>
      <c r="AF144" s="151">
        <v>118.7</v>
      </c>
      <c r="AG144" s="32">
        <v>126.2</v>
      </c>
      <c r="AH144" s="757">
        <v>84.5</v>
      </c>
      <c r="AI144" s="740">
        <v>214.7</v>
      </c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7"/>
      <c r="DE144" s="77"/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77"/>
      <c r="DS144" s="77"/>
      <c r="DT144" s="77"/>
      <c r="DU144" s="77"/>
      <c r="DV144" s="77"/>
      <c r="DW144" s="77"/>
      <c r="DX144" s="77"/>
      <c r="DY144" s="77"/>
      <c r="DZ144" s="77"/>
      <c r="EA144" s="77"/>
      <c r="EB144" s="77"/>
      <c r="EC144" s="77"/>
      <c r="ED144" s="77"/>
      <c r="EE144" s="77"/>
      <c r="EF144" s="77"/>
      <c r="EG144" s="77"/>
      <c r="EH144" s="77"/>
      <c r="EI144" s="77"/>
      <c r="EJ144" s="77"/>
      <c r="EK144" s="77"/>
      <c r="EL144" s="77"/>
      <c r="EM144" s="77"/>
      <c r="EN144" s="77"/>
      <c r="EO144" s="77"/>
      <c r="EP144" s="77"/>
      <c r="EQ144" s="77"/>
      <c r="ER144" s="77"/>
      <c r="ES144" s="77"/>
      <c r="ET144" s="77"/>
      <c r="EU144" s="77"/>
      <c r="EV144" s="77"/>
      <c r="EW144" s="77"/>
      <c r="EX144" s="77"/>
      <c r="EY144" s="77"/>
      <c r="EZ144" s="77"/>
      <c r="FA144" s="77"/>
      <c r="FB144" s="77"/>
      <c r="FC144" s="77"/>
      <c r="FD144" s="77"/>
      <c r="FE144" s="77"/>
      <c r="FF144" s="77"/>
      <c r="FG144" s="77"/>
      <c r="FH144" s="77"/>
      <c r="FI144" s="77"/>
      <c r="FJ144" s="77"/>
      <c r="FK144" s="77"/>
      <c r="FL144" s="77"/>
      <c r="FM144" s="77"/>
      <c r="FN144" s="77"/>
      <c r="FO144" s="77"/>
      <c r="FP144" s="77"/>
      <c r="FQ144" s="77"/>
      <c r="FR144" s="77"/>
      <c r="FS144" s="77"/>
      <c r="FT144" s="77"/>
      <c r="FU144" s="77"/>
      <c r="FV144" s="77"/>
      <c r="FW144" s="77"/>
      <c r="FX144" s="77"/>
      <c r="FY144" s="77"/>
      <c r="FZ144" s="77"/>
      <c r="GA144" s="77"/>
      <c r="GB144" s="77"/>
      <c r="GC144" s="77"/>
      <c r="GD144" s="77"/>
      <c r="GE144" s="77"/>
      <c r="GF144" s="77"/>
      <c r="GG144" s="77"/>
      <c r="GH144" s="77"/>
      <c r="GI144" s="77"/>
      <c r="GJ144" s="77"/>
      <c r="GK144" s="77"/>
      <c r="GL144" s="77"/>
      <c r="GM144" s="77"/>
      <c r="GN144" s="77"/>
      <c r="GO144" s="77"/>
      <c r="GP144" s="77"/>
      <c r="GQ144" s="77"/>
      <c r="GR144" s="77"/>
      <c r="GS144" s="77"/>
      <c r="GT144" s="77"/>
      <c r="GU144" s="77"/>
      <c r="GV144" s="77"/>
      <c r="GW144" s="77"/>
      <c r="GX144" s="77"/>
      <c r="GY144" s="77"/>
      <c r="GZ144" s="77"/>
      <c r="HA144" s="77"/>
      <c r="HB144" s="77"/>
      <c r="HC144" s="77"/>
      <c r="HD144" s="77"/>
      <c r="HE144" s="77"/>
      <c r="HF144" s="77"/>
      <c r="HG144" s="77"/>
      <c r="HH144" s="77"/>
      <c r="HI144" s="77"/>
      <c r="HJ144" s="77"/>
      <c r="HK144" s="77"/>
      <c r="HL144" s="77"/>
      <c r="HM144" s="77"/>
      <c r="HN144" s="77"/>
      <c r="HO144" s="77"/>
      <c r="HP144" s="77"/>
      <c r="HQ144" s="77"/>
      <c r="HR144" s="77"/>
      <c r="HS144" s="77"/>
      <c r="HT144" s="77"/>
      <c r="HU144" s="77"/>
      <c r="HV144" s="77"/>
      <c r="HW144" s="77"/>
      <c r="HX144" s="77"/>
      <c r="HY144" s="77"/>
      <c r="HZ144" s="77"/>
      <c r="IA144" s="77"/>
      <c r="IB144" s="77"/>
      <c r="IC144" s="77"/>
      <c r="ID144" s="77"/>
      <c r="IE144" s="77"/>
      <c r="IF144" s="77"/>
      <c r="IG144" s="77"/>
      <c r="IH144" s="77"/>
      <c r="II144" s="77"/>
      <c r="IJ144" s="77"/>
      <c r="IK144" s="77"/>
      <c r="IL144" s="77"/>
      <c r="IM144" s="77"/>
      <c r="IN144" s="77"/>
      <c r="IO144" s="77"/>
      <c r="IP144" s="77"/>
      <c r="IQ144" s="77"/>
      <c r="IR144" s="77"/>
      <c r="IS144" s="77"/>
      <c r="IT144" s="77"/>
      <c r="IU144" s="77"/>
    </row>
    <row r="145" spans="1:255" x14ac:dyDescent="0.2">
      <c r="A145" s="352" t="s">
        <v>162</v>
      </c>
      <c r="B145" s="380"/>
      <c r="C145" s="380"/>
      <c r="D145" s="58"/>
      <c r="E145" s="58"/>
      <c r="F145" s="58"/>
      <c r="G145" s="58"/>
      <c r="H145" s="58"/>
      <c r="I145" s="58"/>
      <c r="J145" s="58"/>
      <c r="K145" s="64"/>
      <c r="L145" s="64"/>
      <c r="M145" s="64"/>
      <c r="N145" s="64"/>
      <c r="O145" s="30" t="s">
        <v>4</v>
      </c>
      <c r="P145" s="30" t="s">
        <v>4</v>
      </c>
      <c r="Q145" s="30" t="s">
        <v>4</v>
      </c>
      <c r="R145" s="30" t="s">
        <v>4</v>
      </c>
      <c r="S145" s="30" t="s">
        <v>4</v>
      </c>
      <c r="T145" s="30" t="s">
        <v>4</v>
      </c>
      <c r="U145" s="30" t="s">
        <v>4</v>
      </c>
      <c r="V145" s="30" t="s">
        <v>4</v>
      </c>
      <c r="W145" s="30" t="s">
        <v>4</v>
      </c>
      <c r="X145" s="30" t="s">
        <v>4</v>
      </c>
      <c r="Y145" s="30" t="s">
        <v>4</v>
      </c>
      <c r="Z145" s="30" t="s">
        <v>4</v>
      </c>
      <c r="AA145" s="30" t="s">
        <v>4</v>
      </c>
      <c r="AB145" s="30" t="s">
        <v>4</v>
      </c>
      <c r="AC145" s="30" t="s">
        <v>4</v>
      </c>
      <c r="AD145" s="30" t="s">
        <v>4</v>
      </c>
      <c r="AE145" s="30" t="s">
        <v>4</v>
      </c>
      <c r="AF145" s="30" t="s">
        <v>4</v>
      </c>
      <c r="AG145" s="30" t="s">
        <v>4</v>
      </c>
      <c r="AH145" s="744"/>
      <c r="AI145" s="71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77"/>
      <c r="CQ145" s="77"/>
      <c r="CR145" s="77"/>
      <c r="CS145" s="77"/>
      <c r="CT145" s="77"/>
      <c r="CU145" s="77"/>
      <c r="CV145" s="77"/>
      <c r="CW145" s="77"/>
      <c r="CX145" s="77"/>
      <c r="CY145" s="77"/>
      <c r="CZ145" s="77"/>
      <c r="DA145" s="77"/>
      <c r="DB145" s="77"/>
      <c r="DC145" s="77"/>
      <c r="DD145" s="77"/>
      <c r="DE145" s="77"/>
      <c r="DF145" s="77"/>
      <c r="DG145" s="77"/>
      <c r="DH145" s="77"/>
      <c r="DI145" s="77"/>
      <c r="DJ145" s="77"/>
      <c r="DK145" s="77"/>
      <c r="DL145" s="77"/>
      <c r="DM145" s="77"/>
      <c r="DN145" s="77"/>
      <c r="DO145" s="77"/>
      <c r="DP145" s="77"/>
      <c r="DQ145" s="77"/>
      <c r="DR145" s="77"/>
      <c r="DS145" s="77"/>
      <c r="DT145" s="77"/>
      <c r="DU145" s="77"/>
      <c r="DV145" s="77"/>
      <c r="DW145" s="77"/>
      <c r="DX145" s="77"/>
      <c r="DY145" s="77"/>
      <c r="DZ145" s="77"/>
      <c r="EA145" s="77"/>
      <c r="EB145" s="77"/>
      <c r="EC145" s="77"/>
      <c r="ED145" s="77"/>
      <c r="EE145" s="77"/>
      <c r="EF145" s="77"/>
      <c r="EG145" s="77"/>
      <c r="EH145" s="77"/>
      <c r="EI145" s="77"/>
      <c r="EJ145" s="77"/>
      <c r="EK145" s="77"/>
      <c r="EL145" s="77"/>
      <c r="EM145" s="77"/>
      <c r="EN145" s="77"/>
      <c r="EO145" s="77"/>
      <c r="EP145" s="77"/>
      <c r="EQ145" s="77"/>
      <c r="ER145" s="77"/>
      <c r="ES145" s="77"/>
      <c r="ET145" s="77"/>
      <c r="EU145" s="77"/>
      <c r="EV145" s="77"/>
      <c r="EW145" s="77"/>
      <c r="EX145" s="77"/>
      <c r="EY145" s="77"/>
      <c r="EZ145" s="77"/>
      <c r="FA145" s="77"/>
      <c r="FB145" s="77"/>
      <c r="FC145" s="77"/>
      <c r="FD145" s="77"/>
      <c r="FE145" s="77"/>
      <c r="FF145" s="77"/>
      <c r="FG145" s="77"/>
      <c r="FH145" s="77"/>
      <c r="FI145" s="77"/>
      <c r="FJ145" s="77"/>
      <c r="FK145" s="77"/>
      <c r="FL145" s="77"/>
      <c r="FM145" s="77"/>
      <c r="FN145" s="77"/>
      <c r="FO145" s="77"/>
      <c r="FP145" s="77"/>
      <c r="FQ145" s="77"/>
      <c r="FR145" s="77"/>
      <c r="FS145" s="77"/>
      <c r="FT145" s="77"/>
      <c r="FU145" s="77"/>
      <c r="FV145" s="77"/>
      <c r="FW145" s="77"/>
      <c r="FX145" s="77"/>
      <c r="FY145" s="77"/>
      <c r="FZ145" s="77"/>
      <c r="GA145" s="77"/>
      <c r="GB145" s="77"/>
      <c r="GC145" s="77"/>
      <c r="GD145" s="77"/>
      <c r="GE145" s="77"/>
      <c r="GF145" s="77"/>
      <c r="GG145" s="77"/>
      <c r="GH145" s="77"/>
      <c r="GI145" s="77"/>
      <c r="GJ145" s="77"/>
      <c r="GK145" s="77"/>
      <c r="GL145" s="77"/>
      <c r="GM145" s="77"/>
      <c r="GN145" s="77"/>
      <c r="GO145" s="77"/>
      <c r="GP145" s="77"/>
      <c r="GQ145" s="77"/>
      <c r="GR145" s="77"/>
      <c r="GS145" s="77"/>
      <c r="GT145" s="77"/>
      <c r="GU145" s="77"/>
      <c r="GV145" s="77"/>
      <c r="GW145" s="77"/>
      <c r="GX145" s="77"/>
      <c r="GY145" s="77"/>
      <c r="GZ145" s="77"/>
      <c r="HA145" s="77"/>
      <c r="HB145" s="77"/>
      <c r="HC145" s="77"/>
      <c r="HD145" s="77"/>
      <c r="HE145" s="77"/>
      <c r="HF145" s="77"/>
      <c r="HG145" s="77"/>
      <c r="HH145" s="77"/>
      <c r="HI145" s="77"/>
      <c r="HJ145" s="77"/>
      <c r="HK145" s="77"/>
      <c r="HL145" s="77"/>
      <c r="HM145" s="77"/>
      <c r="HN145" s="77"/>
      <c r="HO145" s="77"/>
      <c r="HP145" s="77"/>
      <c r="HQ145" s="77"/>
      <c r="HR145" s="77"/>
      <c r="HS145" s="77"/>
      <c r="HT145" s="77"/>
      <c r="HU145" s="77"/>
      <c r="HV145" s="77"/>
      <c r="HW145" s="77"/>
      <c r="HX145" s="77"/>
      <c r="HY145" s="77"/>
      <c r="HZ145" s="77"/>
      <c r="IA145" s="77"/>
      <c r="IB145" s="77"/>
      <c r="IC145" s="77"/>
      <c r="ID145" s="77"/>
      <c r="IE145" s="77"/>
      <c r="IF145" s="77"/>
      <c r="IG145" s="77"/>
      <c r="IH145" s="77"/>
      <c r="II145" s="77"/>
      <c r="IJ145" s="77"/>
      <c r="IK145" s="77"/>
      <c r="IL145" s="77"/>
      <c r="IM145" s="77"/>
      <c r="IN145" s="77"/>
      <c r="IO145" s="77"/>
      <c r="IP145" s="77"/>
      <c r="IQ145" s="77"/>
      <c r="IR145" s="77"/>
      <c r="IS145" s="77"/>
      <c r="IT145" s="77"/>
      <c r="IU145" s="77"/>
    </row>
    <row r="146" spans="1:255" x14ac:dyDescent="0.2">
      <c r="A146" s="352" t="s">
        <v>163</v>
      </c>
      <c r="B146" s="140" t="s">
        <v>4</v>
      </c>
      <c r="C146" s="140" t="s">
        <v>4</v>
      </c>
      <c r="D146" s="151" t="s">
        <v>4</v>
      </c>
      <c r="E146" s="151" t="s">
        <v>4</v>
      </c>
      <c r="F146" s="151" t="s">
        <v>4</v>
      </c>
      <c r="G146" s="151" t="s">
        <v>4</v>
      </c>
      <c r="H146" s="151" t="s">
        <v>4</v>
      </c>
      <c r="I146" s="151" t="s">
        <v>4</v>
      </c>
      <c r="J146" s="151" t="s">
        <v>4</v>
      </c>
      <c r="K146" s="319">
        <v>6156</v>
      </c>
      <c r="L146" s="319">
        <v>6420</v>
      </c>
      <c r="M146" s="319">
        <v>6686</v>
      </c>
      <c r="N146" s="67">
        <v>10685</v>
      </c>
      <c r="O146" s="30" t="s">
        <v>4</v>
      </c>
      <c r="P146" s="30" t="s">
        <v>4</v>
      </c>
      <c r="Q146" s="30" t="s">
        <v>4</v>
      </c>
      <c r="R146" s="30" t="s">
        <v>4</v>
      </c>
      <c r="S146" s="30" t="s">
        <v>4</v>
      </c>
      <c r="T146" s="30" t="s">
        <v>4</v>
      </c>
      <c r="U146" s="156">
        <v>7.4</v>
      </c>
      <c r="V146" s="156">
        <v>2.6</v>
      </c>
      <c r="W146" s="156">
        <v>2.6</v>
      </c>
      <c r="X146" s="156">
        <v>2.7</v>
      </c>
      <c r="Y146" s="156">
        <v>2.4</v>
      </c>
      <c r="Z146" s="156">
        <v>2.9</v>
      </c>
      <c r="AA146" s="156">
        <v>0.9</v>
      </c>
      <c r="AB146" s="156">
        <v>1.153</v>
      </c>
      <c r="AC146" s="156">
        <v>2.0190000000000001</v>
      </c>
      <c r="AD146" s="156">
        <v>1.8109999999999999</v>
      </c>
      <c r="AE146" s="156">
        <v>3.883</v>
      </c>
      <c r="AF146" s="156">
        <v>6.7009999999999996</v>
      </c>
      <c r="AG146" s="150">
        <v>6.6710000000000003</v>
      </c>
      <c r="AH146" s="1183">
        <v>6.742</v>
      </c>
      <c r="AI146" s="1260">
        <v>7.2</v>
      </c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7"/>
      <c r="CF146" s="77"/>
      <c r="CG146" s="77"/>
      <c r="CH146" s="77"/>
      <c r="CI146" s="77"/>
      <c r="CJ146" s="77"/>
      <c r="CK146" s="77"/>
      <c r="CL146" s="77"/>
      <c r="CM146" s="77"/>
      <c r="CN146" s="77"/>
      <c r="CO146" s="77"/>
      <c r="CP146" s="77"/>
      <c r="CQ146" s="77"/>
      <c r="CR146" s="77"/>
      <c r="CS146" s="77"/>
      <c r="CT146" s="77"/>
      <c r="CU146" s="77"/>
      <c r="CV146" s="77"/>
      <c r="CW146" s="77"/>
      <c r="CX146" s="77"/>
      <c r="CY146" s="77"/>
      <c r="CZ146" s="77"/>
      <c r="DA146" s="77"/>
      <c r="DB146" s="77"/>
      <c r="DC146" s="77"/>
      <c r="DD146" s="77"/>
      <c r="DE146" s="77"/>
      <c r="DF146" s="77"/>
      <c r="DG146" s="77"/>
      <c r="DH146" s="77"/>
      <c r="DI146" s="77"/>
      <c r="DJ146" s="77"/>
      <c r="DK146" s="77"/>
      <c r="DL146" s="77"/>
      <c r="DM146" s="77"/>
      <c r="DN146" s="77"/>
      <c r="DO146" s="77"/>
      <c r="DP146" s="77"/>
      <c r="DQ146" s="77"/>
      <c r="DR146" s="77"/>
      <c r="DS146" s="77"/>
      <c r="DT146" s="77"/>
      <c r="DU146" s="77"/>
      <c r="DV146" s="77"/>
      <c r="DW146" s="77"/>
      <c r="DX146" s="77"/>
      <c r="DY146" s="77"/>
      <c r="DZ146" s="77"/>
      <c r="EA146" s="77"/>
      <c r="EB146" s="77"/>
      <c r="EC146" s="77"/>
      <c r="ED146" s="77"/>
      <c r="EE146" s="77"/>
      <c r="EF146" s="77"/>
      <c r="EG146" s="77"/>
      <c r="EH146" s="77"/>
      <c r="EI146" s="77"/>
      <c r="EJ146" s="77"/>
      <c r="EK146" s="77"/>
      <c r="EL146" s="77"/>
      <c r="EM146" s="77"/>
      <c r="EN146" s="77"/>
      <c r="EO146" s="77"/>
      <c r="EP146" s="77"/>
      <c r="EQ146" s="77"/>
      <c r="ER146" s="77"/>
      <c r="ES146" s="77"/>
      <c r="ET146" s="77"/>
      <c r="EU146" s="77"/>
      <c r="EV146" s="77"/>
      <c r="EW146" s="77"/>
      <c r="EX146" s="77"/>
      <c r="EY146" s="77"/>
      <c r="EZ146" s="77"/>
      <c r="FA146" s="77"/>
      <c r="FB146" s="77"/>
      <c r="FC146" s="77"/>
      <c r="FD146" s="77"/>
      <c r="FE146" s="77"/>
      <c r="FF146" s="77"/>
      <c r="FG146" s="77"/>
      <c r="FH146" s="77"/>
      <c r="FI146" s="77"/>
      <c r="FJ146" s="77"/>
      <c r="FK146" s="77"/>
      <c r="FL146" s="77"/>
      <c r="FM146" s="77"/>
      <c r="FN146" s="77"/>
      <c r="FO146" s="77"/>
      <c r="FP146" s="77"/>
      <c r="FQ146" s="77"/>
      <c r="FR146" s="77"/>
      <c r="FS146" s="77"/>
      <c r="FT146" s="77"/>
      <c r="FU146" s="77"/>
      <c r="FV146" s="77"/>
      <c r="FW146" s="77"/>
      <c r="FX146" s="77"/>
      <c r="FY146" s="77"/>
      <c r="FZ146" s="77"/>
      <c r="GA146" s="77"/>
      <c r="GB146" s="77"/>
      <c r="GC146" s="77"/>
      <c r="GD146" s="77"/>
      <c r="GE146" s="77"/>
      <c r="GF146" s="77"/>
      <c r="GG146" s="77"/>
      <c r="GH146" s="77"/>
      <c r="GI146" s="77"/>
      <c r="GJ146" s="77"/>
      <c r="GK146" s="77"/>
      <c r="GL146" s="77"/>
      <c r="GM146" s="77"/>
      <c r="GN146" s="77"/>
      <c r="GO146" s="77"/>
      <c r="GP146" s="77"/>
      <c r="GQ146" s="77"/>
      <c r="GR146" s="77"/>
      <c r="GS146" s="77"/>
      <c r="GT146" s="77"/>
      <c r="GU146" s="77"/>
      <c r="GV146" s="77"/>
      <c r="GW146" s="77"/>
      <c r="GX146" s="77"/>
      <c r="GY146" s="77"/>
      <c r="GZ146" s="77"/>
      <c r="HA146" s="77"/>
      <c r="HB146" s="77"/>
      <c r="HC146" s="77"/>
      <c r="HD146" s="77"/>
      <c r="HE146" s="77"/>
      <c r="HF146" s="77"/>
      <c r="HG146" s="77"/>
      <c r="HH146" s="77"/>
      <c r="HI146" s="77"/>
      <c r="HJ146" s="77"/>
      <c r="HK146" s="77"/>
      <c r="HL146" s="77"/>
      <c r="HM146" s="77"/>
      <c r="HN146" s="77"/>
      <c r="HO146" s="77"/>
      <c r="HP146" s="77"/>
      <c r="HQ146" s="77"/>
      <c r="HR146" s="77"/>
      <c r="HS146" s="77"/>
      <c r="HT146" s="77"/>
      <c r="HU146" s="77"/>
      <c r="HV146" s="77"/>
      <c r="HW146" s="77"/>
      <c r="HX146" s="77"/>
      <c r="HY146" s="77"/>
      <c r="HZ146" s="77"/>
      <c r="IA146" s="77"/>
      <c r="IB146" s="77"/>
      <c r="IC146" s="77"/>
      <c r="ID146" s="77"/>
      <c r="IE146" s="77"/>
      <c r="IF146" s="77"/>
      <c r="IG146" s="77"/>
      <c r="IH146" s="77"/>
      <c r="II146" s="77"/>
      <c r="IJ146" s="77"/>
      <c r="IK146" s="77"/>
      <c r="IL146" s="77"/>
      <c r="IM146" s="77"/>
      <c r="IN146" s="77"/>
      <c r="IO146" s="77"/>
      <c r="IP146" s="77"/>
      <c r="IQ146" s="77"/>
      <c r="IR146" s="77"/>
      <c r="IS146" s="77"/>
      <c r="IT146" s="77"/>
      <c r="IU146" s="77"/>
    </row>
    <row r="147" spans="1:255" x14ac:dyDescent="0.2">
      <c r="A147" s="352" t="s">
        <v>164</v>
      </c>
      <c r="B147" s="140" t="s">
        <v>4</v>
      </c>
      <c r="C147" s="140" t="s">
        <v>4</v>
      </c>
      <c r="D147" s="151" t="s">
        <v>4</v>
      </c>
      <c r="E147" s="151" t="s">
        <v>4</v>
      </c>
      <c r="F147" s="151" t="s">
        <v>4</v>
      </c>
      <c r="G147" s="151" t="s">
        <v>4</v>
      </c>
      <c r="H147" s="151" t="s">
        <v>4</v>
      </c>
      <c r="I147" s="151" t="s">
        <v>4</v>
      </c>
      <c r="J147" s="151" t="s">
        <v>4</v>
      </c>
      <c r="K147" s="320">
        <v>98.3</v>
      </c>
      <c r="L147" s="320">
        <v>104.3</v>
      </c>
      <c r="M147" s="320">
        <v>104.1</v>
      </c>
      <c r="N147" s="320">
        <v>159.80000000000001</v>
      </c>
      <c r="O147" s="30" t="s">
        <v>4</v>
      </c>
      <c r="P147" s="30" t="s">
        <v>4</v>
      </c>
      <c r="Q147" s="30" t="s">
        <v>4</v>
      </c>
      <c r="R147" s="30" t="s">
        <v>4</v>
      </c>
      <c r="S147" s="30" t="s">
        <v>4</v>
      </c>
      <c r="T147" s="30" t="s">
        <v>4</v>
      </c>
      <c r="U147" s="151">
        <v>272.7</v>
      </c>
      <c r="V147" s="151">
        <v>35</v>
      </c>
      <c r="W147" s="151">
        <v>101.8</v>
      </c>
      <c r="X147" s="151">
        <v>102.9</v>
      </c>
      <c r="Y147" s="151">
        <v>90.2</v>
      </c>
      <c r="Z147" s="151">
        <v>118.2</v>
      </c>
      <c r="AA147" s="151">
        <v>33.5</v>
      </c>
      <c r="AB147" s="151">
        <v>119.9</v>
      </c>
      <c r="AC147" s="151">
        <v>175.1</v>
      </c>
      <c r="AD147" s="151">
        <v>89.7</v>
      </c>
      <c r="AE147" s="151">
        <v>214.4</v>
      </c>
      <c r="AF147" s="151">
        <v>172.6</v>
      </c>
      <c r="AG147" s="111">
        <v>99.6</v>
      </c>
      <c r="AH147" s="740">
        <v>101.1</v>
      </c>
      <c r="AI147" s="740">
        <v>107</v>
      </c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7"/>
      <c r="CF147" s="77"/>
      <c r="CG147" s="77"/>
      <c r="CH147" s="77"/>
      <c r="CI147" s="77"/>
      <c r="CJ147" s="77"/>
      <c r="CK147" s="77"/>
      <c r="CL147" s="77"/>
      <c r="CM147" s="77"/>
      <c r="CN147" s="77"/>
      <c r="CO147" s="77"/>
      <c r="CP147" s="77"/>
      <c r="CQ147" s="77"/>
      <c r="CR147" s="77"/>
      <c r="CS147" s="77"/>
      <c r="CT147" s="77"/>
      <c r="CU147" s="77"/>
      <c r="CV147" s="77"/>
      <c r="CW147" s="77"/>
      <c r="CX147" s="77"/>
      <c r="CY147" s="77"/>
      <c r="CZ147" s="77"/>
      <c r="DA147" s="77"/>
      <c r="DB147" s="77"/>
      <c r="DC147" s="77"/>
      <c r="DD147" s="77"/>
      <c r="DE147" s="77"/>
      <c r="DF147" s="77"/>
      <c r="DG147" s="77"/>
      <c r="DH147" s="77"/>
      <c r="DI147" s="77"/>
      <c r="DJ147" s="77"/>
      <c r="DK147" s="77"/>
      <c r="DL147" s="77"/>
      <c r="DM147" s="77"/>
      <c r="DN147" s="77"/>
      <c r="DO147" s="77"/>
      <c r="DP147" s="77"/>
      <c r="DQ147" s="77"/>
      <c r="DR147" s="77"/>
      <c r="DS147" s="77"/>
      <c r="DT147" s="77"/>
      <c r="DU147" s="77"/>
      <c r="DV147" s="77"/>
      <c r="DW147" s="77"/>
      <c r="DX147" s="77"/>
      <c r="DY147" s="77"/>
      <c r="DZ147" s="77"/>
      <c r="EA147" s="77"/>
      <c r="EB147" s="77"/>
      <c r="EC147" s="77"/>
      <c r="ED147" s="77"/>
      <c r="EE147" s="77"/>
      <c r="EF147" s="77"/>
      <c r="EG147" s="77"/>
      <c r="EH147" s="77"/>
      <c r="EI147" s="77"/>
      <c r="EJ147" s="77"/>
      <c r="EK147" s="77"/>
      <c r="EL147" s="77"/>
      <c r="EM147" s="77"/>
      <c r="EN147" s="77"/>
      <c r="EO147" s="77"/>
      <c r="EP147" s="77"/>
      <c r="EQ147" s="77"/>
      <c r="ER147" s="77"/>
      <c r="ES147" s="77"/>
      <c r="ET147" s="77"/>
      <c r="EU147" s="77"/>
      <c r="EV147" s="77"/>
      <c r="EW147" s="77"/>
      <c r="EX147" s="77"/>
      <c r="EY147" s="77"/>
      <c r="EZ147" s="77"/>
      <c r="FA147" s="77"/>
      <c r="FB147" s="77"/>
      <c r="FC147" s="77"/>
      <c r="FD147" s="77"/>
      <c r="FE147" s="77"/>
      <c r="FF147" s="77"/>
      <c r="FG147" s="77"/>
      <c r="FH147" s="77"/>
      <c r="FI147" s="77"/>
      <c r="FJ147" s="77"/>
      <c r="FK147" s="77"/>
      <c r="FL147" s="77"/>
      <c r="FM147" s="77"/>
      <c r="FN147" s="77"/>
      <c r="FO147" s="77"/>
      <c r="FP147" s="77"/>
      <c r="FQ147" s="77"/>
      <c r="FR147" s="77"/>
      <c r="FS147" s="77"/>
      <c r="FT147" s="77"/>
      <c r="FU147" s="77"/>
      <c r="FV147" s="77"/>
      <c r="FW147" s="77"/>
      <c r="FX147" s="77"/>
      <c r="FY147" s="77"/>
      <c r="FZ147" s="77"/>
      <c r="GA147" s="77"/>
      <c r="GB147" s="77"/>
      <c r="GC147" s="77"/>
      <c r="GD147" s="77"/>
      <c r="GE147" s="77"/>
      <c r="GF147" s="77"/>
      <c r="GG147" s="77"/>
      <c r="GH147" s="77"/>
      <c r="GI147" s="77"/>
      <c r="GJ147" s="77"/>
      <c r="GK147" s="77"/>
      <c r="GL147" s="77"/>
      <c r="GM147" s="77"/>
      <c r="GN147" s="77"/>
      <c r="GO147" s="77"/>
      <c r="GP147" s="77"/>
      <c r="GQ147" s="77"/>
      <c r="GR147" s="77"/>
      <c r="GS147" s="77"/>
      <c r="GT147" s="77"/>
      <c r="GU147" s="77"/>
      <c r="GV147" s="77"/>
      <c r="GW147" s="77"/>
      <c r="GX147" s="77"/>
      <c r="GY147" s="77"/>
      <c r="GZ147" s="77"/>
      <c r="HA147" s="77"/>
      <c r="HB147" s="77"/>
      <c r="HC147" s="77"/>
      <c r="HD147" s="77"/>
      <c r="HE147" s="77"/>
      <c r="HF147" s="77"/>
      <c r="HG147" s="77"/>
      <c r="HH147" s="77"/>
      <c r="HI147" s="77"/>
      <c r="HJ147" s="77"/>
      <c r="HK147" s="77"/>
      <c r="HL147" s="77"/>
      <c r="HM147" s="77"/>
      <c r="HN147" s="77"/>
      <c r="HO147" s="77"/>
      <c r="HP147" s="77"/>
      <c r="HQ147" s="77"/>
      <c r="HR147" s="77"/>
      <c r="HS147" s="77"/>
      <c r="HT147" s="77"/>
      <c r="HU147" s="77"/>
      <c r="HV147" s="77"/>
      <c r="HW147" s="77"/>
      <c r="HX147" s="77"/>
      <c r="HY147" s="77"/>
      <c r="HZ147" s="77"/>
      <c r="IA147" s="77"/>
      <c r="IB147" s="77"/>
      <c r="IC147" s="77"/>
      <c r="ID147" s="77"/>
      <c r="IE147" s="77"/>
      <c r="IF147" s="77"/>
      <c r="IG147" s="77"/>
      <c r="IH147" s="77"/>
      <c r="II147" s="77"/>
      <c r="IJ147" s="77"/>
      <c r="IK147" s="77"/>
      <c r="IL147" s="77"/>
      <c r="IM147" s="77"/>
      <c r="IN147" s="77"/>
      <c r="IO147" s="77"/>
      <c r="IP147" s="77"/>
      <c r="IQ147" s="77"/>
      <c r="IR147" s="77"/>
      <c r="IS147" s="77"/>
      <c r="IT147" s="77"/>
      <c r="IU147" s="77"/>
    </row>
    <row r="148" spans="1:255" x14ac:dyDescent="0.2">
      <c r="A148" s="352" t="s">
        <v>165</v>
      </c>
      <c r="B148" s="6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64" t="s">
        <v>4</v>
      </c>
      <c r="I148" s="64" t="s">
        <v>4</v>
      </c>
      <c r="J148" s="64" t="s">
        <v>4</v>
      </c>
      <c r="K148" s="64"/>
      <c r="L148" s="64"/>
      <c r="M148" s="64"/>
      <c r="N148" s="64"/>
      <c r="O148" s="30" t="s">
        <v>4</v>
      </c>
      <c r="P148" s="30" t="s">
        <v>4</v>
      </c>
      <c r="Q148" s="30" t="s">
        <v>4</v>
      </c>
      <c r="R148" s="30" t="s">
        <v>4</v>
      </c>
      <c r="S148" s="30" t="s">
        <v>4</v>
      </c>
      <c r="T148" s="30" t="s">
        <v>4</v>
      </c>
      <c r="U148" s="30" t="s">
        <v>4</v>
      </c>
      <c r="V148" s="30" t="s">
        <v>4</v>
      </c>
      <c r="W148" s="30" t="s">
        <v>4</v>
      </c>
      <c r="X148" s="30" t="s">
        <v>4</v>
      </c>
      <c r="Y148" s="30" t="s">
        <v>4</v>
      </c>
      <c r="Z148" s="30" t="s">
        <v>4</v>
      </c>
      <c r="AA148" s="30" t="s">
        <v>4</v>
      </c>
      <c r="AB148" s="30" t="s">
        <v>4</v>
      </c>
      <c r="AC148" s="30" t="s">
        <v>4</v>
      </c>
      <c r="AD148" s="36" t="s">
        <v>8</v>
      </c>
      <c r="AE148" s="36" t="s">
        <v>8</v>
      </c>
      <c r="AF148" s="36" t="s">
        <v>8</v>
      </c>
      <c r="AG148" s="36" t="s">
        <v>8</v>
      </c>
      <c r="AH148" s="36" t="s">
        <v>8</v>
      </c>
      <c r="AI148" s="36" t="s">
        <v>8</v>
      </c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7"/>
      <c r="CF148" s="77"/>
      <c r="CG148" s="77"/>
      <c r="CH148" s="77"/>
      <c r="CI148" s="77"/>
      <c r="CJ148" s="77"/>
      <c r="CK148" s="77"/>
      <c r="CL148" s="77"/>
      <c r="CM148" s="77"/>
      <c r="CN148" s="77"/>
      <c r="CO148" s="77"/>
      <c r="CP148" s="77"/>
      <c r="CQ148" s="77"/>
      <c r="CR148" s="77"/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7"/>
      <c r="DE148" s="77"/>
      <c r="DF148" s="77"/>
      <c r="DG148" s="77"/>
      <c r="DH148" s="77"/>
      <c r="DI148" s="77"/>
      <c r="DJ148" s="77"/>
      <c r="DK148" s="77"/>
      <c r="DL148" s="77"/>
      <c r="DM148" s="77"/>
      <c r="DN148" s="77"/>
      <c r="DO148" s="77"/>
      <c r="DP148" s="77"/>
      <c r="DQ148" s="77"/>
      <c r="DR148" s="77"/>
      <c r="DS148" s="77"/>
      <c r="DT148" s="77"/>
      <c r="DU148" s="77"/>
      <c r="DV148" s="77"/>
      <c r="DW148" s="77"/>
      <c r="DX148" s="77"/>
      <c r="DY148" s="77"/>
      <c r="DZ148" s="77"/>
      <c r="EA148" s="77"/>
      <c r="EB148" s="77"/>
      <c r="EC148" s="77"/>
      <c r="ED148" s="77"/>
      <c r="EE148" s="77"/>
      <c r="EF148" s="77"/>
      <c r="EG148" s="77"/>
      <c r="EH148" s="77"/>
      <c r="EI148" s="77"/>
      <c r="EJ148" s="77"/>
      <c r="EK148" s="77"/>
      <c r="EL148" s="77"/>
      <c r="EM148" s="77"/>
      <c r="EN148" s="77"/>
      <c r="EO148" s="77"/>
      <c r="EP148" s="77"/>
      <c r="EQ148" s="77"/>
      <c r="ER148" s="77"/>
      <c r="ES148" s="77"/>
      <c r="ET148" s="77"/>
      <c r="EU148" s="77"/>
      <c r="EV148" s="77"/>
      <c r="EW148" s="77"/>
      <c r="EX148" s="77"/>
      <c r="EY148" s="77"/>
      <c r="EZ148" s="77"/>
      <c r="FA148" s="77"/>
      <c r="FB148" s="77"/>
      <c r="FC148" s="77"/>
      <c r="FD148" s="77"/>
      <c r="FE148" s="77"/>
      <c r="FF148" s="77"/>
      <c r="FG148" s="77"/>
      <c r="FH148" s="77"/>
      <c r="FI148" s="77"/>
      <c r="FJ148" s="77"/>
      <c r="FK148" s="77"/>
      <c r="FL148" s="77"/>
      <c r="FM148" s="77"/>
      <c r="FN148" s="77"/>
      <c r="FO148" s="77"/>
      <c r="FP148" s="77"/>
      <c r="FQ148" s="77"/>
      <c r="FR148" s="77"/>
      <c r="FS148" s="77"/>
      <c r="FT148" s="77"/>
      <c r="FU148" s="77"/>
      <c r="FV148" s="77"/>
      <c r="FW148" s="77"/>
      <c r="FX148" s="77"/>
      <c r="FY148" s="77"/>
      <c r="FZ148" s="77"/>
      <c r="GA148" s="77"/>
      <c r="GB148" s="77"/>
      <c r="GC148" s="77"/>
      <c r="GD148" s="77"/>
      <c r="GE148" s="77"/>
      <c r="GF148" s="77"/>
      <c r="GG148" s="77"/>
      <c r="GH148" s="77"/>
      <c r="GI148" s="77"/>
      <c r="GJ148" s="77"/>
      <c r="GK148" s="77"/>
      <c r="GL148" s="77"/>
      <c r="GM148" s="77"/>
      <c r="GN148" s="77"/>
      <c r="GO148" s="77"/>
      <c r="GP148" s="77"/>
      <c r="GQ148" s="77"/>
      <c r="GR148" s="77"/>
      <c r="GS148" s="77"/>
      <c r="GT148" s="77"/>
      <c r="GU148" s="77"/>
      <c r="GV148" s="77"/>
      <c r="GW148" s="77"/>
      <c r="GX148" s="77"/>
      <c r="GY148" s="77"/>
      <c r="GZ148" s="77"/>
      <c r="HA148" s="77"/>
      <c r="HB148" s="77"/>
      <c r="HC148" s="77"/>
      <c r="HD148" s="77"/>
      <c r="HE148" s="77"/>
      <c r="HF148" s="77"/>
      <c r="HG148" s="77"/>
      <c r="HH148" s="77"/>
      <c r="HI148" s="77"/>
      <c r="HJ148" s="77"/>
      <c r="HK148" s="77"/>
      <c r="HL148" s="77"/>
      <c r="HM148" s="77"/>
      <c r="HN148" s="77"/>
      <c r="HO148" s="77"/>
      <c r="HP148" s="77"/>
      <c r="HQ148" s="77"/>
      <c r="HR148" s="77"/>
      <c r="HS148" s="77"/>
      <c r="HT148" s="77"/>
      <c r="HU148" s="77"/>
      <c r="HV148" s="77"/>
      <c r="HW148" s="77"/>
      <c r="HX148" s="77"/>
      <c r="HY148" s="77"/>
      <c r="HZ148" s="77"/>
      <c r="IA148" s="77"/>
      <c r="IB148" s="77"/>
      <c r="IC148" s="77"/>
      <c r="ID148" s="77"/>
      <c r="IE148" s="77"/>
      <c r="IF148" s="77"/>
      <c r="IG148" s="77"/>
      <c r="IH148" s="77"/>
      <c r="II148" s="77"/>
      <c r="IJ148" s="77"/>
      <c r="IK148" s="77"/>
      <c r="IL148" s="77"/>
      <c r="IM148" s="77"/>
      <c r="IN148" s="77"/>
      <c r="IO148" s="77"/>
      <c r="IP148" s="77"/>
      <c r="IQ148" s="77"/>
      <c r="IR148" s="77"/>
      <c r="IS148" s="77"/>
      <c r="IT148" s="77"/>
      <c r="IU148" s="77"/>
    </row>
    <row r="149" spans="1:255" x14ac:dyDescent="0.2">
      <c r="A149" s="352" t="s">
        <v>166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4</v>
      </c>
      <c r="G149" s="64" t="s">
        <v>4</v>
      </c>
      <c r="H149" s="64" t="s">
        <v>4</v>
      </c>
      <c r="I149" s="64" t="s">
        <v>4</v>
      </c>
      <c r="J149" s="64" t="s">
        <v>4</v>
      </c>
      <c r="K149" s="32" t="s">
        <v>462</v>
      </c>
      <c r="L149" s="32" t="s">
        <v>462</v>
      </c>
      <c r="M149" s="32" t="s">
        <v>462</v>
      </c>
      <c r="N149" s="32" t="s">
        <v>462</v>
      </c>
      <c r="O149" s="30" t="s">
        <v>4</v>
      </c>
      <c r="P149" s="30" t="s">
        <v>4</v>
      </c>
      <c r="Q149" s="30" t="s">
        <v>4</v>
      </c>
      <c r="R149" s="30" t="s">
        <v>4</v>
      </c>
      <c r="S149" s="30" t="s">
        <v>4</v>
      </c>
      <c r="T149" s="30" t="s">
        <v>4</v>
      </c>
      <c r="U149" s="30" t="s">
        <v>4</v>
      </c>
      <c r="V149" s="30" t="s">
        <v>4</v>
      </c>
      <c r="W149" s="30" t="s">
        <v>4</v>
      </c>
      <c r="X149" s="30" t="s">
        <v>4</v>
      </c>
      <c r="Y149" s="30" t="s">
        <v>4</v>
      </c>
      <c r="Z149" s="30" t="s">
        <v>4</v>
      </c>
      <c r="AA149" s="30" t="s">
        <v>4</v>
      </c>
      <c r="AB149" s="30" t="s">
        <v>4</v>
      </c>
      <c r="AC149" s="30" t="s">
        <v>4</v>
      </c>
      <c r="AD149" s="36" t="s">
        <v>8</v>
      </c>
      <c r="AE149" s="36" t="s">
        <v>8</v>
      </c>
      <c r="AF149" s="36" t="s">
        <v>8</v>
      </c>
      <c r="AG149" s="36" t="s">
        <v>8</v>
      </c>
      <c r="AH149" s="36" t="s">
        <v>8</v>
      </c>
      <c r="AI149" s="36" t="s">
        <v>8</v>
      </c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  <c r="AY149" s="77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  <c r="BX149" s="77"/>
      <c r="BY149" s="77"/>
      <c r="BZ149" s="77"/>
      <c r="CA149" s="77"/>
      <c r="CB149" s="77"/>
      <c r="CC149" s="77"/>
      <c r="CD149" s="77"/>
      <c r="CE149" s="77"/>
      <c r="CF149" s="77"/>
      <c r="CG149" s="77"/>
      <c r="CH149" s="77"/>
      <c r="CI149" s="77"/>
      <c r="CJ149" s="77"/>
      <c r="CK149" s="77"/>
      <c r="CL149" s="77"/>
      <c r="CM149" s="77"/>
      <c r="CN149" s="77"/>
      <c r="CO149" s="77"/>
      <c r="CP149" s="77"/>
      <c r="CQ149" s="77"/>
      <c r="CR149" s="77"/>
      <c r="CS149" s="77"/>
      <c r="CT149" s="77"/>
      <c r="CU149" s="77"/>
      <c r="CV149" s="77"/>
      <c r="CW149" s="77"/>
      <c r="CX149" s="77"/>
      <c r="CY149" s="77"/>
      <c r="CZ149" s="77"/>
      <c r="DA149" s="77"/>
      <c r="DB149" s="77"/>
      <c r="DC149" s="77"/>
      <c r="DD149" s="77"/>
      <c r="DE149" s="77"/>
      <c r="DF149" s="77"/>
      <c r="DG149" s="77"/>
      <c r="DH149" s="77"/>
      <c r="DI149" s="77"/>
      <c r="DJ149" s="77"/>
      <c r="DK149" s="77"/>
      <c r="DL149" s="77"/>
      <c r="DM149" s="77"/>
      <c r="DN149" s="77"/>
      <c r="DO149" s="77"/>
      <c r="DP149" s="77"/>
      <c r="DQ149" s="77"/>
      <c r="DR149" s="77"/>
      <c r="DS149" s="77"/>
      <c r="DT149" s="77"/>
      <c r="DU149" s="77"/>
      <c r="DV149" s="77"/>
      <c r="DW149" s="77"/>
      <c r="DX149" s="77"/>
      <c r="DY149" s="77"/>
      <c r="DZ149" s="77"/>
      <c r="EA149" s="77"/>
      <c r="EB149" s="77"/>
      <c r="EC149" s="77"/>
      <c r="ED149" s="77"/>
      <c r="EE149" s="77"/>
      <c r="EF149" s="77"/>
      <c r="EG149" s="77"/>
      <c r="EH149" s="77"/>
      <c r="EI149" s="77"/>
      <c r="EJ149" s="77"/>
      <c r="EK149" s="77"/>
      <c r="EL149" s="77"/>
      <c r="EM149" s="77"/>
      <c r="EN149" s="77"/>
      <c r="EO149" s="77"/>
      <c r="EP149" s="77"/>
      <c r="EQ149" s="77"/>
      <c r="ER149" s="77"/>
      <c r="ES149" s="77"/>
      <c r="ET149" s="77"/>
      <c r="EU149" s="77"/>
      <c r="EV149" s="77"/>
      <c r="EW149" s="77"/>
      <c r="EX149" s="77"/>
      <c r="EY149" s="77"/>
      <c r="EZ149" s="77"/>
      <c r="FA149" s="77"/>
      <c r="FB149" s="77"/>
      <c r="FC149" s="77"/>
      <c r="FD149" s="77"/>
      <c r="FE149" s="77"/>
      <c r="FF149" s="77"/>
      <c r="FG149" s="77"/>
      <c r="FH149" s="77"/>
      <c r="FI149" s="77"/>
      <c r="FJ149" s="77"/>
      <c r="FK149" s="77"/>
      <c r="FL149" s="77"/>
      <c r="FM149" s="77"/>
      <c r="FN149" s="77"/>
      <c r="FO149" s="77"/>
      <c r="FP149" s="77"/>
      <c r="FQ149" s="77"/>
      <c r="FR149" s="77"/>
      <c r="FS149" s="77"/>
      <c r="FT149" s="77"/>
      <c r="FU149" s="77"/>
      <c r="FV149" s="77"/>
      <c r="FW149" s="77"/>
      <c r="FX149" s="77"/>
      <c r="FY149" s="77"/>
      <c r="FZ149" s="77"/>
      <c r="GA149" s="77"/>
      <c r="GB149" s="77"/>
      <c r="GC149" s="77"/>
      <c r="GD149" s="77"/>
      <c r="GE149" s="77"/>
      <c r="GF149" s="77"/>
      <c r="GG149" s="77"/>
      <c r="GH149" s="77"/>
      <c r="GI149" s="77"/>
      <c r="GJ149" s="77"/>
      <c r="GK149" s="77"/>
      <c r="GL149" s="77"/>
      <c r="GM149" s="77"/>
      <c r="GN149" s="77"/>
      <c r="GO149" s="77"/>
      <c r="GP149" s="77"/>
      <c r="GQ149" s="77"/>
      <c r="GR149" s="77"/>
      <c r="GS149" s="77"/>
      <c r="GT149" s="77"/>
      <c r="GU149" s="77"/>
      <c r="GV149" s="77"/>
      <c r="GW149" s="77"/>
      <c r="GX149" s="77"/>
      <c r="GY149" s="77"/>
      <c r="GZ149" s="77"/>
      <c r="HA149" s="77"/>
      <c r="HB149" s="77"/>
      <c r="HC149" s="77"/>
      <c r="HD149" s="77"/>
      <c r="HE149" s="77"/>
      <c r="HF149" s="77"/>
      <c r="HG149" s="77"/>
      <c r="HH149" s="77"/>
      <c r="HI149" s="77"/>
      <c r="HJ149" s="77"/>
      <c r="HK149" s="77"/>
      <c r="HL149" s="77"/>
      <c r="HM149" s="77"/>
      <c r="HN149" s="77"/>
      <c r="HO149" s="77"/>
      <c r="HP149" s="77"/>
      <c r="HQ149" s="77"/>
      <c r="HR149" s="77"/>
      <c r="HS149" s="77"/>
      <c r="HT149" s="77"/>
      <c r="HU149" s="77"/>
      <c r="HV149" s="77"/>
      <c r="HW149" s="77"/>
      <c r="HX149" s="77"/>
      <c r="HY149" s="77"/>
      <c r="HZ149" s="77"/>
      <c r="IA149" s="77"/>
      <c r="IB149" s="77"/>
      <c r="IC149" s="77"/>
      <c r="ID149" s="77"/>
      <c r="IE149" s="77"/>
      <c r="IF149" s="77"/>
      <c r="IG149" s="77"/>
      <c r="IH149" s="77"/>
      <c r="II149" s="77"/>
      <c r="IJ149" s="77"/>
      <c r="IK149" s="77"/>
      <c r="IL149" s="77"/>
      <c r="IM149" s="77"/>
      <c r="IN149" s="77"/>
      <c r="IO149" s="77"/>
      <c r="IP149" s="77"/>
      <c r="IQ149" s="77"/>
      <c r="IR149" s="77"/>
      <c r="IS149" s="77"/>
      <c r="IT149" s="77"/>
      <c r="IU149" s="77"/>
    </row>
    <row r="150" spans="1:255" x14ac:dyDescent="0.2">
      <c r="A150" s="323" t="s">
        <v>167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4</v>
      </c>
      <c r="G150" s="64" t="s">
        <v>4</v>
      </c>
      <c r="H150" s="64" t="s">
        <v>4</v>
      </c>
      <c r="I150" s="64" t="s">
        <v>4</v>
      </c>
      <c r="J150" s="64" t="s">
        <v>4</v>
      </c>
      <c r="K150" s="32" t="s">
        <v>462</v>
      </c>
      <c r="L150" s="32" t="s">
        <v>462</v>
      </c>
      <c r="M150" s="32" t="s">
        <v>462</v>
      </c>
      <c r="N150" s="32" t="s">
        <v>462</v>
      </c>
      <c r="O150" s="30" t="s">
        <v>4</v>
      </c>
      <c r="P150" s="30" t="s">
        <v>4</v>
      </c>
      <c r="Q150" s="30" t="s">
        <v>4</v>
      </c>
      <c r="R150" s="30" t="s">
        <v>4</v>
      </c>
      <c r="S150" s="30" t="s">
        <v>4</v>
      </c>
      <c r="T150" s="30" t="s">
        <v>4</v>
      </c>
      <c r="U150" s="30" t="s">
        <v>4</v>
      </c>
      <c r="V150" s="30" t="s">
        <v>4</v>
      </c>
      <c r="W150" s="30" t="s">
        <v>4</v>
      </c>
      <c r="X150" s="30" t="s">
        <v>4</v>
      </c>
      <c r="Y150" s="30" t="s">
        <v>4</v>
      </c>
      <c r="Z150" s="30" t="s">
        <v>4</v>
      </c>
      <c r="AA150" s="30" t="s">
        <v>4</v>
      </c>
      <c r="AB150" s="30" t="s">
        <v>4</v>
      </c>
      <c r="AC150" s="30" t="s">
        <v>4</v>
      </c>
      <c r="AD150" s="36" t="s">
        <v>8</v>
      </c>
      <c r="AE150" s="36" t="s">
        <v>8</v>
      </c>
      <c r="AF150" s="36" t="s">
        <v>8</v>
      </c>
      <c r="AG150" s="36" t="s">
        <v>8</v>
      </c>
      <c r="AH150" s="36" t="s">
        <v>8</v>
      </c>
      <c r="AI150" s="36" t="s">
        <v>8</v>
      </c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7"/>
      <c r="CF150" s="77"/>
      <c r="CG150" s="77"/>
      <c r="CH150" s="77"/>
      <c r="CI150" s="77"/>
      <c r="CJ150" s="77"/>
      <c r="CK150" s="77"/>
      <c r="CL150" s="77"/>
      <c r="CM150" s="77"/>
      <c r="CN150" s="77"/>
      <c r="CO150" s="77"/>
      <c r="CP150" s="77"/>
      <c r="CQ150" s="77"/>
      <c r="CR150" s="77"/>
      <c r="CS150" s="77"/>
      <c r="CT150" s="77"/>
      <c r="CU150" s="77"/>
      <c r="CV150" s="77"/>
      <c r="CW150" s="77"/>
      <c r="CX150" s="77"/>
      <c r="CY150" s="77"/>
      <c r="CZ150" s="77"/>
      <c r="DA150" s="77"/>
      <c r="DB150" s="77"/>
      <c r="DC150" s="77"/>
      <c r="DD150" s="77"/>
      <c r="DE150" s="77"/>
      <c r="DF150" s="77"/>
      <c r="DG150" s="77"/>
      <c r="DH150" s="77"/>
      <c r="DI150" s="77"/>
      <c r="DJ150" s="77"/>
      <c r="DK150" s="77"/>
      <c r="DL150" s="77"/>
      <c r="DM150" s="77"/>
      <c r="DN150" s="77"/>
      <c r="DO150" s="77"/>
      <c r="DP150" s="77"/>
      <c r="DQ150" s="77"/>
      <c r="DR150" s="77"/>
      <c r="DS150" s="77"/>
      <c r="DT150" s="77"/>
      <c r="DU150" s="77"/>
      <c r="DV150" s="77"/>
      <c r="DW150" s="77"/>
      <c r="DX150" s="77"/>
      <c r="DY150" s="77"/>
      <c r="DZ150" s="77"/>
      <c r="EA150" s="77"/>
      <c r="EB150" s="77"/>
      <c r="EC150" s="77"/>
      <c r="ED150" s="77"/>
      <c r="EE150" s="77"/>
      <c r="EF150" s="77"/>
      <c r="EG150" s="77"/>
      <c r="EH150" s="77"/>
      <c r="EI150" s="77"/>
      <c r="EJ150" s="77"/>
      <c r="EK150" s="77"/>
      <c r="EL150" s="77"/>
      <c r="EM150" s="77"/>
      <c r="EN150" s="77"/>
      <c r="EO150" s="77"/>
      <c r="EP150" s="77"/>
      <c r="EQ150" s="77"/>
      <c r="ER150" s="77"/>
      <c r="ES150" s="77"/>
      <c r="ET150" s="77"/>
      <c r="EU150" s="77"/>
      <c r="EV150" s="77"/>
      <c r="EW150" s="77"/>
      <c r="EX150" s="77"/>
      <c r="EY150" s="77"/>
      <c r="EZ150" s="77"/>
      <c r="FA150" s="77"/>
      <c r="FB150" s="77"/>
      <c r="FC150" s="77"/>
      <c r="FD150" s="77"/>
      <c r="FE150" s="77"/>
      <c r="FF150" s="77"/>
      <c r="FG150" s="77"/>
      <c r="FH150" s="77"/>
      <c r="FI150" s="77"/>
      <c r="FJ150" s="77"/>
      <c r="FK150" s="77"/>
      <c r="FL150" s="77"/>
      <c r="FM150" s="77"/>
      <c r="FN150" s="77"/>
      <c r="FO150" s="77"/>
      <c r="FP150" s="77"/>
      <c r="FQ150" s="77"/>
      <c r="FR150" s="77"/>
      <c r="FS150" s="77"/>
      <c r="FT150" s="77"/>
      <c r="FU150" s="77"/>
      <c r="FV150" s="77"/>
      <c r="FW150" s="77"/>
      <c r="FX150" s="77"/>
      <c r="FY150" s="77"/>
      <c r="FZ150" s="77"/>
      <c r="GA150" s="77"/>
      <c r="GB150" s="77"/>
      <c r="GC150" s="77"/>
      <c r="GD150" s="77"/>
      <c r="GE150" s="77"/>
      <c r="GF150" s="77"/>
      <c r="GG150" s="77"/>
      <c r="GH150" s="77"/>
      <c r="GI150" s="77"/>
      <c r="GJ150" s="77"/>
      <c r="GK150" s="77"/>
      <c r="GL150" s="77"/>
      <c r="GM150" s="77"/>
      <c r="GN150" s="77"/>
      <c r="GO150" s="77"/>
      <c r="GP150" s="77"/>
      <c r="GQ150" s="77"/>
      <c r="GR150" s="77"/>
      <c r="GS150" s="77"/>
      <c r="GT150" s="77"/>
      <c r="GU150" s="77"/>
      <c r="GV150" s="77"/>
      <c r="GW150" s="77"/>
      <c r="GX150" s="77"/>
      <c r="GY150" s="77"/>
      <c r="GZ150" s="77"/>
      <c r="HA150" s="77"/>
      <c r="HB150" s="77"/>
      <c r="HC150" s="77"/>
      <c r="HD150" s="77"/>
      <c r="HE150" s="77"/>
      <c r="HF150" s="77"/>
      <c r="HG150" s="77"/>
      <c r="HH150" s="77"/>
      <c r="HI150" s="77"/>
      <c r="HJ150" s="77"/>
      <c r="HK150" s="77"/>
      <c r="HL150" s="77"/>
      <c r="HM150" s="77"/>
      <c r="HN150" s="77"/>
      <c r="HO150" s="77"/>
      <c r="HP150" s="77"/>
      <c r="HQ150" s="77"/>
      <c r="HR150" s="77"/>
      <c r="HS150" s="77"/>
      <c r="HT150" s="77"/>
      <c r="HU150" s="77"/>
      <c r="HV150" s="77"/>
      <c r="HW150" s="77"/>
      <c r="HX150" s="77"/>
      <c r="HY150" s="77"/>
      <c r="HZ150" s="77"/>
      <c r="IA150" s="77"/>
      <c r="IB150" s="77"/>
      <c r="IC150" s="77"/>
      <c r="ID150" s="77"/>
      <c r="IE150" s="77"/>
      <c r="IF150" s="77"/>
      <c r="IG150" s="77"/>
      <c r="IH150" s="77"/>
      <c r="II150" s="77"/>
      <c r="IJ150" s="77"/>
      <c r="IK150" s="77"/>
      <c r="IL150" s="77"/>
      <c r="IM150" s="77"/>
      <c r="IN150" s="77"/>
      <c r="IO150" s="77"/>
      <c r="IP150" s="77"/>
      <c r="IQ150" s="77"/>
      <c r="IR150" s="77"/>
      <c r="IS150" s="77"/>
      <c r="IT150" s="77"/>
      <c r="IU150" s="77"/>
    </row>
    <row r="151" spans="1:255" x14ac:dyDescent="0.2">
      <c r="A151" s="323" t="s">
        <v>377</v>
      </c>
      <c r="B151" s="64" t="s">
        <v>4</v>
      </c>
      <c r="C151" s="64" t="s">
        <v>4</v>
      </c>
      <c r="D151" s="64" t="s">
        <v>4</v>
      </c>
      <c r="E151" s="64" t="s">
        <v>4</v>
      </c>
      <c r="F151" s="64" t="s">
        <v>4</v>
      </c>
      <c r="G151" s="64" t="s">
        <v>4</v>
      </c>
      <c r="H151" s="64" t="s">
        <v>4</v>
      </c>
      <c r="I151" s="64" t="s">
        <v>4</v>
      </c>
      <c r="J151" s="64" t="s">
        <v>4</v>
      </c>
      <c r="K151" s="96"/>
      <c r="L151" s="96"/>
      <c r="M151" s="96"/>
      <c r="N151" s="96"/>
      <c r="O151" s="30" t="s">
        <v>4</v>
      </c>
      <c r="P151" s="30" t="s">
        <v>4</v>
      </c>
      <c r="Q151" s="30" t="s">
        <v>4</v>
      </c>
      <c r="R151" s="30" t="s">
        <v>4</v>
      </c>
      <c r="S151" s="30" t="s">
        <v>4</v>
      </c>
      <c r="T151" s="30" t="s">
        <v>4</v>
      </c>
      <c r="U151" s="30" t="s">
        <v>4</v>
      </c>
      <c r="V151" s="30" t="s">
        <v>4</v>
      </c>
      <c r="W151" s="30" t="s">
        <v>4</v>
      </c>
      <c r="X151" s="30" t="s">
        <v>4</v>
      </c>
      <c r="Y151" s="30" t="s">
        <v>4</v>
      </c>
      <c r="Z151" s="30" t="s">
        <v>4</v>
      </c>
      <c r="AA151" s="30" t="s">
        <v>4</v>
      </c>
      <c r="AB151" s="30" t="s">
        <v>4</v>
      </c>
      <c r="AC151" s="30" t="s">
        <v>4</v>
      </c>
      <c r="AD151" s="36" t="s">
        <v>8</v>
      </c>
      <c r="AE151" s="36" t="s">
        <v>8</v>
      </c>
      <c r="AF151" s="36" t="s">
        <v>8</v>
      </c>
      <c r="AG151" s="36" t="s">
        <v>8</v>
      </c>
      <c r="AH151" s="36" t="s">
        <v>8</v>
      </c>
      <c r="AI151" s="36" t="s">
        <v>8</v>
      </c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7"/>
      <c r="CF151" s="77"/>
      <c r="CG151" s="77"/>
      <c r="CH151" s="77"/>
      <c r="CI151" s="77"/>
      <c r="CJ151" s="77"/>
      <c r="CK151" s="77"/>
      <c r="CL151" s="77"/>
      <c r="CM151" s="77"/>
      <c r="CN151" s="77"/>
      <c r="CO151" s="77"/>
      <c r="CP151" s="77"/>
      <c r="CQ151" s="77"/>
      <c r="CR151" s="77"/>
      <c r="CS151" s="77"/>
      <c r="CT151" s="77"/>
      <c r="CU151" s="77"/>
      <c r="CV151" s="77"/>
      <c r="CW151" s="77"/>
      <c r="CX151" s="77"/>
      <c r="CY151" s="77"/>
      <c r="CZ151" s="77"/>
      <c r="DA151" s="77"/>
      <c r="DB151" s="77"/>
      <c r="DC151" s="77"/>
      <c r="DD151" s="77"/>
      <c r="DE151" s="77"/>
      <c r="DF151" s="77"/>
      <c r="DG151" s="77"/>
      <c r="DH151" s="77"/>
      <c r="DI151" s="77"/>
      <c r="DJ151" s="77"/>
      <c r="DK151" s="77"/>
      <c r="DL151" s="77"/>
      <c r="DM151" s="77"/>
      <c r="DN151" s="77"/>
      <c r="DO151" s="77"/>
      <c r="DP151" s="77"/>
      <c r="DQ151" s="77"/>
      <c r="DR151" s="77"/>
      <c r="DS151" s="77"/>
      <c r="DT151" s="77"/>
      <c r="DU151" s="77"/>
      <c r="DV151" s="77"/>
      <c r="DW151" s="77"/>
      <c r="DX151" s="77"/>
      <c r="DY151" s="77"/>
      <c r="DZ151" s="77"/>
      <c r="EA151" s="77"/>
      <c r="EB151" s="77"/>
      <c r="EC151" s="77"/>
      <c r="ED151" s="77"/>
      <c r="EE151" s="77"/>
      <c r="EF151" s="77"/>
      <c r="EG151" s="77"/>
      <c r="EH151" s="77"/>
      <c r="EI151" s="77"/>
      <c r="EJ151" s="77"/>
      <c r="EK151" s="77"/>
      <c r="EL151" s="77"/>
      <c r="EM151" s="77"/>
      <c r="EN151" s="77"/>
      <c r="EO151" s="77"/>
      <c r="EP151" s="77"/>
      <c r="EQ151" s="77"/>
      <c r="ER151" s="77"/>
      <c r="ES151" s="77"/>
      <c r="ET151" s="77"/>
      <c r="EU151" s="77"/>
      <c r="EV151" s="77"/>
      <c r="EW151" s="77"/>
      <c r="EX151" s="77"/>
      <c r="EY151" s="77"/>
      <c r="EZ151" s="77"/>
      <c r="FA151" s="77"/>
      <c r="FB151" s="77"/>
      <c r="FC151" s="77"/>
      <c r="FD151" s="77"/>
      <c r="FE151" s="77"/>
      <c r="FF151" s="77"/>
      <c r="FG151" s="77"/>
      <c r="FH151" s="77"/>
      <c r="FI151" s="77"/>
      <c r="FJ151" s="77"/>
      <c r="FK151" s="77"/>
      <c r="FL151" s="77"/>
      <c r="FM151" s="77"/>
      <c r="FN151" s="77"/>
      <c r="FO151" s="77"/>
      <c r="FP151" s="77"/>
      <c r="FQ151" s="77"/>
      <c r="FR151" s="77"/>
      <c r="FS151" s="77"/>
      <c r="FT151" s="77"/>
      <c r="FU151" s="77"/>
      <c r="FV151" s="77"/>
      <c r="FW151" s="77"/>
      <c r="FX151" s="77"/>
      <c r="FY151" s="77"/>
      <c r="FZ151" s="77"/>
      <c r="GA151" s="77"/>
      <c r="GB151" s="77"/>
      <c r="GC151" s="77"/>
      <c r="GD151" s="77"/>
      <c r="GE151" s="77"/>
      <c r="GF151" s="77"/>
      <c r="GG151" s="77"/>
      <c r="GH151" s="77"/>
      <c r="GI151" s="77"/>
      <c r="GJ151" s="77"/>
      <c r="GK151" s="77"/>
      <c r="GL151" s="77"/>
      <c r="GM151" s="77"/>
      <c r="GN151" s="77"/>
      <c r="GO151" s="77"/>
      <c r="GP151" s="77"/>
      <c r="GQ151" s="77"/>
      <c r="GR151" s="77"/>
      <c r="GS151" s="77"/>
      <c r="GT151" s="77"/>
      <c r="GU151" s="77"/>
      <c r="GV151" s="77"/>
      <c r="GW151" s="77"/>
      <c r="GX151" s="77"/>
      <c r="GY151" s="77"/>
      <c r="GZ151" s="77"/>
      <c r="HA151" s="77"/>
      <c r="HB151" s="77"/>
      <c r="HC151" s="77"/>
      <c r="HD151" s="77"/>
      <c r="HE151" s="77"/>
      <c r="HF151" s="77"/>
      <c r="HG151" s="77"/>
      <c r="HH151" s="77"/>
      <c r="HI151" s="77"/>
      <c r="HJ151" s="77"/>
      <c r="HK151" s="77"/>
      <c r="HL151" s="77"/>
      <c r="HM151" s="77"/>
      <c r="HN151" s="77"/>
      <c r="HO151" s="77"/>
      <c r="HP151" s="77"/>
      <c r="HQ151" s="77"/>
      <c r="HR151" s="77"/>
      <c r="HS151" s="77"/>
      <c r="HT151" s="77"/>
      <c r="HU151" s="77"/>
      <c r="HV151" s="77"/>
      <c r="HW151" s="77"/>
      <c r="HX151" s="77"/>
      <c r="HY151" s="77"/>
      <c r="HZ151" s="77"/>
      <c r="IA151" s="77"/>
      <c r="IB151" s="77"/>
      <c r="IC151" s="77"/>
      <c r="ID151" s="77"/>
      <c r="IE151" s="77"/>
      <c r="IF151" s="77"/>
      <c r="IG151" s="77"/>
      <c r="IH151" s="77"/>
      <c r="II151" s="77"/>
      <c r="IJ151" s="77"/>
      <c r="IK151" s="77"/>
      <c r="IL151" s="77"/>
      <c r="IM151" s="77"/>
      <c r="IN151" s="77"/>
      <c r="IO151" s="77"/>
      <c r="IP151" s="77"/>
      <c r="IQ151" s="77"/>
      <c r="IR151" s="77"/>
      <c r="IS151" s="77"/>
      <c r="IT151" s="77"/>
      <c r="IU151" s="77"/>
    </row>
    <row r="152" spans="1:255" x14ac:dyDescent="0.2">
      <c r="A152" s="323" t="s">
        <v>430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4</v>
      </c>
      <c r="G152" s="64" t="s">
        <v>4</v>
      </c>
      <c r="H152" s="64" t="s">
        <v>4</v>
      </c>
      <c r="I152" s="64" t="s">
        <v>4</v>
      </c>
      <c r="J152" s="64" t="s">
        <v>4</v>
      </c>
      <c r="K152" s="32" t="s">
        <v>462</v>
      </c>
      <c r="L152" s="32" t="s">
        <v>462</v>
      </c>
      <c r="M152" s="32" t="s">
        <v>462</v>
      </c>
      <c r="N152" s="32" t="s">
        <v>462</v>
      </c>
      <c r="O152" s="30" t="s">
        <v>4</v>
      </c>
      <c r="P152" s="30" t="s">
        <v>4</v>
      </c>
      <c r="Q152" s="30" t="s">
        <v>4</v>
      </c>
      <c r="R152" s="30" t="s">
        <v>4</v>
      </c>
      <c r="S152" s="30" t="s">
        <v>4</v>
      </c>
      <c r="T152" s="30" t="s">
        <v>4</v>
      </c>
      <c r="U152" s="30" t="s">
        <v>4</v>
      </c>
      <c r="V152" s="30" t="s">
        <v>4</v>
      </c>
      <c r="W152" s="30" t="s">
        <v>4</v>
      </c>
      <c r="X152" s="30" t="s">
        <v>4</v>
      </c>
      <c r="Y152" s="30" t="s">
        <v>4</v>
      </c>
      <c r="Z152" s="30" t="s">
        <v>4</v>
      </c>
      <c r="AA152" s="30" t="s">
        <v>4</v>
      </c>
      <c r="AB152" s="30" t="s">
        <v>4</v>
      </c>
      <c r="AC152" s="30" t="s">
        <v>4</v>
      </c>
      <c r="AD152" s="36" t="s">
        <v>8</v>
      </c>
      <c r="AE152" s="36" t="s">
        <v>8</v>
      </c>
      <c r="AF152" s="36" t="s">
        <v>8</v>
      </c>
      <c r="AG152" s="36" t="s">
        <v>8</v>
      </c>
      <c r="AH152" s="36" t="s">
        <v>8</v>
      </c>
      <c r="AI152" s="36" t="s">
        <v>8</v>
      </c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7"/>
      <c r="CF152" s="77"/>
      <c r="CG152" s="77"/>
      <c r="CH152" s="77"/>
      <c r="CI152" s="77"/>
      <c r="CJ152" s="77"/>
      <c r="CK152" s="77"/>
      <c r="CL152" s="77"/>
      <c r="CM152" s="77"/>
      <c r="CN152" s="77"/>
      <c r="CO152" s="77"/>
      <c r="CP152" s="77"/>
      <c r="CQ152" s="77"/>
      <c r="CR152" s="77"/>
      <c r="CS152" s="77"/>
      <c r="CT152" s="77"/>
      <c r="CU152" s="77"/>
      <c r="CV152" s="77"/>
      <c r="CW152" s="77"/>
      <c r="CX152" s="77"/>
      <c r="CY152" s="77"/>
      <c r="CZ152" s="77"/>
      <c r="DA152" s="77"/>
      <c r="DB152" s="77"/>
      <c r="DC152" s="77"/>
      <c r="DD152" s="77"/>
      <c r="DE152" s="77"/>
      <c r="DF152" s="77"/>
      <c r="DG152" s="77"/>
      <c r="DH152" s="77"/>
      <c r="DI152" s="77"/>
      <c r="DJ152" s="77"/>
      <c r="DK152" s="77"/>
      <c r="DL152" s="77"/>
      <c r="DM152" s="77"/>
      <c r="DN152" s="77"/>
      <c r="DO152" s="77"/>
      <c r="DP152" s="77"/>
      <c r="DQ152" s="77"/>
      <c r="DR152" s="77"/>
      <c r="DS152" s="77"/>
      <c r="DT152" s="77"/>
      <c r="DU152" s="77"/>
      <c r="DV152" s="77"/>
      <c r="DW152" s="77"/>
      <c r="DX152" s="77"/>
      <c r="DY152" s="77"/>
      <c r="DZ152" s="77"/>
      <c r="EA152" s="77"/>
      <c r="EB152" s="77"/>
      <c r="EC152" s="77"/>
      <c r="ED152" s="77"/>
      <c r="EE152" s="77"/>
      <c r="EF152" s="77"/>
      <c r="EG152" s="77"/>
      <c r="EH152" s="77"/>
      <c r="EI152" s="77"/>
      <c r="EJ152" s="77"/>
      <c r="EK152" s="77"/>
      <c r="EL152" s="77"/>
      <c r="EM152" s="77"/>
      <c r="EN152" s="77"/>
      <c r="EO152" s="77"/>
      <c r="EP152" s="77"/>
      <c r="EQ152" s="77"/>
      <c r="ER152" s="77"/>
      <c r="ES152" s="77"/>
      <c r="ET152" s="77"/>
      <c r="EU152" s="77"/>
      <c r="EV152" s="77"/>
      <c r="EW152" s="77"/>
      <c r="EX152" s="77"/>
      <c r="EY152" s="77"/>
      <c r="EZ152" s="77"/>
      <c r="FA152" s="77"/>
      <c r="FB152" s="77"/>
      <c r="FC152" s="77"/>
      <c r="FD152" s="77"/>
      <c r="FE152" s="77"/>
      <c r="FF152" s="77"/>
      <c r="FG152" s="77"/>
      <c r="FH152" s="77"/>
      <c r="FI152" s="77"/>
      <c r="FJ152" s="77"/>
      <c r="FK152" s="77"/>
      <c r="FL152" s="77"/>
      <c r="FM152" s="77"/>
      <c r="FN152" s="77"/>
      <c r="FO152" s="77"/>
      <c r="FP152" s="77"/>
      <c r="FQ152" s="77"/>
      <c r="FR152" s="77"/>
      <c r="FS152" s="77"/>
      <c r="FT152" s="77"/>
      <c r="FU152" s="77"/>
      <c r="FV152" s="77"/>
      <c r="FW152" s="77"/>
      <c r="FX152" s="77"/>
      <c r="FY152" s="77"/>
      <c r="FZ152" s="77"/>
      <c r="GA152" s="77"/>
      <c r="GB152" s="77"/>
      <c r="GC152" s="77"/>
      <c r="GD152" s="77"/>
      <c r="GE152" s="77"/>
      <c r="GF152" s="77"/>
      <c r="GG152" s="77"/>
      <c r="GH152" s="77"/>
      <c r="GI152" s="77"/>
      <c r="GJ152" s="77"/>
      <c r="GK152" s="77"/>
      <c r="GL152" s="77"/>
      <c r="GM152" s="77"/>
      <c r="GN152" s="77"/>
      <c r="GO152" s="77"/>
      <c r="GP152" s="77"/>
      <c r="GQ152" s="77"/>
      <c r="GR152" s="77"/>
      <c r="GS152" s="77"/>
      <c r="GT152" s="77"/>
      <c r="GU152" s="77"/>
      <c r="GV152" s="77"/>
      <c r="GW152" s="77"/>
      <c r="GX152" s="77"/>
      <c r="GY152" s="77"/>
      <c r="GZ152" s="77"/>
      <c r="HA152" s="77"/>
      <c r="HB152" s="77"/>
      <c r="HC152" s="77"/>
      <c r="HD152" s="77"/>
      <c r="HE152" s="77"/>
      <c r="HF152" s="77"/>
      <c r="HG152" s="77"/>
      <c r="HH152" s="77"/>
      <c r="HI152" s="77"/>
      <c r="HJ152" s="77"/>
      <c r="HK152" s="77"/>
      <c r="HL152" s="77"/>
      <c r="HM152" s="77"/>
      <c r="HN152" s="77"/>
      <c r="HO152" s="77"/>
      <c r="HP152" s="77"/>
      <c r="HQ152" s="77"/>
      <c r="HR152" s="77"/>
      <c r="HS152" s="77"/>
      <c r="HT152" s="77"/>
      <c r="HU152" s="77"/>
      <c r="HV152" s="77"/>
      <c r="HW152" s="77"/>
      <c r="HX152" s="77"/>
      <c r="HY152" s="77"/>
      <c r="HZ152" s="77"/>
      <c r="IA152" s="77"/>
      <c r="IB152" s="77"/>
      <c r="IC152" s="77"/>
      <c r="ID152" s="77"/>
      <c r="IE152" s="77"/>
      <c r="IF152" s="77"/>
      <c r="IG152" s="77"/>
      <c r="IH152" s="77"/>
      <c r="II152" s="77"/>
      <c r="IJ152" s="77"/>
      <c r="IK152" s="77"/>
      <c r="IL152" s="77"/>
      <c r="IM152" s="77"/>
      <c r="IN152" s="77"/>
      <c r="IO152" s="77"/>
      <c r="IP152" s="77"/>
      <c r="IQ152" s="77"/>
      <c r="IR152" s="77"/>
      <c r="IS152" s="77"/>
      <c r="IT152" s="77"/>
      <c r="IU152" s="77"/>
    </row>
    <row r="153" spans="1:255" ht="22.5" x14ac:dyDescent="0.2">
      <c r="A153" s="323" t="s">
        <v>431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4</v>
      </c>
      <c r="G153" s="64" t="s">
        <v>4</v>
      </c>
      <c r="H153" s="64" t="s">
        <v>4</v>
      </c>
      <c r="I153" s="64" t="s">
        <v>4</v>
      </c>
      <c r="J153" s="64" t="s">
        <v>4</v>
      </c>
      <c r="K153" s="151">
        <v>10</v>
      </c>
      <c r="L153" s="109">
        <v>5</v>
      </c>
      <c r="M153" s="109">
        <v>9</v>
      </c>
      <c r="N153" s="32" t="s">
        <v>462</v>
      </c>
      <c r="O153" s="30" t="s">
        <v>4</v>
      </c>
      <c r="P153" s="30" t="s">
        <v>4</v>
      </c>
      <c r="Q153" s="30" t="s">
        <v>4</v>
      </c>
      <c r="R153" s="30" t="s">
        <v>4</v>
      </c>
      <c r="S153" s="30" t="s">
        <v>4</v>
      </c>
      <c r="T153" s="30" t="s">
        <v>4</v>
      </c>
      <c r="U153" s="30" t="s">
        <v>4</v>
      </c>
      <c r="V153" s="30" t="s">
        <v>4</v>
      </c>
      <c r="W153" s="30" t="s">
        <v>4</v>
      </c>
      <c r="X153" s="30" t="s">
        <v>4</v>
      </c>
      <c r="Y153" s="30" t="s">
        <v>4</v>
      </c>
      <c r="Z153" s="30" t="s">
        <v>4</v>
      </c>
      <c r="AA153" s="30" t="s">
        <v>4</v>
      </c>
      <c r="AB153" s="30" t="s">
        <v>4</v>
      </c>
      <c r="AC153" s="30" t="s">
        <v>4</v>
      </c>
      <c r="AD153" s="36" t="s">
        <v>8</v>
      </c>
      <c r="AE153" s="36" t="s">
        <v>8</v>
      </c>
      <c r="AF153" s="36" t="s">
        <v>8</v>
      </c>
      <c r="AG153" s="36" t="s">
        <v>8</v>
      </c>
      <c r="AH153" s="36" t="s">
        <v>8</v>
      </c>
      <c r="AI153" s="36" t="s">
        <v>8</v>
      </c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7"/>
      <c r="DE153" s="77"/>
      <c r="DF153" s="77"/>
      <c r="DG153" s="77"/>
      <c r="DH153" s="77"/>
      <c r="DI153" s="77"/>
      <c r="DJ153" s="77"/>
      <c r="DK153" s="77"/>
      <c r="DL153" s="77"/>
      <c r="DM153" s="77"/>
      <c r="DN153" s="77"/>
      <c r="DO153" s="77"/>
      <c r="DP153" s="77"/>
      <c r="DQ153" s="77"/>
      <c r="DR153" s="77"/>
      <c r="DS153" s="77"/>
      <c r="DT153" s="77"/>
      <c r="DU153" s="77"/>
      <c r="DV153" s="77"/>
      <c r="DW153" s="77"/>
      <c r="DX153" s="77"/>
      <c r="DY153" s="77"/>
      <c r="DZ153" s="77"/>
      <c r="EA153" s="77"/>
      <c r="EB153" s="77"/>
      <c r="EC153" s="77"/>
      <c r="ED153" s="77"/>
      <c r="EE153" s="77"/>
      <c r="EF153" s="77"/>
      <c r="EG153" s="77"/>
      <c r="EH153" s="77"/>
      <c r="EI153" s="77"/>
      <c r="EJ153" s="77"/>
      <c r="EK153" s="77"/>
      <c r="EL153" s="77"/>
      <c r="EM153" s="77"/>
      <c r="EN153" s="77"/>
      <c r="EO153" s="77"/>
      <c r="EP153" s="77"/>
      <c r="EQ153" s="77"/>
      <c r="ER153" s="77"/>
      <c r="ES153" s="77"/>
      <c r="ET153" s="77"/>
      <c r="EU153" s="77"/>
      <c r="EV153" s="77"/>
      <c r="EW153" s="77"/>
      <c r="EX153" s="77"/>
      <c r="EY153" s="77"/>
      <c r="EZ153" s="77"/>
      <c r="FA153" s="77"/>
      <c r="FB153" s="77"/>
      <c r="FC153" s="77"/>
      <c r="FD153" s="77"/>
      <c r="FE153" s="77"/>
      <c r="FF153" s="77"/>
      <c r="FG153" s="77"/>
      <c r="FH153" s="77"/>
      <c r="FI153" s="77"/>
      <c r="FJ153" s="77"/>
      <c r="FK153" s="77"/>
      <c r="FL153" s="77"/>
      <c r="FM153" s="77"/>
      <c r="FN153" s="77"/>
      <c r="FO153" s="77"/>
      <c r="FP153" s="77"/>
      <c r="FQ153" s="77"/>
      <c r="FR153" s="77"/>
      <c r="FS153" s="77"/>
      <c r="FT153" s="77"/>
      <c r="FU153" s="77"/>
      <c r="FV153" s="77"/>
      <c r="FW153" s="77"/>
      <c r="FX153" s="77"/>
      <c r="FY153" s="77"/>
      <c r="FZ153" s="77"/>
      <c r="GA153" s="77"/>
      <c r="GB153" s="77"/>
      <c r="GC153" s="77"/>
      <c r="GD153" s="77"/>
      <c r="GE153" s="77"/>
      <c r="GF153" s="77"/>
      <c r="GG153" s="77"/>
      <c r="GH153" s="77"/>
      <c r="GI153" s="77"/>
      <c r="GJ153" s="77"/>
      <c r="GK153" s="77"/>
      <c r="GL153" s="77"/>
      <c r="GM153" s="77"/>
      <c r="GN153" s="77"/>
      <c r="GO153" s="77"/>
      <c r="GP153" s="77"/>
      <c r="GQ153" s="77"/>
      <c r="GR153" s="77"/>
      <c r="GS153" s="77"/>
      <c r="GT153" s="77"/>
      <c r="GU153" s="77"/>
      <c r="GV153" s="77"/>
      <c r="GW153" s="77"/>
      <c r="GX153" s="77"/>
      <c r="GY153" s="77"/>
      <c r="GZ153" s="77"/>
      <c r="HA153" s="77"/>
      <c r="HB153" s="77"/>
      <c r="HC153" s="77"/>
      <c r="HD153" s="77"/>
      <c r="HE153" s="77"/>
      <c r="HF153" s="77"/>
      <c r="HG153" s="77"/>
      <c r="HH153" s="77"/>
      <c r="HI153" s="77"/>
      <c r="HJ153" s="77"/>
      <c r="HK153" s="77"/>
      <c r="HL153" s="77"/>
      <c r="HM153" s="77"/>
      <c r="HN153" s="77"/>
      <c r="HO153" s="77"/>
      <c r="HP153" s="77"/>
      <c r="HQ153" s="77"/>
      <c r="HR153" s="77"/>
      <c r="HS153" s="77"/>
      <c r="HT153" s="77"/>
      <c r="HU153" s="77"/>
      <c r="HV153" s="77"/>
      <c r="HW153" s="77"/>
      <c r="HX153" s="77"/>
      <c r="HY153" s="77"/>
      <c r="HZ153" s="77"/>
      <c r="IA153" s="77"/>
      <c r="IB153" s="77"/>
      <c r="IC153" s="77"/>
      <c r="ID153" s="77"/>
      <c r="IE153" s="77"/>
      <c r="IF153" s="77"/>
      <c r="IG153" s="77"/>
      <c r="IH153" s="77"/>
      <c r="II153" s="77"/>
      <c r="IJ153" s="77"/>
      <c r="IK153" s="77"/>
      <c r="IL153" s="77"/>
      <c r="IM153" s="77"/>
      <c r="IN153" s="77"/>
      <c r="IO153" s="77"/>
      <c r="IP153" s="77"/>
      <c r="IQ153" s="77"/>
      <c r="IR153" s="77"/>
      <c r="IS153" s="77"/>
      <c r="IT153" s="77"/>
      <c r="IU153" s="77"/>
    </row>
    <row r="154" spans="1:255" x14ac:dyDescent="0.2">
      <c r="A154" s="963" t="s">
        <v>432</v>
      </c>
      <c r="B154" s="64" t="s">
        <v>4</v>
      </c>
      <c r="C154" s="64" t="s">
        <v>4</v>
      </c>
      <c r="D154" s="64" t="s">
        <v>4</v>
      </c>
      <c r="E154" s="64" t="s">
        <v>4</v>
      </c>
      <c r="F154" s="64" t="s">
        <v>4</v>
      </c>
      <c r="G154" s="64" t="s">
        <v>4</v>
      </c>
      <c r="H154" s="64" t="s">
        <v>4</v>
      </c>
      <c r="I154" s="64" t="s">
        <v>4</v>
      </c>
      <c r="J154" s="64" t="s">
        <v>4</v>
      </c>
      <c r="K154" s="140" t="s">
        <v>227</v>
      </c>
      <c r="L154" s="140" t="s">
        <v>227</v>
      </c>
      <c r="M154" s="140" t="s">
        <v>227</v>
      </c>
      <c r="N154" s="140" t="s">
        <v>227</v>
      </c>
      <c r="O154" s="140" t="s">
        <v>227</v>
      </c>
      <c r="P154" s="140" t="s">
        <v>227</v>
      </c>
      <c r="Q154" s="140" t="s">
        <v>227</v>
      </c>
      <c r="R154" s="140" t="s">
        <v>227</v>
      </c>
      <c r="S154" s="140" t="s">
        <v>227</v>
      </c>
      <c r="T154" s="140" t="s">
        <v>227</v>
      </c>
      <c r="U154" s="30">
        <v>2457</v>
      </c>
      <c r="V154" s="30">
        <v>2653</v>
      </c>
      <c r="W154" s="30">
        <v>2725</v>
      </c>
      <c r="X154" s="30">
        <v>2983</v>
      </c>
      <c r="Y154" s="30">
        <v>3193</v>
      </c>
      <c r="Z154" s="30">
        <v>2512</v>
      </c>
      <c r="AA154" s="30">
        <v>2376</v>
      </c>
      <c r="AB154" s="30">
        <v>2081</v>
      </c>
      <c r="AC154" s="67">
        <v>1816</v>
      </c>
      <c r="AD154" s="67">
        <v>1761</v>
      </c>
      <c r="AE154" s="67">
        <v>1658</v>
      </c>
      <c r="AF154" s="67">
        <v>1599</v>
      </c>
      <c r="AG154" s="67">
        <v>1646</v>
      </c>
      <c r="AH154" s="302">
        <v>1721</v>
      </c>
      <c r="AI154" s="718" t="s">
        <v>4</v>
      </c>
    </row>
    <row r="155" spans="1:255" ht="12.75" x14ac:dyDescent="0.2">
      <c r="A155" s="336" t="s">
        <v>847</v>
      </c>
      <c r="B155" s="64" t="s">
        <v>4</v>
      </c>
      <c r="C155" s="64" t="s">
        <v>4</v>
      </c>
      <c r="D155" s="64" t="s">
        <v>4</v>
      </c>
      <c r="E155" s="64" t="s">
        <v>4</v>
      </c>
      <c r="F155" s="64" t="s">
        <v>4</v>
      </c>
      <c r="G155" s="64" t="s">
        <v>4</v>
      </c>
      <c r="H155" s="64" t="s">
        <v>4</v>
      </c>
      <c r="I155" s="64" t="s">
        <v>4</v>
      </c>
      <c r="J155" s="64" t="s">
        <v>4</v>
      </c>
      <c r="K155" s="140" t="s">
        <v>227</v>
      </c>
      <c r="L155" s="140" t="s">
        <v>227</v>
      </c>
      <c r="M155" s="140" t="s">
        <v>227</v>
      </c>
      <c r="N155" s="140" t="s">
        <v>227</v>
      </c>
      <c r="O155" s="140" t="s">
        <v>227</v>
      </c>
      <c r="P155" s="140" t="s">
        <v>227</v>
      </c>
      <c r="Q155" s="140" t="s">
        <v>227</v>
      </c>
      <c r="R155" s="140" t="s">
        <v>227</v>
      </c>
      <c r="S155" s="140" t="s">
        <v>227</v>
      </c>
      <c r="T155" s="140" t="s">
        <v>227</v>
      </c>
      <c r="U155" s="30">
        <v>1942</v>
      </c>
      <c r="V155" s="30">
        <v>2105</v>
      </c>
      <c r="W155" s="30">
        <v>2078</v>
      </c>
      <c r="X155" s="30">
        <v>2302</v>
      </c>
      <c r="Y155" s="30">
        <v>2403</v>
      </c>
      <c r="Z155" s="30">
        <v>2052</v>
      </c>
      <c r="AA155" s="30">
        <v>1864</v>
      </c>
      <c r="AB155" s="30">
        <v>1473</v>
      </c>
      <c r="AC155" s="30">
        <v>1455</v>
      </c>
      <c r="AD155" s="30">
        <v>1516</v>
      </c>
      <c r="AE155" s="30">
        <v>1431</v>
      </c>
      <c r="AF155" s="30">
        <v>1412</v>
      </c>
      <c r="AG155" s="30">
        <v>1532</v>
      </c>
      <c r="AH155" s="302">
        <v>1631</v>
      </c>
      <c r="AI155" s="718" t="s">
        <v>4</v>
      </c>
    </row>
    <row r="156" spans="1:255" ht="22.5" x14ac:dyDescent="0.2">
      <c r="A156" s="343" t="s">
        <v>383</v>
      </c>
      <c r="B156" s="64" t="s">
        <v>4</v>
      </c>
      <c r="C156" s="64" t="s">
        <v>4</v>
      </c>
      <c r="D156" s="64" t="s">
        <v>4</v>
      </c>
      <c r="E156" s="64" t="s">
        <v>4</v>
      </c>
      <c r="F156" s="64" t="s">
        <v>4</v>
      </c>
      <c r="G156" s="64" t="s">
        <v>4</v>
      </c>
      <c r="H156" s="64" t="s">
        <v>4</v>
      </c>
      <c r="I156" s="64" t="s">
        <v>4</v>
      </c>
      <c r="J156" s="64" t="s">
        <v>4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6" t="s">
        <v>8</v>
      </c>
      <c r="V156" s="36" t="s">
        <v>8</v>
      </c>
      <c r="W156" s="36" t="s">
        <v>8</v>
      </c>
      <c r="X156" s="36" t="s">
        <v>8</v>
      </c>
      <c r="Y156" s="36" t="s">
        <v>8</v>
      </c>
      <c r="Z156" s="36" t="s">
        <v>8</v>
      </c>
      <c r="AA156" s="36" t="s">
        <v>8</v>
      </c>
      <c r="AB156" s="36" t="s">
        <v>8</v>
      </c>
      <c r="AC156" s="36" t="s">
        <v>8</v>
      </c>
      <c r="AD156" s="36" t="s">
        <v>8</v>
      </c>
      <c r="AE156" s="36" t="s">
        <v>8</v>
      </c>
      <c r="AF156" s="36" t="s">
        <v>8</v>
      </c>
      <c r="AG156" s="36" t="s">
        <v>8</v>
      </c>
      <c r="AH156" s="36" t="s">
        <v>8</v>
      </c>
      <c r="AI156" s="36" t="s">
        <v>8</v>
      </c>
    </row>
    <row r="157" spans="1:255" ht="12" customHeight="1" x14ac:dyDescent="0.2">
      <c r="A157" s="546" t="s">
        <v>384</v>
      </c>
      <c r="B157" s="64" t="s">
        <v>4</v>
      </c>
      <c r="C157" s="64" t="s">
        <v>4</v>
      </c>
      <c r="D157" s="64" t="s">
        <v>4</v>
      </c>
      <c r="E157" s="64" t="s">
        <v>4</v>
      </c>
      <c r="F157" s="64" t="s">
        <v>4</v>
      </c>
      <c r="G157" s="64" t="s">
        <v>4</v>
      </c>
      <c r="H157" s="64" t="s">
        <v>4</v>
      </c>
      <c r="I157" s="64" t="s">
        <v>4</v>
      </c>
      <c r="J157" s="64" t="s">
        <v>4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36" t="s">
        <v>8</v>
      </c>
      <c r="AH157" s="36" t="s">
        <v>8</v>
      </c>
      <c r="AI157" s="36" t="s">
        <v>8</v>
      </c>
    </row>
    <row r="158" spans="1:255" x14ac:dyDescent="0.2">
      <c r="A158" s="446" t="s">
        <v>434</v>
      </c>
      <c r="B158" s="64" t="s">
        <v>4</v>
      </c>
      <c r="C158" s="64" t="s">
        <v>4</v>
      </c>
      <c r="D158" s="64" t="s">
        <v>4</v>
      </c>
      <c r="E158" s="64" t="s">
        <v>4</v>
      </c>
      <c r="F158" s="64" t="s">
        <v>4</v>
      </c>
      <c r="G158" s="64" t="s">
        <v>4</v>
      </c>
      <c r="H158" s="64" t="s">
        <v>4</v>
      </c>
      <c r="I158" s="64" t="s">
        <v>4</v>
      </c>
      <c r="J158" s="64" t="s">
        <v>4</v>
      </c>
      <c r="K158" s="140" t="s">
        <v>227</v>
      </c>
      <c r="L158" s="140" t="s">
        <v>227</v>
      </c>
      <c r="M158" s="140" t="s">
        <v>227</v>
      </c>
      <c r="N158" s="140" t="s">
        <v>227</v>
      </c>
      <c r="O158" s="140" t="s">
        <v>227</v>
      </c>
      <c r="P158" s="140" t="s">
        <v>227</v>
      </c>
      <c r="Q158" s="140" t="s">
        <v>227</v>
      </c>
      <c r="R158" s="140" t="s">
        <v>227</v>
      </c>
      <c r="S158" s="140" t="s">
        <v>227</v>
      </c>
      <c r="T158" s="140" t="s">
        <v>227</v>
      </c>
      <c r="U158" s="64">
        <v>15593.714</v>
      </c>
      <c r="V158" s="64">
        <v>20971.956999999999</v>
      </c>
      <c r="W158" s="64">
        <v>19817.682000000001</v>
      </c>
      <c r="X158" s="64">
        <v>20158.703000000001</v>
      </c>
      <c r="Y158" s="64">
        <v>22450.954000000002</v>
      </c>
      <c r="Z158" s="64">
        <v>22712.902289069996</v>
      </c>
      <c r="AA158" s="64">
        <v>12721.428966880001</v>
      </c>
      <c r="AB158" s="64">
        <v>17194.300283600001</v>
      </c>
      <c r="AC158" s="64">
        <v>39216.043931400003</v>
      </c>
      <c r="AD158" s="64">
        <v>52448.904999999999</v>
      </c>
      <c r="AE158" s="64">
        <v>59665.743999999999</v>
      </c>
      <c r="AF158" s="64">
        <v>72421.760999999999</v>
      </c>
      <c r="AG158" s="69">
        <v>79573.8</v>
      </c>
      <c r="AH158" s="749">
        <v>91957.2</v>
      </c>
      <c r="AI158" s="749">
        <v>105761.7</v>
      </c>
    </row>
    <row r="159" spans="1:255" x14ac:dyDescent="0.2">
      <c r="A159" s="1272" t="s">
        <v>181</v>
      </c>
      <c r="B159" s="1135"/>
      <c r="C159" s="1135"/>
      <c r="D159" s="1135"/>
      <c r="E159" s="1135"/>
      <c r="F159" s="1135"/>
      <c r="G159" s="1135"/>
      <c r="H159" s="1135"/>
      <c r="I159" s="1135"/>
      <c r="J159" s="1135"/>
      <c r="K159" s="1135"/>
      <c r="L159" s="1135"/>
      <c r="M159" s="1135"/>
      <c r="N159" s="1135"/>
      <c r="O159" s="1135"/>
      <c r="P159" s="1135"/>
      <c r="Q159" s="1135"/>
      <c r="R159" s="1135"/>
      <c r="S159" s="1135"/>
      <c r="T159" s="1135"/>
      <c r="U159" s="1135"/>
      <c r="V159" s="1135"/>
      <c r="W159" s="1133"/>
      <c r="X159" s="1133"/>
      <c r="Y159" s="1136"/>
      <c r="Z159" s="1136"/>
      <c r="AA159" s="1286"/>
      <c r="AB159" s="1286"/>
      <c r="AC159" s="1133"/>
      <c r="AD159" s="1133"/>
      <c r="AE159" s="1133"/>
      <c r="AF159" s="1133"/>
      <c r="AG159" s="1286"/>
      <c r="AH159" s="1287"/>
      <c r="AI159" s="109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</row>
    <row r="160" spans="1:255" x14ac:dyDescent="0.2">
      <c r="A160" s="336" t="s">
        <v>385</v>
      </c>
      <c r="B160" s="64" t="s">
        <v>4</v>
      </c>
      <c r="C160" s="64" t="s">
        <v>4</v>
      </c>
      <c r="D160" s="64" t="s">
        <v>4</v>
      </c>
      <c r="E160" s="64" t="s">
        <v>4</v>
      </c>
      <c r="F160" s="64" t="s">
        <v>4</v>
      </c>
      <c r="G160" s="64" t="s">
        <v>4</v>
      </c>
      <c r="H160" s="64" t="s">
        <v>4</v>
      </c>
      <c r="I160" s="64" t="s">
        <v>4</v>
      </c>
      <c r="J160" s="64" t="s">
        <v>4</v>
      </c>
      <c r="K160" s="64">
        <v>739.1</v>
      </c>
      <c r="L160" s="64">
        <v>4245.2</v>
      </c>
      <c r="M160" s="64">
        <v>4293.2</v>
      </c>
      <c r="N160" s="64">
        <v>4933.8</v>
      </c>
      <c r="O160" s="30" t="s">
        <v>4</v>
      </c>
      <c r="P160" s="30" t="s">
        <v>4</v>
      </c>
      <c r="Q160" s="30" t="s">
        <v>4</v>
      </c>
      <c r="R160" s="30" t="s">
        <v>4</v>
      </c>
      <c r="S160" s="30" t="s">
        <v>4</v>
      </c>
      <c r="T160" s="30" t="s">
        <v>4</v>
      </c>
      <c r="U160" s="30" t="s">
        <v>4</v>
      </c>
      <c r="V160" s="30" t="s">
        <v>4</v>
      </c>
      <c r="W160" s="30" t="s">
        <v>4</v>
      </c>
      <c r="X160" s="23">
        <v>2942.8</v>
      </c>
      <c r="Y160" s="23">
        <v>3398.8</v>
      </c>
      <c r="Z160" s="23">
        <v>3416.7</v>
      </c>
      <c r="AA160" s="23">
        <v>3921</v>
      </c>
      <c r="AB160" s="173">
        <v>4659.6000000000004</v>
      </c>
      <c r="AC160" s="103">
        <v>5290.7</v>
      </c>
      <c r="AD160" s="23">
        <v>5884.5</v>
      </c>
      <c r="AE160" s="23">
        <v>6365.8</v>
      </c>
      <c r="AF160" s="64">
        <v>8051.7</v>
      </c>
      <c r="AG160" s="110">
        <v>9655.7999999999993</v>
      </c>
      <c r="AH160" s="64">
        <v>15676.5</v>
      </c>
      <c r="AI160" s="772">
        <v>21225.200000000001</v>
      </c>
    </row>
    <row r="161" spans="1:255" x14ac:dyDescent="0.2">
      <c r="A161" s="343" t="s">
        <v>386</v>
      </c>
      <c r="B161" s="64" t="s">
        <v>4</v>
      </c>
      <c r="C161" s="64" t="s">
        <v>4</v>
      </c>
      <c r="D161" s="64" t="s">
        <v>4</v>
      </c>
      <c r="E161" s="64" t="s">
        <v>4</v>
      </c>
      <c r="F161" s="64" t="s">
        <v>4</v>
      </c>
      <c r="G161" s="64" t="s">
        <v>4</v>
      </c>
      <c r="H161" s="64" t="s">
        <v>4</v>
      </c>
      <c r="I161" s="64" t="s">
        <v>4</v>
      </c>
      <c r="J161" s="64" t="s">
        <v>4</v>
      </c>
      <c r="K161" s="64">
        <v>105.9</v>
      </c>
      <c r="L161" s="30" t="s">
        <v>4</v>
      </c>
      <c r="M161" s="30" t="s">
        <v>4</v>
      </c>
      <c r="N161" s="30" t="s">
        <v>4</v>
      </c>
      <c r="O161" s="30" t="s">
        <v>4</v>
      </c>
      <c r="P161" s="30" t="s">
        <v>4</v>
      </c>
      <c r="Q161" s="30" t="s">
        <v>4</v>
      </c>
      <c r="R161" s="30" t="s">
        <v>4</v>
      </c>
      <c r="S161" s="30" t="s">
        <v>4</v>
      </c>
      <c r="T161" s="30" t="s">
        <v>4</v>
      </c>
      <c r="U161" s="30" t="s">
        <v>4</v>
      </c>
      <c r="V161" s="30" t="s">
        <v>4</v>
      </c>
      <c r="W161" s="30" t="s">
        <v>4</v>
      </c>
      <c r="X161" s="23" t="s">
        <v>4</v>
      </c>
      <c r="Y161" s="23">
        <v>109.4</v>
      </c>
      <c r="Z161" s="23">
        <v>96.2</v>
      </c>
      <c r="AA161" s="23">
        <v>100.2</v>
      </c>
      <c r="AB161" s="173">
        <v>109.7</v>
      </c>
      <c r="AC161" s="23">
        <v>105.7</v>
      </c>
      <c r="AD161" s="23">
        <v>103.8</v>
      </c>
      <c r="AE161" s="64">
        <v>100.4</v>
      </c>
      <c r="AF161" s="64">
        <v>116.6</v>
      </c>
      <c r="AG161" s="110">
        <v>104.5</v>
      </c>
      <c r="AH161" s="36">
        <v>143.5</v>
      </c>
      <c r="AI161" s="772">
        <v>128.19999999999999</v>
      </c>
    </row>
    <row r="162" spans="1:255" ht="12.75" x14ac:dyDescent="0.2">
      <c r="A162" s="245" t="s">
        <v>699</v>
      </c>
      <c r="B162" s="964"/>
      <c r="C162" s="964"/>
      <c r="D162" s="964"/>
      <c r="E162" s="964"/>
      <c r="F162" s="964"/>
      <c r="G162" s="964"/>
      <c r="H162" s="964"/>
      <c r="I162" s="964"/>
      <c r="J162" s="964"/>
      <c r="K162" s="789"/>
      <c r="L162" s="103"/>
      <c r="M162" s="103"/>
      <c r="N162" s="103"/>
      <c r="O162" s="965"/>
      <c r="P162" s="965"/>
      <c r="Q162" s="965"/>
      <c r="R162" s="965"/>
      <c r="S162" s="965"/>
      <c r="T162" s="965"/>
      <c r="U162" s="965"/>
      <c r="V162" s="965"/>
      <c r="W162" s="965"/>
      <c r="X162" s="966"/>
      <c r="Y162" s="967"/>
      <c r="Z162" s="967"/>
      <c r="AA162" s="967"/>
      <c r="AB162" s="967"/>
      <c r="AC162" s="967"/>
      <c r="AD162" s="967"/>
      <c r="AE162" s="789"/>
      <c r="AF162" s="789"/>
      <c r="AG162" s="789"/>
    </row>
    <row r="163" spans="1:255" ht="12.75" x14ac:dyDescent="0.2">
      <c r="A163" s="230" t="s">
        <v>692</v>
      </c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204"/>
      <c r="AV163" s="204"/>
      <c r="AW163" s="204"/>
      <c r="AX163" s="204"/>
      <c r="AY163" s="204"/>
      <c r="AZ163" s="204"/>
      <c r="BA163" s="204"/>
      <c r="BB163" s="204"/>
      <c r="BC163" s="204"/>
      <c r="BD163" s="204"/>
      <c r="BE163" s="204"/>
      <c r="BF163" s="204"/>
      <c r="BG163" s="204"/>
      <c r="BH163" s="204"/>
      <c r="BI163" s="204"/>
      <c r="BJ163" s="204"/>
      <c r="BK163" s="204"/>
      <c r="BL163" s="204"/>
      <c r="BM163" s="204"/>
      <c r="BN163" s="204"/>
      <c r="BO163" s="204"/>
      <c r="BP163" s="204"/>
      <c r="BQ163" s="204"/>
      <c r="BR163" s="204"/>
      <c r="BS163" s="204"/>
      <c r="BT163" s="204"/>
      <c r="BU163" s="204"/>
      <c r="BV163" s="204"/>
      <c r="BW163" s="204"/>
      <c r="BX163" s="204"/>
      <c r="BY163" s="204"/>
      <c r="BZ163" s="204"/>
      <c r="CA163" s="204"/>
      <c r="CB163" s="204"/>
      <c r="CC163" s="204"/>
      <c r="CD163" s="204"/>
      <c r="CE163" s="204"/>
      <c r="CF163" s="204"/>
      <c r="CG163" s="204"/>
      <c r="CH163" s="204"/>
      <c r="CI163" s="204"/>
      <c r="CJ163" s="204"/>
      <c r="CK163" s="204"/>
      <c r="CL163" s="204"/>
      <c r="CM163" s="204"/>
      <c r="CN163" s="204"/>
      <c r="CO163" s="204"/>
      <c r="CP163" s="204"/>
      <c r="CQ163" s="204"/>
      <c r="CR163" s="204"/>
      <c r="CS163" s="204"/>
      <c r="CT163" s="204"/>
      <c r="CU163" s="204"/>
      <c r="CV163" s="204"/>
      <c r="CW163" s="204"/>
      <c r="CX163" s="204"/>
      <c r="CY163" s="204"/>
      <c r="CZ163" s="204"/>
      <c r="DA163" s="204"/>
      <c r="DB163" s="204"/>
      <c r="DC163" s="204"/>
      <c r="DD163" s="204"/>
      <c r="DE163" s="204"/>
      <c r="DF163" s="204"/>
      <c r="DG163" s="204"/>
      <c r="DH163" s="204"/>
      <c r="DI163" s="204"/>
      <c r="DJ163" s="204"/>
      <c r="DK163" s="204"/>
      <c r="DL163" s="204"/>
      <c r="DM163" s="204"/>
      <c r="DN163" s="204"/>
      <c r="DO163" s="204"/>
      <c r="DP163" s="204"/>
      <c r="DQ163" s="204"/>
      <c r="DR163" s="204"/>
      <c r="DS163" s="204"/>
      <c r="DT163" s="204"/>
      <c r="DU163" s="204"/>
      <c r="DV163" s="204"/>
      <c r="DW163" s="204"/>
      <c r="DX163" s="204"/>
      <c r="DY163" s="204"/>
      <c r="DZ163" s="204"/>
      <c r="EA163" s="204"/>
      <c r="EB163" s="204"/>
      <c r="EC163" s="204"/>
      <c r="ED163" s="204"/>
      <c r="EE163" s="204"/>
      <c r="EF163" s="204"/>
      <c r="EG163" s="204"/>
      <c r="EH163" s="204"/>
      <c r="EI163" s="204"/>
      <c r="EJ163" s="204"/>
      <c r="EK163" s="204"/>
      <c r="EL163" s="204"/>
      <c r="EM163" s="204"/>
      <c r="EN163" s="204"/>
      <c r="EO163" s="204"/>
      <c r="EP163" s="204"/>
      <c r="EQ163" s="204"/>
      <c r="ER163" s="204"/>
      <c r="ES163" s="204"/>
      <c r="ET163" s="204"/>
      <c r="EU163" s="204"/>
      <c r="EV163" s="204"/>
      <c r="EW163" s="204"/>
      <c r="EX163" s="204"/>
      <c r="EY163" s="204"/>
      <c r="EZ163" s="204"/>
      <c r="FA163" s="204"/>
      <c r="FB163" s="204"/>
      <c r="FC163" s="204"/>
      <c r="FD163" s="204"/>
      <c r="FE163" s="204"/>
      <c r="FF163" s="204"/>
      <c r="FG163" s="204"/>
      <c r="FH163" s="204"/>
      <c r="FI163" s="204"/>
      <c r="FJ163" s="204"/>
      <c r="FK163" s="204"/>
      <c r="FL163" s="204"/>
      <c r="FM163" s="204"/>
      <c r="FN163" s="204"/>
      <c r="FO163" s="204"/>
      <c r="FP163" s="204"/>
      <c r="FQ163" s="204"/>
      <c r="FR163" s="204"/>
      <c r="FS163" s="204"/>
      <c r="FT163" s="204"/>
      <c r="FU163" s="204"/>
      <c r="FV163" s="204"/>
      <c r="FW163" s="204"/>
      <c r="FX163" s="204"/>
      <c r="FY163" s="204"/>
      <c r="FZ163" s="204"/>
      <c r="GA163" s="204"/>
      <c r="GB163" s="204"/>
      <c r="GC163" s="204"/>
      <c r="GD163" s="204"/>
      <c r="GE163" s="204"/>
      <c r="GF163" s="204"/>
      <c r="GG163" s="204"/>
      <c r="GH163" s="204"/>
      <c r="GI163" s="204"/>
      <c r="GJ163" s="204"/>
      <c r="GK163" s="204"/>
      <c r="GL163" s="204"/>
      <c r="GM163" s="204"/>
      <c r="GN163" s="204"/>
      <c r="GO163" s="204"/>
      <c r="GP163" s="204"/>
      <c r="GQ163" s="204"/>
      <c r="GR163" s="204"/>
      <c r="GS163" s="204"/>
      <c r="GT163" s="204"/>
      <c r="GU163" s="204"/>
      <c r="GV163" s="204"/>
      <c r="GW163" s="204"/>
      <c r="GX163" s="204"/>
      <c r="GY163" s="204"/>
      <c r="GZ163" s="204"/>
      <c r="HA163" s="204"/>
      <c r="HB163" s="204"/>
      <c r="HC163" s="204"/>
      <c r="HD163" s="204"/>
      <c r="HE163" s="204"/>
      <c r="HF163" s="204"/>
      <c r="HG163" s="204"/>
      <c r="HH163" s="204"/>
      <c r="HI163" s="204"/>
      <c r="HJ163" s="204"/>
      <c r="HK163" s="204"/>
      <c r="HL163" s="204"/>
      <c r="HM163" s="204"/>
      <c r="HN163" s="204"/>
      <c r="HO163" s="204"/>
      <c r="HP163" s="204"/>
      <c r="HQ163" s="204"/>
      <c r="HR163" s="204"/>
      <c r="HS163" s="204"/>
      <c r="HT163" s="204"/>
      <c r="HU163" s="204"/>
      <c r="HV163" s="204"/>
      <c r="HW163" s="204"/>
      <c r="HX163" s="204"/>
      <c r="HY163" s="204"/>
      <c r="HZ163" s="204"/>
      <c r="IA163" s="204"/>
      <c r="IB163" s="204"/>
      <c r="IC163" s="204"/>
      <c r="ID163" s="204"/>
      <c r="IE163" s="204"/>
      <c r="IF163" s="204"/>
      <c r="IG163" s="204"/>
      <c r="IH163" s="204"/>
      <c r="II163" s="204"/>
      <c r="IJ163" s="204"/>
      <c r="IK163" s="204"/>
      <c r="IL163" s="204"/>
      <c r="IM163" s="204"/>
      <c r="IN163" s="204"/>
      <c r="IO163" s="204"/>
      <c r="IP163" s="204"/>
      <c r="IQ163" s="204"/>
      <c r="IR163" s="204"/>
      <c r="IS163" s="204"/>
      <c r="IT163" s="204"/>
      <c r="IU163" s="204"/>
    </row>
    <row r="164" spans="1:255" ht="12.75" x14ac:dyDescent="0.2">
      <c r="A164" s="230" t="s">
        <v>693</v>
      </c>
      <c r="B164" s="204"/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/>
      <c r="BH164" s="204"/>
      <c r="BI164" s="204"/>
      <c r="BJ164" s="204"/>
      <c r="BK164" s="204"/>
      <c r="BL164" s="204"/>
      <c r="BM164" s="204"/>
      <c r="BN164" s="204"/>
      <c r="BO164" s="204"/>
      <c r="BP164" s="204"/>
      <c r="BQ164" s="204"/>
      <c r="BR164" s="204"/>
      <c r="BS164" s="204"/>
      <c r="BT164" s="204"/>
      <c r="BU164" s="204"/>
      <c r="BV164" s="204"/>
      <c r="BW164" s="204"/>
      <c r="BX164" s="204"/>
      <c r="BY164" s="204"/>
      <c r="BZ164" s="204"/>
      <c r="CA164" s="204"/>
      <c r="CB164" s="204"/>
      <c r="CC164" s="204"/>
      <c r="CD164" s="204"/>
      <c r="CE164" s="204"/>
      <c r="CF164" s="204"/>
      <c r="CG164" s="204"/>
      <c r="CH164" s="204"/>
      <c r="CI164" s="204"/>
      <c r="CJ164" s="204"/>
      <c r="CK164" s="204"/>
      <c r="CL164" s="204"/>
      <c r="CM164" s="204"/>
      <c r="CN164" s="204"/>
      <c r="CO164" s="204"/>
      <c r="CP164" s="204"/>
      <c r="CQ164" s="204"/>
      <c r="CR164" s="204"/>
      <c r="CS164" s="204"/>
      <c r="CT164" s="204"/>
      <c r="CU164" s="204"/>
      <c r="CV164" s="204"/>
      <c r="CW164" s="204"/>
      <c r="CX164" s="204"/>
      <c r="CY164" s="204"/>
      <c r="CZ164" s="204"/>
      <c r="DA164" s="204"/>
      <c r="DB164" s="204"/>
      <c r="DC164" s="204"/>
      <c r="DD164" s="204"/>
      <c r="DE164" s="204"/>
      <c r="DF164" s="204"/>
      <c r="DG164" s="204"/>
      <c r="DH164" s="204"/>
      <c r="DI164" s="204"/>
      <c r="DJ164" s="204"/>
      <c r="DK164" s="204"/>
      <c r="DL164" s="204"/>
      <c r="DM164" s="204"/>
      <c r="DN164" s="204"/>
      <c r="DO164" s="204"/>
      <c r="DP164" s="204"/>
      <c r="DQ164" s="204"/>
      <c r="DR164" s="204"/>
      <c r="DS164" s="204"/>
      <c r="DT164" s="204"/>
      <c r="DU164" s="204"/>
      <c r="DV164" s="204"/>
      <c r="DW164" s="204"/>
      <c r="DX164" s="204"/>
      <c r="DY164" s="204"/>
      <c r="DZ164" s="204"/>
      <c r="EA164" s="204"/>
      <c r="EB164" s="204"/>
      <c r="EC164" s="204"/>
      <c r="ED164" s="204"/>
      <c r="EE164" s="204"/>
      <c r="EF164" s="204"/>
      <c r="EG164" s="204"/>
      <c r="EH164" s="204"/>
      <c r="EI164" s="204"/>
      <c r="EJ164" s="204"/>
      <c r="EK164" s="204"/>
      <c r="EL164" s="204"/>
      <c r="EM164" s="204"/>
      <c r="EN164" s="204"/>
      <c r="EO164" s="204"/>
      <c r="EP164" s="204"/>
      <c r="EQ164" s="204"/>
      <c r="ER164" s="204"/>
      <c r="ES164" s="204"/>
      <c r="ET164" s="204"/>
      <c r="EU164" s="204"/>
      <c r="EV164" s="204"/>
      <c r="EW164" s="204"/>
      <c r="EX164" s="204"/>
      <c r="EY164" s="204"/>
      <c r="EZ164" s="204"/>
      <c r="FA164" s="204"/>
      <c r="FB164" s="204"/>
      <c r="FC164" s="204"/>
      <c r="FD164" s="204"/>
      <c r="FE164" s="204"/>
      <c r="FF164" s="204"/>
      <c r="FG164" s="204"/>
      <c r="FH164" s="204"/>
      <c r="FI164" s="204"/>
      <c r="FJ164" s="204"/>
      <c r="FK164" s="204"/>
      <c r="FL164" s="204"/>
      <c r="FM164" s="204"/>
      <c r="FN164" s="204"/>
      <c r="FO164" s="204"/>
      <c r="FP164" s="204"/>
      <c r="FQ164" s="204"/>
      <c r="FR164" s="204"/>
      <c r="FS164" s="204"/>
      <c r="FT164" s="204"/>
      <c r="FU164" s="204"/>
      <c r="FV164" s="204"/>
      <c r="FW164" s="204"/>
      <c r="FX164" s="204"/>
      <c r="FY164" s="204"/>
      <c r="FZ164" s="204"/>
      <c r="GA164" s="204"/>
      <c r="GB164" s="204"/>
      <c r="GC164" s="204"/>
      <c r="GD164" s="204"/>
      <c r="GE164" s="204"/>
      <c r="GF164" s="204"/>
      <c r="GG164" s="204"/>
      <c r="GH164" s="204"/>
      <c r="GI164" s="204"/>
      <c r="GJ164" s="204"/>
      <c r="GK164" s="204"/>
      <c r="GL164" s="204"/>
      <c r="GM164" s="204"/>
      <c r="GN164" s="204"/>
      <c r="GO164" s="204"/>
      <c r="GP164" s="204"/>
      <c r="GQ164" s="204"/>
      <c r="GR164" s="204"/>
      <c r="GS164" s="204"/>
      <c r="GT164" s="204"/>
      <c r="GU164" s="204"/>
      <c r="GV164" s="204"/>
      <c r="GW164" s="204"/>
      <c r="GX164" s="204"/>
      <c r="GY164" s="204"/>
      <c r="GZ164" s="204"/>
      <c r="HA164" s="204"/>
      <c r="HB164" s="204"/>
      <c r="HC164" s="204"/>
      <c r="HD164" s="204"/>
      <c r="HE164" s="204"/>
      <c r="HF164" s="204"/>
      <c r="HG164" s="204"/>
      <c r="HH164" s="204"/>
      <c r="HI164" s="204"/>
      <c r="HJ164" s="204"/>
      <c r="HK164" s="204"/>
      <c r="HL164" s="204"/>
      <c r="HM164" s="204"/>
      <c r="HN164" s="204"/>
      <c r="HO164" s="204"/>
      <c r="HP164" s="204"/>
      <c r="HQ164" s="204"/>
      <c r="HR164" s="204"/>
      <c r="HS164" s="204"/>
      <c r="HT164" s="204"/>
      <c r="HU164" s="204"/>
      <c r="HV164" s="204"/>
      <c r="HW164" s="204"/>
      <c r="HX164" s="204"/>
      <c r="HY164" s="204"/>
      <c r="HZ164" s="204"/>
      <c r="IA164" s="204"/>
      <c r="IB164" s="204"/>
      <c r="IC164" s="204"/>
      <c r="ID164" s="204"/>
      <c r="IE164" s="204"/>
      <c r="IF164" s="204"/>
      <c r="IG164" s="204"/>
      <c r="IH164" s="204"/>
      <c r="II164" s="204"/>
      <c r="IJ164" s="204"/>
      <c r="IK164" s="204"/>
      <c r="IL164" s="204"/>
      <c r="IM164" s="204"/>
      <c r="IN164" s="204"/>
      <c r="IO164" s="204"/>
      <c r="IP164" s="204"/>
      <c r="IQ164" s="204"/>
      <c r="IR164" s="204"/>
      <c r="IS164" s="204"/>
      <c r="IT164" s="204"/>
      <c r="IU164" s="204"/>
    </row>
    <row r="165" spans="1:255" ht="12.75" x14ac:dyDescent="0.2">
      <c r="A165" s="230" t="s">
        <v>700</v>
      </c>
      <c r="B165" s="204"/>
      <c r="C165" s="204"/>
      <c r="D165" s="204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204"/>
      <c r="AV165" s="204"/>
      <c r="AW165" s="204"/>
      <c r="AX165" s="204"/>
      <c r="AY165" s="204"/>
      <c r="AZ165" s="204"/>
      <c r="BA165" s="204"/>
      <c r="BB165" s="204"/>
      <c r="BC165" s="204"/>
      <c r="BD165" s="204"/>
      <c r="BE165" s="204"/>
      <c r="BF165" s="204"/>
      <c r="BG165" s="204"/>
      <c r="BH165" s="204"/>
      <c r="BI165" s="204"/>
      <c r="BJ165" s="204"/>
      <c r="BK165" s="204"/>
      <c r="BL165" s="204"/>
      <c r="BM165" s="204"/>
      <c r="BN165" s="204"/>
      <c r="BO165" s="204"/>
      <c r="BP165" s="204"/>
      <c r="BQ165" s="204"/>
      <c r="BR165" s="204"/>
      <c r="BS165" s="204"/>
      <c r="BT165" s="204"/>
      <c r="BU165" s="204"/>
      <c r="BV165" s="204"/>
      <c r="BW165" s="204"/>
      <c r="BX165" s="204"/>
      <c r="BY165" s="204"/>
      <c r="BZ165" s="204"/>
      <c r="CA165" s="204"/>
      <c r="CB165" s="204"/>
      <c r="CC165" s="204"/>
      <c r="CD165" s="204"/>
      <c r="CE165" s="204"/>
      <c r="CF165" s="204"/>
      <c r="CG165" s="204"/>
      <c r="CH165" s="204"/>
      <c r="CI165" s="204"/>
      <c r="CJ165" s="204"/>
      <c r="CK165" s="204"/>
      <c r="CL165" s="204"/>
      <c r="CM165" s="204"/>
      <c r="CN165" s="204"/>
      <c r="CO165" s="204"/>
      <c r="CP165" s="204"/>
      <c r="CQ165" s="204"/>
      <c r="CR165" s="204"/>
      <c r="CS165" s="204"/>
      <c r="CT165" s="204"/>
      <c r="CU165" s="204"/>
      <c r="CV165" s="204"/>
      <c r="CW165" s="204"/>
      <c r="CX165" s="204"/>
      <c r="CY165" s="204"/>
      <c r="CZ165" s="204"/>
      <c r="DA165" s="204"/>
      <c r="DB165" s="204"/>
      <c r="DC165" s="204"/>
      <c r="DD165" s="204"/>
      <c r="DE165" s="204"/>
      <c r="DF165" s="204"/>
      <c r="DG165" s="204"/>
      <c r="DH165" s="204"/>
      <c r="DI165" s="204"/>
      <c r="DJ165" s="204"/>
      <c r="DK165" s="204"/>
      <c r="DL165" s="204"/>
      <c r="DM165" s="204"/>
      <c r="DN165" s="204"/>
      <c r="DO165" s="204"/>
      <c r="DP165" s="204"/>
      <c r="DQ165" s="204"/>
      <c r="DR165" s="204"/>
      <c r="DS165" s="204"/>
      <c r="DT165" s="204"/>
      <c r="DU165" s="204"/>
      <c r="DV165" s="204"/>
      <c r="DW165" s="204"/>
      <c r="DX165" s="204"/>
      <c r="DY165" s="204"/>
      <c r="DZ165" s="204"/>
      <c r="EA165" s="204"/>
      <c r="EB165" s="204"/>
      <c r="EC165" s="204"/>
      <c r="ED165" s="204"/>
      <c r="EE165" s="204"/>
      <c r="EF165" s="204"/>
      <c r="EG165" s="204"/>
      <c r="EH165" s="204"/>
      <c r="EI165" s="204"/>
      <c r="EJ165" s="204"/>
      <c r="EK165" s="204"/>
      <c r="EL165" s="204"/>
      <c r="EM165" s="204"/>
      <c r="EN165" s="204"/>
      <c r="EO165" s="204"/>
      <c r="EP165" s="204"/>
      <c r="EQ165" s="204"/>
      <c r="ER165" s="204"/>
      <c r="ES165" s="204"/>
      <c r="ET165" s="204"/>
      <c r="EU165" s="204"/>
      <c r="EV165" s="204"/>
      <c r="EW165" s="204"/>
      <c r="EX165" s="204"/>
      <c r="EY165" s="204"/>
      <c r="EZ165" s="204"/>
      <c r="FA165" s="204"/>
      <c r="FB165" s="204"/>
      <c r="FC165" s="204"/>
      <c r="FD165" s="204"/>
      <c r="FE165" s="204"/>
      <c r="FF165" s="204"/>
      <c r="FG165" s="204"/>
      <c r="FH165" s="204"/>
      <c r="FI165" s="204"/>
      <c r="FJ165" s="204"/>
      <c r="FK165" s="204"/>
      <c r="FL165" s="204"/>
      <c r="FM165" s="204"/>
      <c r="FN165" s="204"/>
      <c r="FO165" s="204"/>
      <c r="FP165" s="204"/>
      <c r="FQ165" s="204"/>
      <c r="FR165" s="204"/>
      <c r="FS165" s="204"/>
      <c r="FT165" s="204"/>
      <c r="FU165" s="204"/>
      <c r="FV165" s="204"/>
      <c r="FW165" s="204"/>
      <c r="FX165" s="204"/>
      <c r="FY165" s="204"/>
      <c r="FZ165" s="204"/>
      <c r="GA165" s="204"/>
      <c r="GB165" s="204"/>
      <c r="GC165" s="204"/>
      <c r="GD165" s="204"/>
      <c r="GE165" s="204"/>
      <c r="GF165" s="204"/>
      <c r="GG165" s="204"/>
      <c r="GH165" s="204"/>
      <c r="GI165" s="204"/>
      <c r="GJ165" s="204"/>
      <c r="GK165" s="204"/>
      <c r="GL165" s="204"/>
      <c r="GM165" s="204"/>
      <c r="GN165" s="204"/>
      <c r="GO165" s="204"/>
      <c r="GP165" s="204"/>
      <c r="GQ165" s="204"/>
      <c r="GR165" s="204"/>
      <c r="GS165" s="204"/>
      <c r="GT165" s="204"/>
      <c r="GU165" s="204"/>
      <c r="GV165" s="204"/>
      <c r="GW165" s="204"/>
      <c r="GX165" s="204"/>
      <c r="GY165" s="204"/>
      <c r="GZ165" s="204"/>
      <c r="HA165" s="204"/>
      <c r="HB165" s="204"/>
      <c r="HC165" s="204"/>
      <c r="HD165" s="204"/>
      <c r="HE165" s="204"/>
      <c r="HF165" s="204"/>
      <c r="HG165" s="204"/>
      <c r="HH165" s="204"/>
      <c r="HI165" s="204"/>
      <c r="HJ165" s="204"/>
      <c r="HK165" s="204"/>
      <c r="HL165" s="204"/>
      <c r="HM165" s="204"/>
      <c r="HN165" s="204"/>
      <c r="HO165" s="204"/>
      <c r="HP165" s="204"/>
      <c r="HQ165" s="204"/>
      <c r="HR165" s="204"/>
      <c r="HS165" s="204"/>
      <c r="HT165" s="204"/>
      <c r="HU165" s="204"/>
      <c r="HV165" s="204"/>
      <c r="HW165" s="204"/>
      <c r="HX165" s="204"/>
      <c r="HY165" s="204"/>
      <c r="HZ165" s="204"/>
      <c r="IA165" s="204"/>
      <c r="IB165" s="204"/>
      <c r="IC165" s="204"/>
      <c r="ID165" s="204"/>
      <c r="IE165" s="204"/>
      <c r="IF165" s="204"/>
      <c r="IG165" s="204"/>
      <c r="IH165" s="204"/>
      <c r="II165" s="204"/>
      <c r="IJ165" s="204"/>
      <c r="IK165" s="204"/>
      <c r="IL165" s="204"/>
      <c r="IM165" s="204"/>
      <c r="IN165" s="204"/>
      <c r="IO165" s="204"/>
      <c r="IP165" s="204"/>
      <c r="IQ165" s="204"/>
      <c r="IR165" s="204"/>
      <c r="IS165" s="204"/>
      <c r="IT165" s="204"/>
      <c r="IU165" s="204"/>
    </row>
    <row r="166" spans="1:255" ht="12.75" x14ac:dyDescent="0.2">
      <c r="A166" s="230" t="s">
        <v>701</v>
      </c>
      <c r="B166" s="204"/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204"/>
      <c r="AV166" s="204"/>
      <c r="AW166" s="204"/>
      <c r="AX166" s="204"/>
      <c r="AY166" s="204"/>
      <c r="AZ166" s="204"/>
      <c r="BA166" s="204"/>
      <c r="BB166" s="204"/>
      <c r="BC166" s="204"/>
      <c r="BD166" s="204"/>
      <c r="BE166" s="204"/>
      <c r="BF166" s="204"/>
      <c r="BG166" s="204"/>
      <c r="BH166" s="204"/>
      <c r="BI166" s="204"/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  <c r="BT166" s="204"/>
      <c r="BU166" s="204"/>
      <c r="BV166" s="204"/>
      <c r="BW166" s="204"/>
      <c r="BX166" s="204"/>
      <c r="BY166" s="204"/>
      <c r="BZ166" s="204"/>
      <c r="CA166" s="204"/>
      <c r="CB166" s="204"/>
      <c r="CC166" s="204"/>
      <c r="CD166" s="204"/>
      <c r="CE166" s="204"/>
      <c r="CF166" s="204"/>
      <c r="CG166" s="204"/>
      <c r="CH166" s="204"/>
      <c r="CI166" s="204"/>
      <c r="CJ166" s="204"/>
      <c r="CK166" s="204"/>
      <c r="CL166" s="204"/>
      <c r="CM166" s="204"/>
      <c r="CN166" s="204"/>
      <c r="CO166" s="204"/>
      <c r="CP166" s="204"/>
      <c r="CQ166" s="204"/>
      <c r="CR166" s="204"/>
      <c r="CS166" s="204"/>
      <c r="CT166" s="204"/>
      <c r="CU166" s="204"/>
      <c r="CV166" s="204"/>
      <c r="CW166" s="204"/>
      <c r="CX166" s="204"/>
      <c r="CY166" s="204"/>
      <c r="CZ166" s="204"/>
      <c r="DA166" s="204"/>
      <c r="DB166" s="204"/>
      <c r="DC166" s="204"/>
      <c r="DD166" s="204"/>
      <c r="DE166" s="204"/>
      <c r="DF166" s="204"/>
      <c r="DG166" s="204"/>
      <c r="DH166" s="204"/>
      <c r="DI166" s="204"/>
      <c r="DJ166" s="204"/>
      <c r="DK166" s="204"/>
      <c r="DL166" s="204"/>
      <c r="DM166" s="204"/>
      <c r="DN166" s="204"/>
      <c r="DO166" s="204"/>
      <c r="DP166" s="204"/>
      <c r="DQ166" s="204"/>
      <c r="DR166" s="204"/>
      <c r="DS166" s="204"/>
      <c r="DT166" s="204"/>
      <c r="DU166" s="204"/>
      <c r="DV166" s="204"/>
      <c r="DW166" s="204"/>
      <c r="DX166" s="204"/>
      <c r="DY166" s="204"/>
      <c r="DZ166" s="204"/>
      <c r="EA166" s="204"/>
      <c r="EB166" s="204"/>
      <c r="EC166" s="204"/>
      <c r="ED166" s="204"/>
      <c r="EE166" s="204"/>
      <c r="EF166" s="204"/>
      <c r="EG166" s="204"/>
      <c r="EH166" s="204"/>
      <c r="EI166" s="204"/>
      <c r="EJ166" s="204"/>
      <c r="EK166" s="204"/>
      <c r="EL166" s="204"/>
      <c r="EM166" s="204"/>
      <c r="EN166" s="204"/>
      <c r="EO166" s="204"/>
      <c r="EP166" s="204"/>
      <c r="EQ166" s="204"/>
      <c r="ER166" s="204"/>
      <c r="ES166" s="204"/>
      <c r="ET166" s="204"/>
      <c r="EU166" s="204"/>
      <c r="EV166" s="204"/>
      <c r="EW166" s="204"/>
      <c r="EX166" s="204"/>
      <c r="EY166" s="204"/>
      <c r="EZ166" s="204"/>
      <c r="FA166" s="204"/>
      <c r="FB166" s="204"/>
      <c r="FC166" s="204"/>
      <c r="FD166" s="204"/>
      <c r="FE166" s="204"/>
      <c r="FF166" s="204"/>
      <c r="FG166" s="204"/>
      <c r="FH166" s="204"/>
      <c r="FI166" s="204"/>
      <c r="FJ166" s="204"/>
      <c r="FK166" s="204"/>
      <c r="FL166" s="204"/>
      <c r="FM166" s="204"/>
      <c r="FN166" s="204"/>
      <c r="FO166" s="204"/>
      <c r="FP166" s="204"/>
      <c r="FQ166" s="204"/>
      <c r="FR166" s="204"/>
      <c r="FS166" s="204"/>
      <c r="FT166" s="204"/>
      <c r="FU166" s="204"/>
      <c r="FV166" s="204"/>
      <c r="FW166" s="204"/>
      <c r="FX166" s="204"/>
      <c r="FY166" s="204"/>
      <c r="FZ166" s="204"/>
      <c r="GA166" s="204"/>
      <c r="GB166" s="204"/>
      <c r="GC166" s="204"/>
      <c r="GD166" s="204"/>
      <c r="GE166" s="204"/>
      <c r="GF166" s="204"/>
      <c r="GG166" s="204"/>
      <c r="GH166" s="204"/>
      <c r="GI166" s="204"/>
      <c r="GJ166" s="204"/>
      <c r="GK166" s="204"/>
      <c r="GL166" s="204"/>
      <c r="GM166" s="204"/>
      <c r="GN166" s="204"/>
      <c r="GO166" s="204"/>
      <c r="GP166" s="204"/>
      <c r="GQ166" s="204"/>
      <c r="GR166" s="204"/>
      <c r="GS166" s="204"/>
      <c r="GT166" s="204"/>
      <c r="GU166" s="204"/>
      <c r="GV166" s="204"/>
      <c r="GW166" s="204"/>
      <c r="GX166" s="204"/>
      <c r="GY166" s="204"/>
      <c r="GZ166" s="204"/>
      <c r="HA166" s="204"/>
      <c r="HB166" s="204"/>
      <c r="HC166" s="204"/>
      <c r="HD166" s="204"/>
      <c r="HE166" s="204"/>
      <c r="HF166" s="204"/>
      <c r="HG166" s="204"/>
      <c r="HH166" s="204"/>
      <c r="HI166" s="204"/>
      <c r="HJ166" s="204"/>
      <c r="HK166" s="204"/>
      <c r="HL166" s="204"/>
      <c r="HM166" s="204"/>
      <c r="HN166" s="204"/>
      <c r="HO166" s="204"/>
      <c r="HP166" s="204"/>
      <c r="HQ166" s="204"/>
      <c r="HR166" s="204"/>
      <c r="HS166" s="204"/>
      <c r="HT166" s="204"/>
      <c r="HU166" s="204"/>
      <c r="HV166" s="204"/>
      <c r="HW166" s="204"/>
      <c r="HX166" s="204"/>
      <c r="HY166" s="204"/>
      <c r="HZ166" s="204"/>
      <c r="IA166" s="204"/>
      <c r="IB166" s="204"/>
      <c r="IC166" s="204"/>
      <c r="ID166" s="204"/>
      <c r="IE166" s="204"/>
      <c r="IF166" s="204"/>
      <c r="IG166" s="204"/>
      <c r="IH166" s="204"/>
      <c r="II166" s="204"/>
      <c r="IJ166" s="204"/>
      <c r="IK166" s="204"/>
      <c r="IL166" s="204"/>
      <c r="IM166" s="204"/>
      <c r="IN166" s="204"/>
      <c r="IO166" s="204"/>
      <c r="IP166" s="204"/>
      <c r="IQ166" s="204"/>
      <c r="IR166" s="204"/>
      <c r="IS166" s="204"/>
      <c r="IT166" s="204"/>
      <c r="IU166" s="204"/>
    </row>
    <row r="167" spans="1:255" ht="12.75" x14ac:dyDescent="0.2">
      <c r="A167" s="230" t="s">
        <v>694</v>
      </c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204"/>
      <c r="AV167" s="204"/>
      <c r="AW167" s="204"/>
      <c r="AX167" s="204"/>
      <c r="AY167" s="204"/>
      <c r="AZ167" s="204"/>
      <c r="BA167" s="204"/>
      <c r="BB167" s="204"/>
      <c r="BC167" s="204"/>
      <c r="BD167" s="204"/>
      <c r="BE167" s="204"/>
      <c r="BF167" s="204"/>
      <c r="BG167" s="204"/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  <c r="BT167" s="204"/>
      <c r="BU167" s="204"/>
      <c r="BV167" s="204"/>
      <c r="BW167" s="204"/>
      <c r="BX167" s="204"/>
      <c r="BY167" s="204"/>
      <c r="BZ167" s="204"/>
      <c r="CA167" s="204"/>
      <c r="CB167" s="204"/>
      <c r="CC167" s="204"/>
      <c r="CD167" s="204"/>
      <c r="CE167" s="204"/>
      <c r="CF167" s="204"/>
      <c r="CG167" s="204"/>
      <c r="CH167" s="204"/>
      <c r="CI167" s="204"/>
      <c r="CJ167" s="204"/>
      <c r="CK167" s="204"/>
      <c r="CL167" s="204"/>
      <c r="CM167" s="204"/>
      <c r="CN167" s="204"/>
      <c r="CO167" s="204"/>
      <c r="CP167" s="204"/>
      <c r="CQ167" s="204"/>
      <c r="CR167" s="204"/>
      <c r="CS167" s="204"/>
      <c r="CT167" s="204"/>
      <c r="CU167" s="204"/>
      <c r="CV167" s="204"/>
      <c r="CW167" s="204"/>
      <c r="CX167" s="204"/>
      <c r="CY167" s="204"/>
      <c r="CZ167" s="204"/>
      <c r="DA167" s="204"/>
      <c r="DB167" s="204"/>
      <c r="DC167" s="204"/>
      <c r="DD167" s="204"/>
      <c r="DE167" s="204"/>
      <c r="DF167" s="204"/>
      <c r="DG167" s="204"/>
      <c r="DH167" s="204"/>
      <c r="DI167" s="204"/>
      <c r="DJ167" s="204"/>
      <c r="DK167" s="204"/>
      <c r="DL167" s="204"/>
      <c r="DM167" s="204"/>
      <c r="DN167" s="204"/>
      <c r="DO167" s="204"/>
      <c r="DP167" s="204"/>
      <c r="DQ167" s="204"/>
      <c r="DR167" s="204"/>
      <c r="DS167" s="204"/>
      <c r="DT167" s="204"/>
      <c r="DU167" s="204"/>
      <c r="DV167" s="204"/>
      <c r="DW167" s="204"/>
      <c r="DX167" s="204"/>
      <c r="DY167" s="204"/>
      <c r="DZ167" s="204"/>
      <c r="EA167" s="204"/>
      <c r="EB167" s="204"/>
      <c r="EC167" s="204"/>
      <c r="ED167" s="204"/>
      <c r="EE167" s="204"/>
      <c r="EF167" s="204"/>
      <c r="EG167" s="204"/>
      <c r="EH167" s="204"/>
      <c r="EI167" s="204"/>
      <c r="EJ167" s="204"/>
      <c r="EK167" s="204"/>
      <c r="EL167" s="204"/>
      <c r="EM167" s="204"/>
      <c r="EN167" s="204"/>
      <c r="EO167" s="204"/>
      <c r="EP167" s="204"/>
      <c r="EQ167" s="204"/>
      <c r="ER167" s="204"/>
      <c r="ES167" s="204"/>
      <c r="ET167" s="204"/>
      <c r="EU167" s="204"/>
      <c r="EV167" s="204"/>
      <c r="EW167" s="204"/>
      <c r="EX167" s="204"/>
      <c r="EY167" s="204"/>
      <c r="EZ167" s="204"/>
      <c r="FA167" s="204"/>
      <c r="FB167" s="204"/>
      <c r="FC167" s="204"/>
      <c r="FD167" s="204"/>
      <c r="FE167" s="204"/>
      <c r="FF167" s="204"/>
      <c r="FG167" s="204"/>
      <c r="FH167" s="204"/>
      <c r="FI167" s="204"/>
      <c r="FJ167" s="204"/>
      <c r="FK167" s="204"/>
      <c r="FL167" s="204"/>
      <c r="FM167" s="204"/>
      <c r="FN167" s="204"/>
      <c r="FO167" s="204"/>
      <c r="FP167" s="204"/>
      <c r="FQ167" s="204"/>
      <c r="FR167" s="204"/>
      <c r="FS167" s="204"/>
      <c r="FT167" s="204"/>
      <c r="FU167" s="204"/>
      <c r="FV167" s="204"/>
      <c r="FW167" s="204"/>
      <c r="FX167" s="204"/>
      <c r="FY167" s="204"/>
      <c r="FZ167" s="204"/>
      <c r="GA167" s="204"/>
      <c r="GB167" s="204"/>
      <c r="GC167" s="204"/>
      <c r="GD167" s="204"/>
      <c r="GE167" s="204"/>
      <c r="GF167" s="204"/>
      <c r="GG167" s="204"/>
      <c r="GH167" s="204"/>
      <c r="GI167" s="204"/>
      <c r="GJ167" s="204"/>
      <c r="GK167" s="204"/>
      <c r="GL167" s="204"/>
      <c r="GM167" s="204"/>
      <c r="GN167" s="204"/>
      <c r="GO167" s="204"/>
      <c r="GP167" s="204"/>
      <c r="GQ167" s="204"/>
      <c r="GR167" s="204"/>
      <c r="GS167" s="204"/>
      <c r="GT167" s="204"/>
      <c r="GU167" s="204"/>
      <c r="GV167" s="204"/>
      <c r="GW167" s="204"/>
      <c r="GX167" s="204"/>
      <c r="GY167" s="204"/>
      <c r="GZ167" s="204"/>
      <c r="HA167" s="204"/>
      <c r="HB167" s="204"/>
      <c r="HC167" s="204"/>
      <c r="HD167" s="204"/>
      <c r="HE167" s="204"/>
      <c r="HF167" s="204"/>
      <c r="HG167" s="204"/>
      <c r="HH167" s="204"/>
      <c r="HI167" s="204"/>
      <c r="HJ167" s="204"/>
      <c r="HK167" s="204"/>
      <c r="HL167" s="204"/>
      <c r="HM167" s="204"/>
      <c r="HN167" s="204"/>
      <c r="HO167" s="204"/>
      <c r="HP167" s="204"/>
      <c r="HQ167" s="204"/>
      <c r="HR167" s="204"/>
      <c r="HS167" s="204"/>
      <c r="HT167" s="204"/>
      <c r="HU167" s="204"/>
      <c r="HV167" s="204"/>
      <c r="HW167" s="204"/>
      <c r="HX167" s="204"/>
      <c r="HY167" s="204"/>
      <c r="HZ167" s="204"/>
      <c r="IA167" s="204"/>
      <c r="IB167" s="204"/>
      <c r="IC167" s="204"/>
      <c r="ID167" s="204"/>
      <c r="IE167" s="204"/>
      <c r="IF167" s="204"/>
      <c r="IG167" s="204"/>
      <c r="IH167" s="204"/>
      <c r="II167" s="204"/>
      <c r="IJ167" s="204"/>
      <c r="IK167" s="204"/>
      <c r="IL167" s="204"/>
      <c r="IM167" s="204"/>
      <c r="IN167" s="204"/>
      <c r="IO167" s="204"/>
      <c r="IP167" s="204"/>
      <c r="IQ167" s="204"/>
      <c r="IR167" s="204"/>
      <c r="IS167" s="204"/>
      <c r="IT167" s="204"/>
      <c r="IU167" s="204"/>
    </row>
    <row r="168" spans="1:255" ht="12.75" x14ac:dyDescent="0.2">
      <c r="A168" s="230" t="s">
        <v>695</v>
      </c>
      <c r="B168" s="204"/>
      <c r="C168" s="204"/>
      <c r="D168" s="204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204"/>
      <c r="AV168" s="204"/>
      <c r="AW168" s="204"/>
      <c r="AX168" s="204"/>
      <c r="AY168" s="204"/>
      <c r="AZ168" s="204"/>
      <c r="BA168" s="204"/>
      <c r="BB168" s="204"/>
      <c r="BC168" s="204"/>
      <c r="BD168" s="204"/>
      <c r="BE168" s="204"/>
      <c r="BF168" s="204"/>
      <c r="BG168" s="204"/>
      <c r="BH168" s="204"/>
      <c r="BI168" s="204"/>
      <c r="BJ168" s="204"/>
      <c r="BK168" s="204"/>
      <c r="BL168" s="204"/>
      <c r="BM168" s="204"/>
      <c r="BN168" s="204"/>
      <c r="BO168" s="204"/>
      <c r="BP168" s="204"/>
      <c r="BQ168" s="204"/>
      <c r="BR168" s="204"/>
      <c r="BS168" s="204"/>
      <c r="BT168" s="204"/>
      <c r="BU168" s="204"/>
      <c r="BV168" s="204"/>
      <c r="BW168" s="204"/>
      <c r="BX168" s="204"/>
      <c r="BY168" s="204"/>
      <c r="BZ168" s="204"/>
      <c r="CA168" s="204"/>
      <c r="CB168" s="204"/>
      <c r="CC168" s="204"/>
      <c r="CD168" s="204"/>
      <c r="CE168" s="204"/>
      <c r="CF168" s="204"/>
      <c r="CG168" s="204"/>
      <c r="CH168" s="204"/>
      <c r="CI168" s="204"/>
      <c r="CJ168" s="204"/>
      <c r="CK168" s="204"/>
      <c r="CL168" s="204"/>
      <c r="CM168" s="204"/>
      <c r="CN168" s="204"/>
      <c r="CO168" s="204"/>
      <c r="CP168" s="204"/>
      <c r="CQ168" s="204"/>
      <c r="CR168" s="204"/>
      <c r="CS168" s="204"/>
      <c r="CT168" s="204"/>
      <c r="CU168" s="204"/>
      <c r="CV168" s="204"/>
      <c r="CW168" s="204"/>
      <c r="CX168" s="204"/>
      <c r="CY168" s="204"/>
      <c r="CZ168" s="204"/>
      <c r="DA168" s="204"/>
      <c r="DB168" s="204"/>
      <c r="DC168" s="204"/>
      <c r="DD168" s="204"/>
      <c r="DE168" s="204"/>
      <c r="DF168" s="204"/>
      <c r="DG168" s="204"/>
      <c r="DH168" s="204"/>
      <c r="DI168" s="204"/>
      <c r="DJ168" s="204"/>
      <c r="DK168" s="204"/>
      <c r="DL168" s="204"/>
      <c r="DM168" s="204"/>
      <c r="DN168" s="204"/>
      <c r="DO168" s="204"/>
      <c r="DP168" s="204"/>
      <c r="DQ168" s="204"/>
      <c r="DR168" s="204"/>
      <c r="DS168" s="204"/>
      <c r="DT168" s="204"/>
      <c r="DU168" s="204"/>
      <c r="DV168" s="204"/>
      <c r="DW168" s="204"/>
      <c r="DX168" s="204"/>
      <c r="DY168" s="204"/>
      <c r="DZ168" s="204"/>
      <c r="EA168" s="204"/>
      <c r="EB168" s="204"/>
      <c r="EC168" s="204"/>
      <c r="ED168" s="204"/>
      <c r="EE168" s="204"/>
      <c r="EF168" s="204"/>
      <c r="EG168" s="204"/>
      <c r="EH168" s="204"/>
      <c r="EI168" s="204"/>
      <c r="EJ168" s="204"/>
      <c r="EK168" s="204"/>
      <c r="EL168" s="204"/>
      <c r="EM168" s="204"/>
      <c r="EN168" s="204"/>
      <c r="EO168" s="204"/>
      <c r="EP168" s="204"/>
      <c r="EQ168" s="204"/>
      <c r="ER168" s="204"/>
      <c r="ES168" s="204"/>
      <c r="ET168" s="204"/>
      <c r="EU168" s="204"/>
      <c r="EV168" s="204"/>
      <c r="EW168" s="204"/>
      <c r="EX168" s="204"/>
      <c r="EY168" s="204"/>
      <c r="EZ168" s="204"/>
      <c r="FA168" s="204"/>
      <c r="FB168" s="204"/>
      <c r="FC168" s="204"/>
      <c r="FD168" s="204"/>
      <c r="FE168" s="204"/>
      <c r="FF168" s="204"/>
      <c r="FG168" s="204"/>
      <c r="FH168" s="204"/>
      <c r="FI168" s="204"/>
      <c r="FJ168" s="204"/>
      <c r="FK168" s="204"/>
      <c r="FL168" s="204"/>
      <c r="FM168" s="204"/>
      <c r="FN168" s="204"/>
      <c r="FO168" s="204"/>
      <c r="FP168" s="204"/>
      <c r="FQ168" s="204"/>
      <c r="FR168" s="204"/>
      <c r="FS168" s="204"/>
      <c r="FT168" s="204"/>
      <c r="FU168" s="204"/>
      <c r="FV168" s="204"/>
      <c r="FW168" s="204"/>
      <c r="FX168" s="204"/>
      <c r="FY168" s="204"/>
      <c r="FZ168" s="204"/>
      <c r="GA168" s="204"/>
      <c r="GB168" s="204"/>
      <c r="GC168" s="204"/>
      <c r="GD168" s="204"/>
      <c r="GE168" s="204"/>
      <c r="GF168" s="204"/>
      <c r="GG168" s="204"/>
      <c r="GH168" s="204"/>
      <c r="GI168" s="204"/>
      <c r="GJ168" s="204"/>
      <c r="GK168" s="204"/>
      <c r="GL168" s="204"/>
      <c r="GM168" s="204"/>
      <c r="GN168" s="204"/>
      <c r="GO168" s="204"/>
      <c r="GP168" s="204"/>
      <c r="GQ168" s="204"/>
      <c r="GR168" s="204"/>
      <c r="GS168" s="204"/>
      <c r="GT168" s="204"/>
      <c r="GU168" s="204"/>
      <c r="GV168" s="204"/>
      <c r="GW168" s="204"/>
      <c r="GX168" s="204"/>
      <c r="GY168" s="204"/>
      <c r="GZ168" s="204"/>
      <c r="HA168" s="204"/>
      <c r="HB168" s="204"/>
      <c r="HC168" s="204"/>
      <c r="HD168" s="204"/>
      <c r="HE168" s="204"/>
      <c r="HF168" s="204"/>
      <c r="HG168" s="204"/>
      <c r="HH168" s="204"/>
      <c r="HI168" s="204"/>
      <c r="HJ168" s="204"/>
      <c r="HK168" s="204"/>
      <c r="HL168" s="204"/>
      <c r="HM168" s="204"/>
      <c r="HN168" s="204"/>
      <c r="HO168" s="204"/>
      <c r="HP168" s="204"/>
      <c r="HQ168" s="204"/>
      <c r="HR168" s="204"/>
      <c r="HS168" s="204"/>
      <c r="HT168" s="204"/>
      <c r="HU168" s="204"/>
      <c r="HV168" s="204"/>
      <c r="HW168" s="204"/>
      <c r="HX168" s="204"/>
      <c r="HY168" s="204"/>
      <c r="HZ168" s="204"/>
      <c r="IA168" s="204"/>
      <c r="IB168" s="204"/>
      <c r="IC168" s="204"/>
      <c r="ID168" s="204"/>
      <c r="IE168" s="204"/>
      <c r="IF168" s="204"/>
      <c r="IG168" s="204"/>
      <c r="IH168" s="204"/>
      <c r="II168" s="204"/>
      <c r="IJ168" s="204"/>
      <c r="IK168" s="204"/>
      <c r="IL168" s="204"/>
      <c r="IM168" s="204"/>
      <c r="IN168" s="204"/>
      <c r="IO168" s="204"/>
      <c r="IP168" s="204"/>
      <c r="IQ168" s="204"/>
      <c r="IR168" s="204"/>
      <c r="IS168" s="204"/>
      <c r="IT168" s="204"/>
      <c r="IU168" s="204"/>
    </row>
    <row r="169" spans="1:255" ht="12.75" x14ac:dyDescent="0.2">
      <c r="A169" s="440" t="s">
        <v>702</v>
      </c>
      <c r="B169" s="204"/>
      <c r="C169" s="204"/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204"/>
      <c r="AV169" s="204"/>
      <c r="AW169" s="204"/>
      <c r="AX169" s="204"/>
      <c r="AY169" s="204"/>
      <c r="AZ169" s="204"/>
      <c r="BA169" s="204"/>
      <c r="BB169" s="204"/>
      <c r="BC169" s="204"/>
      <c r="BD169" s="204"/>
      <c r="BE169" s="204"/>
      <c r="BF169" s="204"/>
      <c r="BG169" s="204"/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  <c r="BT169" s="204"/>
      <c r="BU169" s="204"/>
      <c r="BV169" s="204"/>
      <c r="BW169" s="204"/>
      <c r="BX169" s="204"/>
      <c r="BY169" s="204"/>
      <c r="BZ169" s="204"/>
      <c r="CA169" s="204"/>
      <c r="CB169" s="204"/>
      <c r="CC169" s="204"/>
      <c r="CD169" s="204"/>
      <c r="CE169" s="204"/>
      <c r="CF169" s="204"/>
      <c r="CG169" s="204"/>
      <c r="CH169" s="204"/>
      <c r="CI169" s="204"/>
      <c r="CJ169" s="204"/>
      <c r="CK169" s="204"/>
      <c r="CL169" s="204"/>
      <c r="CM169" s="204"/>
      <c r="CN169" s="204"/>
      <c r="CO169" s="204"/>
      <c r="CP169" s="204"/>
      <c r="CQ169" s="204"/>
      <c r="CR169" s="204"/>
      <c r="CS169" s="204"/>
      <c r="CT169" s="204"/>
      <c r="CU169" s="204"/>
      <c r="CV169" s="204"/>
      <c r="CW169" s="204"/>
      <c r="CX169" s="204"/>
      <c r="CY169" s="204"/>
      <c r="CZ169" s="204"/>
      <c r="DA169" s="204"/>
      <c r="DB169" s="204"/>
      <c r="DC169" s="204"/>
      <c r="DD169" s="204"/>
      <c r="DE169" s="204"/>
      <c r="DF169" s="204"/>
      <c r="DG169" s="204"/>
      <c r="DH169" s="204"/>
      <c r="DI169" s="204"/>
      <c r="DJ169" s="204"/>
      <c r="DK169" s="204"/>
      <c r="DL169" s="204"/>
      <c r="DM169" s="204"/>
      <c r="DN169" s="204"/>
      <c r="DO169" s="204"/>
      <c r="DP169" s="204"/>
      <c r="DQ169" s="204"/>
      <c r="DR169" s="204"/>
      <c r="DS169" s="204"/>
      <c r="DT169" s="204"/>
      <c r="DU169" s="204"/>
      <c r="DV169" s="204"/>
      <c r="DW169" s="204"/>
      <c r="DX169" s="204"/>
      <c r="DY169" s="204"/>
      <c r="DZ169" s="204"/>
      <c r="EA169" s="204"/>
      <c r="EB169" s="204"/>
      <c r="EC169" s="204"/>
      <c r="ED169" s="204"/>
      <c r="EE169" s="204"/>
      <c r="EF169" s="204"/>
      <c r="EG169" s="204"/>
      <c r="EH169" s="204"/>
      <c r="EI169" s="204"/>
      <c r="EJ169" s="204"/>
      <c r="EK169" s="204"/>
      <c r="EL169" s="204"/>
      <c r="EM169" s="204"/>
      <c r="EN169" s="204"/>
      <c r="EO169" s="204"/>
      <c r="EP169" s="204"/>
      <c r="EQ169" s="204"/>
      <c r="ER169" s="204"/>
      <c r="ES169" s="204"/>
      <c r="ET169" s="204"/>
      <c r="EU169" s="204"/>
      <c r="EV169" s="204"/>
      <c r="EW169" s="204"/>
      <c r="EX169" s="204"/>
      <c r="EY169" s="204"/>
      <c r="EZ169" s="204"/>
      <c r="FA169" s="204"/>
      <c r="FB169" s="204"/>
      <c r="FC169" s="204"/>
      <c r="FD169" s="204"/>
      <c r="FE169" s="204"/>
      <c r="FF169" s="204"/>
      <c r="FG169" s="204"/>
      <c r="FH169" s="204"/>
      <c r="FI169" s="204"/>
      <c r="FJ169" s="204"/>
      <c r="FK169" s="204"/>
      <c r="FL169" s="204"/>
      <c r="FM169" s="204"/>
      <c r="FN169" s="204"/>
      <c r="FO169" s="204"/>
      <c r="FP169" s="204"/>
      <c r="FQ169" s="204"/>
      <c r="FR169" s="204"/>
      <c r="FS169" s="204"/>
      <c r="FT169" s="204"/>
      <c r="FU169" s="204"/>
      <c r="FV169" s="204"/>
      <c r="FW169" s="204"/>
      <c r="FX169" s="204"/>
      <c r="FY169" s="204"/>
      <c r="FZ169" s="204"/>
      <c r="GA169" s="204"/>
      <c r="GB169" s="204"/>
      <c r="GC169" s="204"/>
      <c r="GD169" s="204"/>
      <c r="GE169" s="204"/>
      <c r="GF169" s="204"/>
      <c r="GG169" s="204"/>
      <c r="GH169" s="204"/>
      <c r="GI169" s="204"/>
      <c r="GJ169" s="204"/>
      <c r="GK169" s="204"/>
      <c r="GL169" s="204"/>
      <c r="GM169" s="204"/>
      <c r="GN169" s="204"/>
      <c r="GO169" s="204"/>
      <c r="GP169" s="204"/>
      <c r="GQ169" s="204"/>
      <c r="GR169" s="204"/>
      <c r="GS169" s="204"/>
      <c r="GT169" s="204"/>
      <c r="GU169" s="204"/>
      <c r="GV169" s="204"/>
      <c r="GW169" s="204"/>
      <c r="GX169" s="204"/>
      <c r="GY169" s="204"/>
      <c r="GZ169" s="204"/>
      <c r="HA169" s="204"/>
      <c r="HB169" s="204"/>
      <c r="HC169" s="204"/>
      <c r="HD169" s="204"/>
      <c r="HE169" s="204"/>
      <c r="HF169" s="204"/>
      <c r="HG169" s="204"/>
      <c r="HH169" s="204"/>
      <c r="HI169" s="204"/>
      <c r="HJ169" s="204"/>
      <c r="HK169" s="204"/>
      <c r="HL169" s="204"/>
      <c r="HM169" s="204"/>
      <c r="HN169" s="204"/>
      <c r="HO169" s="204"/>
      <c r="HP169" s="204"/>
      <c r="HQ169" s="204"/>
      <c r="HR169" s="204"/>
      <c r="HS169" s="204"/>
      <c r="HT169" s="204"/>
      <c r="HU169" s="204"/>
      <c r="HV169" s="204"/>
      <c r="HW169" s="204"/>
      <c r="HX169" s="204"/>
      <c r="HY169" s="204"/>
      <c r="HZ169" s="204"/>
      <c r="IA169" s="204"/>
      <c r="IB169" s="204"/>
      <c r="IC169" s="204"/>
      <c r="ID169" s="204"/>
      <c r="IE169" s="204"/>
      <c r="IF169" s="204"/>
      <c r="IG169" s="204"/>
      <c r="IH169" s="204"/>
      <c r="II169" s="204"/>
      <c r="IJ169" s="204"/>
      <c r="IK169" s="204"/>
      <c r="IL169" s="204"/>
      <c r="IM169" s="204"/>
      <c r="IN169" s="204"/>
      <c r="IO169" s="204"/>
      <c r="IP169" s="204"/>
      <c r="IQ169" s="204"/>
      <c r="IR169" s="204"/>
      <c r="IS169" s="204"/>
      <c r="IT169" s="204"/>
      <c r="IU169" s="204"/>
    </row>
    <row r="170" spans="1:255" ht="12.75" x14ac:dyDescent="0.2">
      <c r="A170" s="230" t="s">
        <v>703</v>
      </c>
      <c r="B170" s="204"/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204"/>
      <c r="AV170" s="204"/>
      <c r="AW170" s="204"/>
      <c r="AX170" s="204"/>
      <c r="AY170" s="204"/>
      <c r="AZ170" s="204"/>
      <c r="BA170" s="204"/>
      <c r="BB170" s="204"/>
      <c r="BC170" s="204"/>
      <c r="BD170" s="204"/>
      <c r="BE170" s="204"/>
      <c r="BF170" s="204"/>
      <c r="BG170" s="204"/>
      <c r="BH170" s="204"/>
      <c r="BI170" s="204"/>
      <c r="BJ170" s="204"/>
      <c r="BK170" s="204"/>
      <c r="BL170" s="204"/>
      <c r="BM170" s="204"/>
      <c r="BN170" s="204"/>
      <c r="BO170" s="204"/>
      <c r="BP170" s="204"/>
      <c r="BQ170" s="204"/>
      <c r="BR170" s="204"/>
      <c r="BS170" s="204"/>
      <c r="BT170" s="204"/>
      <c r="BU170" s="204"/>
      <c r="BV170" s="204"/>
      <c r="BW170" s="204"/>
      <c r="BX170" s="204"/>
      <c r="BY170" s="204"/>
      <c r="BZ170" s="204"/>
      <c r="CA170" s="204"/>
      <c r="CB170" s="204"/>
      <c r="CC170" s="204"/>
      <c r="CD170" s="204"/>
      <c r="CE170" s="204"/>
      <c r="CF170" s="204"/>
      <c r="CG170" s="204"/>
      <c r="CH170" s="204"/>
      <c r="CI170" s="204"/>
      <c r="CJ170" s="204"/>
      <c r="CK170" s="204"/>
      <c r="CL170" s="204"/>
      <c r="CM170" s="204"/>
      <c r="CN170" s="204"/>
      <c r="CO170" s="204"/>
      <c r="CP170" s="204"/>
      <c r="CQ170" s="204"/>
      <c r="CR170" s="204"/>
      <c r="CS170" s="204"/>
      <c r="CT170" s="204"/>
      <c r="CU170" s="204"/>
      <c r="CV170" s="204"/>
      <c r="CW170" s="204"/>
      <c r="CX170" s="204"/>
      <c r="CY170" s="204"/>
      <c r="CZ170" s="204"/>
      <c r="DA170" s="204"/>
      <c r="DB170" s="204"/>
      <c r="DC170" s="204"/>
      <c r="DD170" s="204"/>
      <c r="DE170" s="204"/>
      <c r="DF170" s="204"/>
      <c r="DG170" s="204"/>
      <c r="DH170" s="204"/>
      <c r="DI170" s="204"/>
      <c r="DJ170" s="204"/>
      <c r="DK170" s="204"/>
      <c r="DL170" s="204"/>
      <c r="DM170" s="204"/>
      <c r="DN170" s="204"/>
      <c r="DO170" s="204"/>
      <c r="DP170" s="204"/>
      <c r="DQ170" s="204"/>
      <c r="DR170" s="204"/>
      <c r="DS170" s="204"/>
      <c r="DT170" s="204"/>
      <c r="DU170" s="204"/>
      <c r="DV170" s="204"/>
      <c r="DW170" s="204"/>
      <c r="DX170" s="204"/>
      <c r="DY170" s="204"/>
      <c r="DZ170" s="204"/>
      <c r="EA170" s="204"/>
      <c r="EB170" s="204"/>
      <c r="EC170" s="204"/>
      <c r="ED170" s="204"/>
      <c r="EE170" s="204"/>
      <c r="EF170" s="204"/>
      <c r="EG170" s="204"/>
      <c r="EH170" s="204"/>
      <c r="EI170" s="204"/>
      <c r="EJ170" s="204"/>
      <c r="EK170" s="204"/>
      <c r="EL170" s="204"/>
      <c r="EM170" s="204"/>
      <c r="EN170" s="204"/>
      <c r="EO170" s="204"/>
      <c r="EP170" s="204"/>
      <c r="EQ170" s="204"/>
      <c r="ER170" s="204"/>
      <c r="ES170" s="204"/>
      <c r="ET170" s="204"/>
      <c r="EU170" s="204"/>
      <c r="EV170" s="204"/>
      <c r="EW170" s="204"/>
      <c r="EX170" s="204"/>
      <c r="EY170" s="204"/>
      <c r="EZ170" s="204"/>
      <c r="FA170" s="204"/>
      <c r="FB170" s="204"/>
      <c r="FC170" s="204"/>
      <c r="FD170" s="204"/>
      <c r="FE170" s="204"/>
      <c r="FF170" s="204"/>
      <c r="FG170" s="204"/>
      <c r="FH170" s="204"/>
      <c r="FI170" s="204"/>
      <c r="FJ170" s="204"/>
      <c r="FK170" s="204"/>
      <c r="FL170" s="204"/>
      <c r="FM170" s="204"/>
      <c r="FN170" s="204"/>
      <c r="FO170" s="204"/>
      <c r="FP170" s="204"/>
      <c r="FQ170" s="204"/>
      <c r="FR170" s="204"/>
      <c r="FS170" s="204"/>
      <c r="FT170" s="204"/>
      <c r="FU170" s="204"/>
      <c r="FV170" s="204"/>
      <c r="FW170" s="204"/>
      <c r="FX170" s="204"/>
      <c r="FY170" s="204"/>
      <c r="FZ170" s="204"/>
      <c r="GA170" s="204"/>
      <c r="GB170" s="204"/>
      <c r="GC170" s="204"/>
      <c r="GD170" s="204"/>
      <c r="GE170" s="204"/>
      <c r="GF170" s="204"/>
      <c r="GG170" s="204"/>
      <c r="GH170" s="204"/>
      <c r="GI170" s="204"/>
      <c r="GJ170" s="204"/>
      <c r="GK170" s="204"/>
      <c r="GL170" s="204"/>
      <c r="GM170" s="204"/>
      <c r="GN170" s="204"/>
      <c r="GO170" s="204"/>
      <c r="GP170" s="204"/>
      <c r="GQ170" s="204"/>
      <c r="GR170" s="204"/>
      <c r="GS170" s="204"/>
      <c r="GT170" s="204"/>
      <c r="GU170" s="204"/>
      <c r="GV170" s="204"/>
      <c r="GW170" s="204"/>
      <c r="GX170" s="204"/>
      <c r="GY170" s="204"/>
      <c r="GZ170" s="204"/>
      <c r="HA170" s="204"/>
      <c r="HB170" s="204"/>
      <c r="HC170" s="204"/>
      <c r="HD170" s="204"/>
      <c r="HE170" s="204"/>
      <c r="HF170" s="204"/>
      <c r="HG170" s="204"/>
      <c r="HH170" s="204"/>
      <c r="HI170" s="204"/>
      <c r="HJ170" s="204"/>
      <c r="HK170" s="204"/>
      <c r="HL170" s="204"/>
      <c r="HM170" s="204"/>
      <c r="HN170" s="204"/>
      <c r="HO170" s="204"/>
      <c r="HP170" s="204"/>
      <c r="HQ170" s="204"/>
      <c r="HR170" s="204"/>
      <c r="HS170" s="204"/>
      <c r="HT170" s="204"/>
      <c r="HU170" s="204"/>
      <c r="HV170" s="204"/>
      <c r="HW170" s="204"/>
      <c r="HX170" s="204"/>
      <c r="HY170" s="204"/>
      <c r="HZ170" s="204"/>
      <c r="IA170" s="204"/>
      <c r="IB170" s="204"/>
      <c r="IC170" s="204"/>
      <c r="ID170" s="204"/>
      <c r="IE170" s="204"/>
      <c r="IF170" s="204"/>
      <c r="IG170" s="204"/>
      <c r="IH170" s="204"/>
      <c r="II170" s="204"/>
      <c r="IJ170" s="204"/>
      <c r="IK170" s="204"/>
      <c r="IL170" s="204"/>
      <c r="IM170" s="204"/>
      <c r="IN170" s="204"/>
      <c r="IO170" s="204"/>
      <c r="IP170" s="204"/>
      <c r="IQ170" s="204"/>
      <c r="IR170" s="204"/>
      <c r="IS170" s="204"/>
      <c r="IT170" s="204"/>
      <c r="IU170" s="204"/>
    </row>
    <row r="171" spans="1:255" ht="12.75" x14ac:dyDescent="0.2">
      <c r="A171" s="440" t="s">
        <v>848</v>
      </c>
      <c r="B171" s="204"/>
      <c r="C171" s="204"/>
      <c r="D171" s="204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204"/>
      <c r="AV171" s="204"/>
      <c r="AW171" s="204"/>
      <c r="AX171" s="204"/>
      <c r="AY171" s="204"/>
      <c r="AZ171" s="204"/>
      <c r="BA171" s="204"/>
      <c r="BB171" s="204"/>
      <c r="BC171" s="204"/>
      <c r="BD171" s="204"/>
      <c r="BE171" s="204"/>
      <c r="BF171" s="204"/>
      <c r="BG171" s="204"/>
      <c r="BH171" s="204"/>
      <c r="BI171" s="204"/>
      <c r="BJ171" s="204"/>
      <c r="BK171" s="204"/>
      <c r="BL171" s="204"/>
      <c r="BM171" s="204"/>
      <c r="BN171" s="204"/>
      <c r="BO171" s="204"/>
      <c r="BP171" s="204"/>
      <c r="BQ171" s="204"/>
      <c r="BR171" s="204"/>
      <c r="BS171" s="204"/>
      <c r="BT171" s="204"/>
      <c r="BU171" s="204"/>
      <c r="BV171" s="204"/>
      <c r="BW171" s="204"/>
      <c r="BX171" s="204"/>
      <c r="BY171" s="204"/>
      <c r="BZ171" s="204"/>
      <c r="CA171" s="204"/>
      <c r="CB171" s="204"/>
      <c r="CC171" s="204"/>
      <c r="CD171" s="204"/>
      <c r="CE171" s="204"/>
      <c r="CF171" s="204"/>
      <c r="CG171" s="204"/>
      <c r="CH171" s="204"/>
      <c r="CI171" s="204"/>
      <c r="CJ171" s="204"/>
      <c r="CK171" s="204"/>
      <c r="CL171" s="204"/>
      <c r="CM171" s="204"/>
      <c r="CN171" s="204"/>
      <c r="CO171" s="204"/>
      <c r="CP171" s="204"/>
      <c r="CQ171" s="204"/>
      <c r="CR171" s="204"/>
      <c r="CS171" s="204"/>
      <c r="CT171" s="204"/>
      <c r="CU171" s="204"/>
      <c r="CV171" s="204"/>
      <c r="CW171" s="204"/>
      <c r="CX171" s="204"/>
      <c r="CY171" s="204"/>
      <c r="CZ171" s="204"/>
      <c r="DA171" s="204"/>
      <c r="DB171" s="204"/>
      <c r="DC171" s="204"/>
      <c r="DD171" s="204"/>
      <c r="DE171" s="204"/>
      <c r="DF171" s="204"/>
      <c r="DG171" s="204"/>
      <c r="DH171" s="204"/>
      <c r="DI171" s="204"/>
      <c r="DJ171" s="204"/>
      <c r="DK171" s="204"/>
      <c r="DL171" s="204"/>
      <c r="DM171" s="204"/>
      <c r="DN171" s="204"/>
      <c r="DO171" s="204"/>
      <c r="DP171" s="204"/>
      <c r="DQ171" s="204"/>
      <c r="DR171" s="204"/>
      <c r="DS171" s="204"/>
      <c r="DT171" s="204"/>
      <c r="DU171" s="204"/>
      <c r="DV171" s="204"/>
      <c r="DW171" s="204"/>
      <c r="DX171" s="204"/>
      <c r="DY171" s="204"/>
      <c r="DZ171" s="204"/>
      <c r="EA171" s="204"/>
      <c r="EB171" s="204"/>
      <c r="EC171" s="204"/>
      <c r="ED171" s="204"/>
      <c r="EE171" s="204"/>
      <c r="EF171" s="204"/>
      <c r="EG171" s="204"/>
      <c r="EH171" s="204"/>
      <c r="EI171" s="204"/>
      <c r="EJ171" s="204"/>
      <c r="EK171" s="204"/>
      <c r="EL171" s="204"/>
      <c r="EM171" s="204"/>
      <c r="EN171" s="204"/>
      <c r="EO171" s="204"/>
      <c r="EP171" s="204"/>
      <c r="EQ171" s="204"/>
      <c r="ER171" s="204"/>
      <c r="ES171" s="204"/>
      <c r="ET171" s="204"/>
      <c r="EU171" s="204"/>
      <c r="EV171" s="204"/>
      <c r="EW171" s="204"/>
      <c r="EX171" s="204"/>
      <c r="EY171" s="204"/>
      <c r="EZ171" s="204"/>
      <c r="FA171" s="204"/>
      <c r="FB171" s="204"/>
      <c r="FC171" s="204"/>
      <c r="FD171" s="204"/>
      <c r="FE171" s="204"/>
      <c r="FF171" s="204"/>
      <c r="FG171" s="204"/>
      <c r="FH171" s="204"/>
      <c r="FI171" s="204"/>
      <c r="FJ171" s="204"/>
      <c r="FK171" s="204"/>
      <c r="FL171" s="204"/>
      <c r="FM171" s="204"/>
      <c r="FN171" s="204"/>
      <c r="FO171" s="204"/>
      <c r="FP171" s="204"/>
      <c r="FQ171" s="204"/>
      <c r="FR171" s="204"/>
      <c r="FS171" s="204"/>
      <c r="FT171" s="204"/>
      <c r="FU171" s="204"/>
      <c r="FV171" s="204"/>
      <c r="FW171" s="204"/>
      <c r="FX171" s="204"/>
      <c r="FY171" s="204"/>
      <c r="FZ171" s="204"/>
      <c r="GA171" s="204"/>
      <c r="GB171" s="204"/>
      <c r="GC171" s="204"/>
      <c r="GD171" s="204"/>
      <c r="GE171" s="204"/>
      <c r="GF171" s="204"/>
      <c r="GG171" s="204"/>
      <c r="GH171" s="204"/>
      <c r="GI171" s="204"/>
      <c r="GJ171" s="204"/>
      <c r="GK171" s="204"/>
      <c r="GL171" s="204"/>
      <c r="GM171" s="204"/>
      <c r="GN171" s="204"/>
      <c r="GO171" s="204"/>
      <c r="GP171" s="204"/>
      <c r="GQ171" s="204"/>
      <c r="GR171" s="204"/>
      <c r="GS171" s="204"/>
      <c r="GT171" s="204"/>
      <c r="GU171" s="204"/>
      <c r="GV171" s="204"/>
      <c r="GW171" s="204"/>
      <c r="GX171" s="204"/>
      <c r="GY171" s="204"/>
      <c r="GZ171" s="204"/>
      <c r="HA171" s="204"/>
      <c r="HB171" s="204"/>
      <c r="HC171" s="204"/>
      <c r="HD171" s="204"/>
      <c r="HE171" s="204"/>
      <c r="HF171" s="204"/>
      <c r="HG171" s="204"/>
      <c r="HH171" s="204"/>
      <c r="HI171" s="204"/>
      <c r="HJ171" s="204"/>
      <c r="HK171" s="204"/>
      <c r="HL171" s="204"/>
      <c r="HM171" s="204"/>
      <c r="HN171" s="204"/>
      <c r="HO171" s="204"/>
      <c r="HP171" s="204"/>
      <c r="HQ171" s="204"/>
      <c r="HR171" s="204"/>
      <c r="HS171" s="204"/>
      <c r="HT171" s="204"/>
      <c r="HU171" s="204"/>
      <c r="HV171" s="204"/>
      <c r="HW171" s="204"/>
      <c r="HX171" s="204"/>
      <c r="HY171" s="204"/>
      <c r="HZ171" s="204"/>
      <c r="IA171" s="204"/>
      <c r="IB171" s="204"/>
      <c r="IC171" s="204"/>
      <c r="ID171" s="204"/>
      <c r="IE171" s="204"/>
      <c r="IF171" s="204"/>
      <c r="IG171" s="204"/>
      <c r="IH171" s="204"/>
      <c r="II171" s="204"/>
      <c r="IJ171" s="204"/>
      <c r="IK171" s="204"/>
      <c r="IL171" s="204"/>
      <c r="IM171" s="204"/>
      <c r="IN171" s="204"/>
      <c r="IO171" s="204"/>
      <c r="IP171" s="204"/>
      <c r="IQ171" s="204"/>
      <c r="IR171" s="204"/>
      <c r="IS171" s="204"/>
      <c r="IT171" s="204"/>
      <c r="IU171" s="204"/>
    </row>
    <row r="172" spans="1:255" ht="12.75" x14ac:dyDescent="0.2">
      <c r="A172" s="565" t="s">
        <v>901</v>
      </c>
      <c r="B172" s="204"/>
      <c r="C172" s="204"/>
      <c r="D172" s="204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204"/>
      <c r="AV172" s="204"/>
      <c r="AW172" s="204"/>
      <c r="AX172" s="204"/>
      <c r="AY172" s="204"/>
      <c r="AZ172" s="204"/>
      <c r="BA172" s="204"/>
      <c r="BB172" s="204"/>
      <c r="BC172" s="204"/>
      <c r="BD172" s="204"/>
      <c r="BE172" s="204"/>
      <c r="BF172" s="204"/>
      <c r="BG172" s="204"/>
      <c r="BH172" s="204"/>
      <c r="BI172" s="204"/>
      <c r="BJ172" s="204"/>
      <c r="BK172" s="204"/>
      <c r="BL172" s="204"/>
      <c r="BM172" s="204"/>
      <c r="BN172" s="204"/>
      <c r="BO172" s="204"/>
      <c r="BP172" s="204"/>
      <c r="BQ172" s="204"/>
      <c r="BR172" s="204"/>
      <c r="BS172" s="204"/>
      <c r="BT172" s="204"/>
      <c r="BU172" s="204"/>
      <c r="BV172" s="204"/>
      <c r="BW172" s="204"/>
      <c r="BX172" s="204"/>
      <c r="BY172" s="204"/>
      <c r="BZ172" s="204"/>
      <c r="CA172" s="204"/>
      <c r="CB172" s="204"/>
      <c r="CC172" s="204"/>
      <c r="CD172" s="204"/>
      <c r="CE172" s="204"/>
      <c r="CF172" s="204"/>
      <c r="CG172" s="204"/>
      <c r="CH172" s="204"/>
      <c r="CI172" s="204"/>
      <c r="CJ172" s="204"/>
      <c r="CK172" s="204"/>
      <c r="CL172" s="204"/>
      <c r="CM172" s="204"/>
      <c r="CN172" s="204"/>
      <c r="CO172" s="204"/>
      <c r="CP172" s="204"/>
      <c r="CQ172" s="204"/>
      <c r="CR172" s="204"/>
      <c r="CS172" s="204"/>
      <c r="CT172" s="204"/>
      <c r="CU172" s="204"/>
      <c r="CV172" s="204"/>
      <c r="CW172" s="204"/>
      <c r="CX172" s="204"/>
      <c r="CY172" s="204"/>
      <c r="CZ172" s="204"/>
      <c r="DA172" s="204"/>
      <c r="DB172" s="204"/>
      <c r="DC172" s="204"/>
      <c r="DD172" s="204"/>
      <c r="DE172" s="204"/>
      <c r="DF172" s="204"/>
      <c r="DG172" s="204"/>
      <c r="DH172" s="204"/>
      <c r="DI172" s="204"/>
      <c r="DJ172" s="204"/>
      <c r="DK172" s="204"/>
      <c r="DL172" s="204"/>
      <c r="DM172" s="204"/>
      <c r="DN172" s="204"/>
      <c r="DO172" s="204"/>
      <c r="DP172" s="204"/>
      <c r="DQ172" s="204"/>
      <c r="DR172" s="204"/>
      <c r="DS172" s="204"/>
      <c r="DT172" s="204"/>
      <c r="DU172" s="204"/>
      <c r="DV172" s="204"/>
      <c r="DW172" s="204"/>
      <c r="DX172" s="204"/>
      <c r="DY172" s="204"/>
      <c r="DZ172" s="204"/>
      <c r="EA172" s="204"/>
      <c r="EB172" s="204"/>
      <c r="EC172" s="204"/>
      <c r="ED172" s="204"/>
      <c r="EE172" s="204"/>
      <c r="EF172" s="204"/>
      <c r="EG172" s="204"/>
      <c r="EH172" s="204"/>
      <c r="EI172" s="204"/>
      <c r="EJ172" s="204"/>
      <c r="EK172" s="204"/>
      <c r="EL172" s="204"/>
      <c r="EM172" s="204"/>
      <c r="EN172" s="204"/>
      <c r="EO172" s="204"/>
      <c r="EP172" s="204"/>
      <c r="EQ172" s="204"/>
      <c r="ER172" s="204"/>
      <c r="ES172" s="204"/>
      <c r="ET172" s="204"/>
      <c r="EU172" s="204"/>
      <c r="EV172" s="204"/>
      <c r="EW172" s="204"/>
      <c r="EX172" s="204"/>
      <c r="EY172" s="204"/>
      <c r="EZ172" s="204"/>
      <c r="FA172" s="204"/>
      <c r="FB172" s="204"/>
      <c r="FC172" s="204"/>
      <c r="FD172" s="204"/>
      <c r="FE172" s="204"/>
      <c r="FF172" s="204"/>
      <c r="FG172" s="204"/>
      <c r="FH172" s="204"/>
      <c r="FI172" s="204"/>
      <c r="FJ172" s="204"/>
      <c r="FK172" s="204"/>
      <c r="FL172" s="204"/>
      <c r="FM172" s="204"/>
      <c r="FN172" s="204"/>
      <c r="FO172" s="204"/>
      <c r="FP172" s="204"/>
      <c r="FQ172" s="204"/>
      <c r="FR172" s="204"/>
      <c r="FS172" s="204"/>
      <c r="FT172" s="204"/>
      <c r="FU172" s="204"/>
      <c r="FV172" s="204"/>
      <c r="FW172" s="204"/>
      <c r="FX172" s="204"/>
      <c r="FY172" s="204"/>
      <c r="FZ172" s="204"/>
      <c r="GA172" s="204"/>
      <c r="GB172" s="204"/>
      <c r="GC172" s="204"/>
      <c r="GD172" s="204"/>
      <c r="GE172" s="204"/>
      <c r="GF172" s="204"/>
      <c r="GG172" s="204"/>
      <c r="GH172" s="204"/>
      <c r="GI172" s="204"/>
      <c r="GJ172" s="204"/>
      <c r="GK172" s="204"/>
      <c r="GL172" s="204"/>
      <c r="GM172" s="204"/>
      <c r="GN172" s="204"/>
      <c r="GO172" s="204"/>
      <c r="GP172" s="204"/>
      <c r="GQ172" s="204"/>
      <c r="GR172" s="204"/>
      <c r="GS172" s="204"/>
      <c r="GT172" s="204"/>
      <c r="GU172" s="204"/>
      <c r="GV172" s="204"/>
      <c r="GW172" s="204"/>
      <c r="GX172" s="204"/>
      <c r="GY172" s="204"/>
      <c r="GZ172" s="204"/>
      <c r="HA172" s="204"/>
      <c r="HB172" s="204"/>
      <c r="HC172" s="204"/>
      <c r="HD172" s="204"/>
      <c r="HE172" s="204"/>
      <c r="HF172" s="204"/>
      <c r="HG172" s="204"/>
      <c r="HH172" s="204"/>
      <c r="HI172" s="204"/>
      <c r="HJ172" s="204"/>
      <c r="HK172" s="204"/>
      <c r="HL172" s="204"/>
      <c r="HM172" s="204"/>
      <c r="HN172" s="204"/>
      <c r="HO172" s="204"/>
      <c r="HP172" s="204"/>
      <c r="HQ172" s="204"/>
      <c r="HR172" s="204"/>
      <c r="HS172" s="204"/>
      <c r="HT172" s="204"/>
      <c r="HU172" s="204"/>
      <c r="HV172" s="204"/>
      <c r="HW172" s="204"/>
      <c r="HX172" s="204"/>
      <c r="HY172" s="204"/>
      <c r="HZ172" s="204"/>
      <c r="IA172" s="204"/>
      <c r="IB172" s="204"/>
      <c r="IC172" s="204"/>
      <c r="ID172" s="204"/>
      <c r="IE172" s="204"/>
      <c r="IF172" s="204"/>
      <c r="IG172" s="204"/>
      <c r="IH172" s="204"/>
      <c r="II172" s="204"/>
      <c r="IJ172" s="204"/>
      <c r="IK172" s="204"/>
      <c r="IL172" s="204"/>
      <c r="IM172" s="204"/>
      <c r="IN172" s="204"/>
      <c r="IO172" s="204"/>
      <c r="IP172" s="204"/>
      <c r="IQ172" s="204"/>
      <c r="IR172" s="204"/>
      <c r="IS172" s="204"/>
      <c r="IT172" s="204"/>
      <c r="IU172" s="204"/>
    </row>
    <row r="173" spans="1:255" x14ac:dyDescent="0.2">
      <c r="A173" s="230" t="s">
        <v>696</v>
      </c>
      <c r="B173" s="204"/>
      <c r="C173" s="204"/>
      <c r="D173" s="204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204"/>
      <c r="AV173" s="204"/>
      <c r="AW173" s="204"/>
      <c r="AX173" s="204"/>
      <c r="AY173" s="204"/>
      <c r="AZ173" s="204"/>
      <c r="BA173" s="204"/>
      <c r="BB173" s="204"/>
      <c r="BC173" s="204"/>
      <c r="BD173" s="204"/>
      <c r="BE173" s="204"/>
      <c r="BF173" s="204"/>
      <c r="BG173" s="204"/>
      <c r="BH173" s="204"/>
      <c r="BI173" s="204"/>
      <c r="BJ173" s="204"/>
      <c r="BK173" s="204"/>
      <c r="BL173" s="204"/>
      <c r="BM173" s="204"/>
      <c r="BN173" s="204"/>
      <c r="BO173" s="204"/>
      <c r="BP173" s="204"/>
      <c r="BQ173" s="204"/>
      <c r="BR173" s="204"/>
      <c r="BS173" s="204"/>
      <c r="BT173" s="204"/>
      <c r="BU173" s="204"/>
      <c r="BV173" s="204"/>
      <c r="BW173" s="204"/>
      <c r="BX173" s="204"/>
      <c r="BY173" s="204"/>
      <c r="BZ173" s="204"/>
      <c r="CA173" s="204"/>
      <c r="CB173" s="204"/>
      <c r="CC173" s="204"/>
      <c r="CD173" s="204"/>
      <c r="CE173" s="204"/>
      <c r="CF173" s="204"/>
      <c r="CG173" s="204"/>
      <c r="CH173" s="204"/>
      <c r="CI173" s="204"/>
      <c r="CJ173" s="204"/>
      <c r="CK173" s="204"/>
      <c r="CL173" s="204"/>
      <c r="CM173" s="204"/>
      <c r="CN173" s="204"/>
      <c r="CO173" s="204"/>
      <c r="CP173" s="204"/>
      <c r="CQ173" s="204"/>
      <c r="CR173" s="204"/>
      <c r="CS173" s="204"/>
      <c r="CT173" s="204"/>
      <c r="CU173" s="204"/>
      <c r="CV173" s="204"/>
      <c r="CW173" s="204"/>
      <c r="CX173" s="204"/>
      <c r="CY173" s="204"/>
      <c r="CZ173" s="204"/>
      <c r="DA173" s="204"/>
      <c r="DB173" s="204"/>
      <c r="DC173" s="204"/>
      <c r="DD173" s="204"/>
      <c r="DE173" s="204"/>
      <c r="DF173" s="204"/>
      <c r="DG173" s="204"/>
      <c r="DH173" s="204"/>
      <c r="DI173" s="204"/>
      <c r="DJ173" s="204"/>
      <c r="DK173" s="204"/>
      <c r="DL173" s="204"/>
      <c r="DM173" s="204"/>
      <c r="DN173" s="204"/>
      <c r="DO173" s="204"/>
      <c r="DP173" s="204"/>
      <c r="DQ173" s="204"/>
      <c r="DR173" s="204"/>
      <c r="DS173" s="204"/>
      <c r="DT173" s="204"/>
      <c r="DU173" s="204"/>
      <c r="DV173" s="204"/>
      <c r="DW173" s="204"/>
      <c r="DX173" s="204"/>
      <c r="DY173" s="204"/>
      <c r="DZ173" s="204"/>
      <c r="EA173" s="204"/>
      <c r="EB173" s="204"/>
      <c r="EC173" s="204"/>
      <c r="ED173" s="204"/>
      <c r="EE173" s="204"/>
      <c r="EF173" s="204"/>
      <c r="EG173" s="204"/>
      <c r="EH173" s="204"/>
      <c r="EI173" s="204"/>
      <c r="EJ173" s="204"/>
      <c r="EK173" s="204"/>
      <c r="EL173" s="204"/>
      <c r="EM173" s="204"/>
      <c r="EN173" s="204"/>
      <c r="EO173" s="204"/>
      <c r="EP173" s="204"/>
      <c r="EQ173" s="204"/>
      <c r="ER173" s="204"/>
      <c r="ES173" s="204"/>
      <c r="ET173" s="204"/>
      <c r="EU173" s="204"/>
      <c r="EV173" s="204"/>
      <c r="EW173" s="204"/>
      <c r="EX173" s="204"/>
      <c r="EY173" s="204"/>
      <c r="EZ173" s="204"/>
      <c r="FA173" s="204"/>
      <c r="FB173" s="204"/>
      <c r="FC173" s="204"/>
      <c r="FD173" s="204"/>
      <c r="FE173" s="204"/>
      <c r="FF173" s="204"/>
      <c r="FG173" s="204"/>
      <c r="FH173" s="204"/>
      <c r="FI173" s="204"/>
      <c r="FJ173" s="204"/>
      <c r="FK173" s="204"/>
      <c r="FL173" s="204"/>
      <c r="FM173" s="204"/>
      <c r="FN173" s="204"/>
      <c r="FO173" s="204"/>
      <c r="FP173" s="204"/>
      <c r="FQ173" s="204"/>
      <c r="FR173" s="204"/>
      <c r="FS173" s="204"/>
      <c r="FT173" s="204"/>
      <c r="FU173" s="204"/>
      <c r="FV173" s="204"/>
      <c r="FW173" s="204"/>
      <c r="FX173" s="204"/>
      <c r="FY173" s="204"/>
      <c r="FZ173" s="204"/>
      <c r="GA173" s="204"/>
      <c r="GB173" s="204"/>
      <c r="GC173" s="204"/>
      <c r="GD173" s="204"/>
      <c r="GE173" s="204"/>
      <c r="GF173" s="204"/>
      <c r="GG173" s="204"/>
      <c r="GH173" s="204"/>
      <c r="GI173" s="204"/>
      <c r="GJ173" s="204"/>
      <c r="GK173" s="204"/>
      <c r="GL173" s="204"/>
      <c r="GM173" s="204"/>
      <c r="GN173" s="204"/>
      <c r="GO173" s="204"/>
      <c r="GP173" s="204"/>
      <c r="GQ173" s="204"/>
      <c r="GR173" s="204"/>
      <c r="GS173" s="204"/>
      <c r="GT173" s="204"/>
      <c r="GU173" s="204"/>
      <c r="GV173" s="204"/>
      <c r="GW173" s="204"/>
      <c r="GX173" s="204"/>
      <c r="GY173" s="204"/>
      <c r="GZ173" s="204"/>
      <c r="HA173" s="204"/>
      <c r="HB173" s="204"/>
      <c r="HC173" s="204"/>
      <c r="HD173" s="204"/>
      <c r="HE173" s="204"/>
      <c r="HF173" s="204"/>
      <c r="HG173" s="204"/>
      <c r="HH173" s="204"/>
      <c r="HI173" s="204"/>
      <c r="HJ173" s="204"/>
      <c r="HK173" s="204"/>
      <c r="HL173" s="204"/>
      <c r="HM173" s="204"/>
      <c r="HN173" s="204"/>
      <c r="HO173" s="204"/>
      <c r="HP173" s="204"/>
      <c r="HQ173" s="204"/>
      <c r="HR173" s="204"/>
      <c r="HS173" s="204"/>
      <c r="HT173" s="204"/>
      <c r="HU173" s="204"/>
      <c r="HV173" s="204"/>
      <c r="HW173" s="204"/>
      <c r="HX173" s="204"/>
      <c r="HY173" s="204"/>
      <c r="HZ173" s="204"/>
      <c r="IA173" s="204"/>
      <c r="IB173" s="204"/>
      <c r="IC173" s="204"/>
      <c r="ID173" s="204"/>
      <c r="IE173" s="204"/>
      <c r="IF173" s="204"/>
      <c r="IG173" s="204"/>
      <c r="IH173" s="204"/>
      <c r="II173" s="204"/>
      <c r="IJ173" s="204"/>
      <c r="IK173" s="204"/>
      <c r="IL173" s="204"/>
      <c r="IM173" s="204"/>
      <c r="IN173" s="204"/>
      <c r="IO173" s="204"/>
      <c r="IP173" s="204"/>
      <c r="IQ173" s="204"/>
      <c r="IR173" s="204"/>
      <c r="IS173" s="204"/>
      <c r="IT173" s="204"/>
      <c r="IU173" s="204"/>
    </row>
    <row r="174" spans="1:255" x14ac:dyDescent="0.2">
      <c r="A174" s="440" t="s">
        <v>697</v>
      </c>
      <c r="B174" s="204"/>
      <c r="C174" s="204"/>
      <c r="D174" s="204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204"/>
      <c r="AV174" s="204"/>
      <c r="AW174" s="204"/>
      <c r="AX174" s="204"/>
      <c r="AY174" s="204"/>
      <c r="AZ174" s="204"/>
      <c r="BA174" s="204"/>
      <c r="BB174" s="204"/>
      <c r="BC174" s="204"/>
      <c r="BD174" s="204"/>
      <c r="BE174" s="204"/>
      <c r="BF174" s="204"/>
      <c r="BG174" s="204"/>
      <c r="BH174" s="204"/>
      <c r="BI174" s="204"/>
      <c r="BJ174" s="204"/>
      <c r="BK174" s="204"/>
      <c r="BL174" s="204"/>
      <c r="BM174" s="204"/>
      <c r="BN174" s="204"/>
      <c r="BO174" s="204"/>
      <c r="BP174" s="204"/>
      <c r="BQ174" s="204"/>
      <c r="BR174" s="204"/>
      <c r="BS174" s="204"/>
      <c r="BT174" s="204"/>
      <c r="BU174" s="204"/>
      <c r="BV174" s="204"/>
      <c r="BW174" s="204"/>
      <c r="BX174" s="204"/>
      <c r="BY174" s="204"/>
      <c r="BZ174" s="204"/>
      <c r="CA174" s="204"/>
      <c r="CB174" s="204"/>
      <c r="CC174" s="204"/>
      <c r="CD174" s="204"/>
      <c r="CE174" s="204"/>
      <c r="CF174" s="204"/>
      <c r="CG174" s="204"/>
      <c r="CH174" s="204"/>
      <c r="CI174" s="204"/>
      <c r="CJ174" s="204"/>
      <c r="CK174" s="204"/>
      <c r="CL174" s="204"/>
      <c r="CM174" s="204"/>
      <c r="CN174" s="204"/>
      <c r="CO174" s="204"/>
      <c r="CP174" s="204"/>
      <c r="CQ174" s="204"/>
      <c r="CR174" s="204"/>
      <c r="CS174" s="204"/>
      <c r="CT174" s="204"/>
      <c r="CU174" s="204"/>
      <c r="CV174" s="204"/>
      <c r="CW174" s="204"/>
      <c r="CX174" s="204"/>
      <c r="CY174" s="204"/>
      <c r="CZ174" s="204"/>
      <c r="DA174" s="204"/>
      <c r="DB174" s="204"/>
      <c r="DC174" s="204"/>
      <c r="DD174" s="204"/>
      <c r="DE174" s="204"/>
      <c r="DF174" s="204"/>
      <c r="DG174" s="204"/>
      <c r="DH174" s="204"/>
      <c r="DI174" s="204"/>
      <c r="DJ174" s="204"/>
      <c r="DK174" s="204"/>
      <c r="DL174" s="204"/>
      <c r="DM174" s="204"/>
      <c r="DN174" s="204"/>
      <c r="DO174" s="204"/>
      <c r="DP174" s="204"/>
      <c r="DQ174" s="204"/>
      <c r="DR174" s="204"/>
      <c r="DS174" s="204"/>
      <c r="DT174" s="204"/>
      <c r="DU174" s="204"/>
      <c r="DV174" s="204"/>
      <c r="DW174" s="204"/>
      <c r="DX174" s="204"/>
      <c r="DY174" s="204"/>
      <c r="DZ174" s="204"/>
      <c r="EA174" s="204"/>
      <c r="EB174" s="204"/>
      <c r="EC174" s="204"/>
      <c r="ED174" s="204"/>
      <c r="EE174" s="204"/>
      <c r="EF174" s="204"/>
      <c r="EG174" s="204"/>
      <c r="EH174" s="204"/>
      <c r="EI174" s="204"/>
      <c r="EJ174" s="204"/>
      <c r="EK174" s="204"/>
      <c r="EL174" s="204"/>
      <c r="EM174" s="204"/>
      <c r="EN174" s="204"/>
      <c r="EO174" s="204"/>
      <c r="EP174" s="204"/>
      <c r="EQ174" s="204"/>
      <c r="ER174" s="204"/>
      <c r="ES174" s="204"/>
      <c r="ET174" s="204"/>
      <c r="EU174" s="204"/>
      <c r="EV174" s="204"/>
      <c r="EW174" s="204"/>
      <c r="EX174" s="204"/>
      <c r="EY174" s="204"/>
      <c r="EZ174" s="204"/>
      <c r="FA174" s="204"/>
      <c r="FB174" s="204"/>
      <c r="FC174" s="204"/>
      <c r="FD174" s="204"/>
      <c r="FE174" s="204"/>
      <c r="FF174" s="204"/>
      <c r="FG174" s="204"/>
      <c r="FH174" s="204"/>
      <c r="FI174" s="204"/>
      <c r="FJ174" s="204"/>
      <c r="FK174" s="204"/>
      <c r="FL174" s="204"/>
      <c r="FM174" s="204"/>
      <c r="FN174" s="204"/>
      <c r="FO174" s="204"/>
      <c r="FP174" s="204"/>
      <c r="FQ174" s="204"/>
      <c r="FR174" s="204"/>
      <c r="FS174" s="204"/>
      <c r="FT174" s="204"/>
      <c r="FU174" s="204"/>
      <c r="FV174" s="204"/>
      <c r="FW174" s="204"/>
      <c r="FX174" s="204"/>
      <c r="FY174" s="204"/>
      <c r="FZ174" s="204"/>
      <c r="GA174" s="204"/>
      <c r="GB174" s="204"/>
      <c r="GC174" s="204"/>
      <c r="GD174" s="204"/>
      <c r="GE174" s="204"/>
      <c r="GF174" s="204"/>
      <c r="GG174" s="204"/>
      <c r="GH174" s="204"/>
      <c r="GI174" s="204"/>
      <c r="GJ174" s="204"/>
      <c r="GK174" s="204"/>
      <c r="GL174" s="204"/>
      <c r="GM174" s="204"/>
      <c r="GN174" s="204"/>
      <c r="GO174" s="204"/>
      <c r="GP174" s="204"/>
      <c r="GQ174" s="204"/>
      <c r="GR174" s="204"/>
      <c r="GS174" s="204"/>
      <c r="GT174" s="204"/>
      <c r="GU174" s="204"/>
      <c r="GV174" s="204"/>
      <c r="GW174" s="204"/>
      <c r="GX174" s="204"/>
      <c r="GY174" s="204"/>
      <c r="GZ174" s="204"/>
      <c r="HA174" s="204"/>
      <c r="HB174" s="204"/>
      <c r="HC174" s="204"/>
      <c r="HD174" s="204"/>
      <c r="HE174" s="204"/>
      <c r="HF174" s="204"/>
      <c r="HG174" s="204"/>
      <c r="HH174" s="204"/>
      <c r="HI174" s="204"/>
      <c r="HJ174" s="204"/>
      <c r="HK174" s="204"/>
      <c r="HL174" s="204"/>
      <c r="HM174" s="204"/>
      <c r="HN174" s="204"/>
      <c r="HO174" s="204"/>
      <c r="HP174" s="204"/>
      <c r="HQ174" s="204"/>
      <c r="HR174" s="204"/>
      <c r="HS174" s="204"/>
      <c r="HT174" s="204"/>
      <c r="HU174" s="204"/>
      <c r="HV174" s="204"/>
      <c r="HW174" s="204"/>
      <c r="HX174" s="204"/>
      <c r="HY174" s="204"/>
      <c r="HZ174" s="204"/>
      <c r="IA174" s="204"/>
      <c r="IB174" s="204"/>
      <c r="IC174" s="204"/>
      <c r="ID174" s="204"/>
      <c r="IE174" s="204"/>
      <c r="IF174" s="204"/>
      <c r="IG174" s="204"/>
      <c r="IH174" s="204"/>
      <c r="II174" s="204"/>
      <c r="IJ174" s="204"/>
      <c r="IK174" s="204"/>
      <c r="IL174" s="204"/>
      <c r="IM174" s="204"/>
      <c r="IN174" s="204"/>
      <c r="IO174" s="204"/>
      <c r="IP174" s="204"/>
      <c r="IQ174" s="204"/>
      <c r="IR174" s="204"/>
      <c r="IS174" s="204"/>
      <c r="IT174" s="204"/>
      <c r="IU174" s="204"/>
    </row>
    <row r="176" spans="1:255" x14ac:dyDescent="0.2">
      <c r="A176" s="204"/>
      <c r="B176" s="204"/>
      <c r="C176" s="204"/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204"/>
      <c r="AV176" s="204"/>
      <c r="AW176" s="204"/>
      <c r="AX176" s="204"/>
      <c r="AY176" s="204"/>
      <c r="AZ176" s="204"/>
      <c r="BA176" s="204"/>
      <c r="BB176" s="204"/>
      <c r="BC176" s="204"/>
      <c r="BD176" s="204"/>
      <c r="BE176" s="204"/>
      <c r="BF176" s="204"/>
      <c r="BG176" s="204"/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  <c r="BT176" s="204"/>
      <c r="BU176" s="204"/>
      <c r="BV176" s="204"/>
      <c r="BW176" s="204"/>
      <c r="BX176" s="204"/>
      <c r="BY176" s="204"/>
      <c r="BZ176" s="204"/>
      <c r="CA176" s="204"/>
      <c r="CB176" s="204"/>
      <c r="CC176" s="204"/>
      <c r="CD176" s="204"/>
      <c r="CE176" s="204"/>
      <c r="CF176" s="204"/>
      <c r="CG176" s="204"/>
      <c r="CH176" s="204"/>
      <c r="CI176" s="204"/>
      <c r="CJ176" s="204"/>
      <c r="CK176" s="204"/>
      <c r="CL176" s="204"/>
      <c r="CM176" s="204"/>
      <c r="CN176" s="204"/>
      <c r="CO176" s="204"/>
      <c r="CP176" s="204"/>
      <c r="CQ176" s="204"/>
      <c r="CR176" s="204"/>
      <c r="CS176" s="204"/>
      <c r="CT176" s="204"/>
      <c r="CU176" s="204"/>
      <c r="CV176" s="204"/>
      <c r="CW176" s="204"/>
      <c r="CX176" s="204"/>
      <c r="CY176" s="204"/>
      <c r="CZ176" s="204"/>
      <c r="DA176" s="204"/>
      <c r="DB176" s="204"/>
      <c r="DC176" s="204"/>
      <c r="DD176" s="204"/>
      <c r="DE176" s="204"/>
      <c r="DF176" s="204"/>
      <c r="DG176" s="204"/>
      <c r="DH176" s="204"/>
      <c r="DI176" s="204"/>
      <c r="DJ176" s="204"/>
      <c r="DK176" s="204"/>
      <c r="DL176" s="204"/>
      <c r="DM176" s="204"/>
      <c r="DN176" s="204"/>
      <c r="DO176" s="204"/>
      <c r="DP176" s="204"/>
      <c r="DQ176" s="204"/>
      <c r="DR176" s="204"/>
      <c r="DS176" s="204"/>
      <c r="DT176" s="204"/>
      <c r="DU176" s="204"/>
      <c r="DV176" s="204"/>
      <c r="DW176" s="204"/>
      <c r="DX176" s="204"/>
      <c r="DY176" s="204"/>
      <c r="DZ176" s="204"/>
      <c r="EA176" s="204"/>
      <c r="EB176" s="204"/>
      <c r="EC176" s="204"/>
      <c r="ED176" s="204"/>
      <c r="EE176" s="204"/>
      <c r="EF176" s="204"/>
      <c r="EG176" s="204"/>
      <c r="EH176" s="204"/>
      <c r="EI176" s="204"/>
      <c r="EJ176" s="204"/>
      <c r="EK176" s="204"/>
      <c r="EL176" s="204"/>
      <c r="EM176" s="204"/>
      <c r="EN176" s="204"/>
      <c r="EO176" s="204"/>
      <c r="EP176" s="204"/>
      <c r="EQ176" s="204"/>
      <c r="ER176" s="204"/>
      <c r="ES176" s="204"/>
      <c r="ET176" s="204"/>
      <c r="EU176" s="204"/>
      <c r="EV176" s="204"/>
      <c r="EW176" s="204"/>
      <c r="EX176" s="204"/>
      <c r="EY176" s="204"/>
      <c r="EZ176" s="204"/>
      <c r="FA176" s="204"/>
      <c r="FB176" s="204"/>
      <c r="FC176" s="204"/>
      <c r="FD176" s="204"/>
      <c r="FE176" s="204"/>
      <c r="FF176" s="204"/>
      <c r="FG176" s="204"/>
      <c r="FH176" s="204"/>
      <c r="FI176" s="204"/>
      <c r="FJ176" s="204"/>
      <c r="FK176" s="204"/>
      <c r="FL176" s="204"/>
      <c r="FM176" s="204"/>
      <c r="FN176" s="204"/>
      <c r="FO176" s="204"/>
      <c r="FP176" s="204"/>
      <c r="FQ176" s="204"/>
      <c r="FR176" s="204"/>
      <c r="FS176" s="204"/>
      <c r="FT176" s="204"/>
      <c r="FU176" s="204"/>
      <c r="FV176" s="204"/>
      <c r="FW176" s="204"/>
      <c r="FX176" s="204"/>
      <c r="FY176" s="204"/>
      <c r="FZ176" s="204"/>
      <c r="GA176" s="204"/>
      <c r="GB176" s="204"/>
      <c r="GC176" s="204"/>
      <c r="GD176" s="204"/>
      <c r="GE176" s="204"/>
      <c r="GF176" s="204"/>
      <c r="GG176" s="204"/>
      <c r="GH176" s="204"/>
      <c r="GI176" s="204"/>
      <c r="GJ176" s="204"/>
      <c r="GK176" s="204"/>
      <c r="GL176" s="204"/>
      <c r="GM176" s="204"/>
      <c r="GN176" s="204"/>
      <c r="GO176" s="204"/>
      <c r="GP176" s="204"/>
      <c r="GQ176" s="204"/>
      <c r="GR176" s="204"/>
      <c r="GS176" s="204"/>
      <c r="GT176" s="204"/>
      <c r="GU176" s="204"/>
      <c r="GV176" s="204"/>
      <c r="GW176" s="204"/>
      <c r="GX176" s="204"/>
      <c r="GY176" s="204"/>
      <c r="GZ176" s="204"/>
      <c r="HA176" s="204"/>
      <c r="HB176" s="204"/>
      <c r="HC176" s="204"/>
      <c r="HD176" s="204"/>
      <c r="HE176" s="204"/>
      <c r="HF176" s="204"/>
      <c r="HG176" s="204"/>
      <c r="HH176" s="204"/>
      <c r="HI176" s="204"/>
      <c r="HJ176" s="204"/>
      <c r="HK176" s="204"/>
      <c r="HL176" s="204"/>
      <c r="HM176" s="204"/>
      <c r="HN176" s="204"/>
      <c r="HO176" s="204"/>
      <c r="HP176" s="204"/>
      <c r="HQ176" s="204"/>
      <c r="HR176" s="204"/>
      <c r="HS176" s="204"/>
      <c r="HT176" s="204"/>
      <c r="HU176" s="204"/>
      <c r="HV176" s="204"/>
      <c r="HW176" s="204"/>
      <c r="HX176" s="204"/>
      <c r="HY176" s="204"/>
      <c r="HZ176" s="204"/>
      <c r="IA176" s="204"/>
      <c r="IB176" s="204"/>
      <c r="IC176" s="204"/>
      <c r="ID176" s="204"/>
      <c r="IE176" s="204"/>
      <c r="IF176" s="204"/>
      <c r="IG176" s="204"/>
      <c r="IH176" s="204"/>
      <c r="II176" s="204"/>
      <c r="IJ176" s="204"/>
      <c r="IK176" s="204"/>
      <c r="IL176" s="204"/>
      <c r="IM176" s="204"/>
      <c r="IN176" s="204"/>
      <c r="IO176" s="204"/>
      <c r="IP176" s="204"/>
      <c r="IQ176" s="204"/>
      <c r="IR176" s="204"/>
      <c r="IS176" s="204"/>
      <c r="IT176" s="204"/>
      <c r="IU176" s="204"/>
    </row>
    <row r="177" spans="1:255" x14ac:dyDescent="0.2">
      <c r="A177" s="204"/>
      <c r="B177" s="204"/>
      <c r="C177" s="204"/>
      <c r="D177" s="204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204"/>
      <c r="AV177" s="204"/>
      <c r="AW177" s="204"/>
      <c r="AX177" s="204"/>
      <c r="AY177" s="204"/>
      <c r="AZ177" s="204"/>
      <c r="BA177" s="204"/>
      <c r="BB177" s="204"/>
      <c r="BC177" s="204"/>
      <c r="BD177" s="204"/>
      <c r="BE177" s="204"/>
      <c r="BF177" s="204"/>
      <c r="BG177" s="204"/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  <c r="BV177" s="204"/>
      <c r="BW177" s="204"/>
      <c r="BX177" s="204"/>
      <c r="BY177" s="204"/>
      <c r="BZ177" s="204"/>
      <c r="CA177" s="204"/>
      <c r="CB177" s="204"/>
      <c r="CC177" s="204"/>
      <c r="CD177" s="204"/>
      <c r="CE177" s="204"/>
      <c r="CF177" s="204"/>
      <c r="CG177" s="204"/>
      <c r="CH177" s="204"/>
      <c r="CI177" s="204"/>
      <c r="CJ177" s="204"/>
      <c r="CK177" s="204"/>
      <c r="CL177" s="204"/>
      <c r="CM177" s="204"/>
      <c r="CN177" s="204"/>
      <c r="CO177" s="204"/>
      <c r="CP177" s="204"/>
      <c r="CQ177" s="204"/>
      <c r="CR177" s="204"/>
      <c r="CS177" s="204"/>
      <c r="CT177" s="204"/>
      <c r="CU177" s="204"/>
      <c r="CV177" s="204"/>
      <c r="CW177" s="204"/>
      <c r="CX177" s="204"/>
      <c r="CY177" s="204"/>
      <c r="CZ177" s="204"/>
      <c r="DA177" s="204"/>
      <c r="DB177" s="204"/>
      <c r="DC177" s="204"/>
      <c r="DD177" s="204"/>
      <c r="DE177" s="204"/>
      <c r="DF177" s="204"/>
      <c r="DG177" s="204"/>
      <c r="DH177" s="204"/>
      <c r="DI177" s="204"/>
      <c r="DJ177" s="204"/>
      <c r="DK177" s="204"/>
      <c r="DL177" s="204"/>
      <c r="DM177" s="204"/>
      <c r="DN177" s="204"/>
      <c r="DO177" s="204"/>
      <c r="DP177" s="204"/>
      <c r="DQ177" s="204"/>
      <c r="DR177" s="204"/>
      <c r="DS177" s="204"/>
      <c r="DT177" s="204"/>
      <c r="DU177" s="204"/>
      <c r="DV177" s="204"/>
      <c r="DW177" s="204"/>
      <c r="DX177" s="204"/>
      <c r="DY177" s="204"/>
      <c r="DZ177" s="204"/>
      <c r="EA177" s="204"/>
      <c r="EB177" s="204"/>
      <c r="EC177" s="204"/>
      <c r="ED177" s="204"/>
      <c r="EE177" s="204"/>
      <c r="EF177" s="204"/>
      <c r="EG177" s="204"/>
      <c r="EH177" s="204"/>
      <c r="EI177" s="204"/>
      <c r="EJ177" s="204"/>
      <c r="EK177" s="204"/>
      <c r="EL177" s="204"/>
      <c r="EM177" s="204"/>
      <c r="EN177" s="204"/>
      <c r="EO177" s="204"/>
      <c r="EP177" s="204"/>
      <c r="EQ177" s="204"/>
      <c r="ER177" s="204"/>
      <c r="ES177" s="204"/>
      <c r="ET177" s="204"/>
      <c r="EU177" s="204"/>
      <c r="EV177" s="204"/>
      <c r="EW177" s="204"/>
      <c r="EX177" s="204"/>
      <c r="EY177" s="204"/>
      <c r="EZ177" s="204"/>
      <c r="FA177" s="204"/>
      <c r="FB177" s="204"/>
      <c r="FC177" s="204"/>
      <c r="FD177" s="204"/>
      <c r="FE177" s="204"/>
      <c r="FF177" s="204"/>
      <c r="FG177" s="204"/>
      <c r="FH177" s="204"/>
      <c r="FI177" s="204"/>
      <c r="FJ177" s="204"/>
      <c r="FK177" s="204"/>
      <c r="FL177" s="204"/>
      <c r="FM177" s="204"/>
      <c r="FN177" s="204"/>
      <c r="FO177" s="204"/>
      <c r="FP177" s="204"/>
      <c r="FQ177" s="204"/>
      <c r="FR177" s="204"/>
      <c r="FS177" s="204"/>
      <c r="FT177" s="204"/>
      <c r="FU177" s="204"/>
      <c r="FV177" s="204"/>
      <c r="FW177" s="204"/>
      <c r="FX177" s="204"/>
      <c r="FY177" s="204"/>
      <c r="FZ177" s="204"/>
      <c r="GA177" s="204"/>
      <c r="GB177" s="204"/>
      <c r="GC177" s="204"/>
      <c r="GD177" s="204"/>
      <c r="GE177" s="204"/>
      <c r="GF177" s="204"/>
      <c r="GG177" s="204"/>
      <c r="GH177" s="204"/>
      <c r="GI177" s="204"/>
      <c r="GJ177" s="204"/>
      <c r="GK177" s="204"/>
      <c r="GL177" s="204"/>
      <c r="GM177" s="204"/>
      <c r="GN177" s="204"/>
      <c r="GO177" s="204"/>
      <c r="GP177" s="204"/>
      <c r="GQ177" s="204"/>
      <c r="GR177" s="204"/>
      <c r="GS177" s="204"/>
      <c r="GT177" s="204"/>
      <c r="GU177" s="204"/>
      <c r="GV177" s="204"/>
      <c r="GW177" s="204"/>
      <c r="GX177" s="204"/>
      <c r="GY177" s="204"/>
      <c r="GZ177" s="204"/>
      <c r="HA177" s="204"/>
      <c r="HB177" s="204"/>
      <c r="HC177" s="204"/>
      <c r="HD177" s="204"/>
      <c r="HE177" s="204"/>
      <c r="HF177" s="204"/>
      <c r="HG177" s="204"/>
      <c r="HH177" s="204"/>
      <c r="HI177" s="204"/>
      <c r="HJ177" s="204"/>
      <c r="HK177" s="204"/>
      <c r="HL177" s="204"/>
      <c r="HM177" s="204"/>
      <c r="HN177" s="204"/>
      <c r="HO177" s="204"/>
      <c r="HP177" s="204"/>
      <c r="HQ177" s="204"/>
      <c r="HR177" s="204"/>
      <c r="HS177" s="204"/>
      <c r="HT177" s="204"/>
      <c r="HU177" s="204"/>
      <c r="HV177" s="204"/>
      <c r="HW177" s="204"/>
      <c r="HX177" s="204"/>
      <c r="HY177" s="204"/>
      <c r="HZ177" s="204"/>
      <c r="IA177" s="204"/>
      <c r="IB177" s="204"/>
      <c r="IC177" s="204"/>
      <c r="ID177" s="204"/>
      <c r="IE177" s="204"/>
      <c r="IF177" s="204"/>
      <c r="IG177" s="204"/>
      <c r="IH177" s="204"/>
      <c r="II177" s="204"/>
      <c r="IJ177" s="204"/>
      <c r="IK177" s="204"/>
      <c r="IL177" s="204"/>
      <c r="IM177" s="204"/>
      <c r="IN177" s="204"/>
      <c r="IO177" s="204"/>
      <c r="IP177" s="204"/>
      <c r="IQ177" s="204"/>
      <c r="IR177" s="204"/>
      <c r="IS177" s="204"/>
      <c r="IT177" s="204"/>
      <c r="IU177" s="204"/>
    </row>
    <row r="178" spans="1:255" x14ac:dyDescent="0.2">
      <c r="A178" s="204"/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204"/>
      <c r="AV178" s="204"/>
      <c r="AW178" s="204"/>
      <c r="AX178" s="204"/>
      <c r="AY178" s="204"/>
      <c r="AZ178" s="204"/>
      <c r="BA178" s="204"/>
      <c r="BB178" s="204"/>
      <c r="BC178" s="204"/>
      <c r="BD178" s="204"/>
      <c r="BE178" s="204"/>
      <c r="BF178" s="204"/>
      <c r="BG178" s="204"/>
      <c r="BH178" s="204"/>
      <c r="BI178" s="204"/>
      <c r="BJ178" s="204"/>
      <c r="BK178" s="204"/>
      <c r="BL178" s="204"/>
      <c r="BM178" s="204"/>
      <c r="BN178" s="204"/>
      <c r="BO178" s="204"/>
      <c r="BP178" s="204"/>
      <c r="BQ178" s="204"/>
      <c r="BR178" s="204"/>
      <c r="BS178" s="204"/>
      <c r="BT178" s="204"/>
      <c r="BU178" s="204"/>
      <c r="BV178" s="204"/>
      <c r="BW178" s="204"/>
      <c r="BX178" s="204"/>
      <c r="BY178" s="204"/>
      <c r="BZ178" s="204"/>
      <c r="CA178" s="204"/>
      <c r="CB178" s="204"/>
      <c r="CC178" s="204"/>
      <c r="CD178" s="204"/>
      <c r="CE178" s="204"/>
      <c r="CF178" s="204"/>
      <c r="CG178" s="204"/>
      <c r="CH178" s="204"/>
      <c r="CI178" s="204"/>
      <c r="CJ178" s="204"/>
      <c r="CK178" s="204"/>
      <c r="CL178" s="204"/>
      <c r="CM178" s="204"/>
      <c r="CN178" s="204"/>
      <c r="CO178" s="204"/>
      <c r="CP178" s="204"/>
      <c r="CQ178" s="204"/>
      <c r="CR178" s="204"/>
      <c r="CS178" s="204"/>
      <c r="CT178" s="204"/>
      <c r="CU178" s="204"/>
      <c r="CV178" s="204"/>
      <c r="CW178" s="204"/>
      <c r="CX178" s="204"/>
      <c r="CY178" s="204"/>
      <c r="CZ178" s="204"/>
      <c r="DA178" s="204"/>
      <c r="DB178" s="204"/>
      <c r="DC178" s="204"/>
      <c r="DD178" s="204"/>
      <c r="DE178" s="204"/>
      <c r="DF178" s="204"/>
      <c r="DG178" s="204"/>
      <c r="DH178" s="204"/>
      <c r="DI178" s="204"/>
      <c r="DJ178" s="204"/>
      <c r="DK178" s="204"/>
      <c r="DL178" s="204"/>
      <c r="DM178" s="204"/>
      <c r="DN178" s="204"/>
      <c r="DO178" s="204"/>
      <c r="DP178" s="204"/>
      <c r="DQ178" s="204"/>
      <c r="DR178" s="204"/>
      <c r="DS178" s="204"/>
      <c r="DT178" s="204"/>
      <c r="DU178" s="204"/>
      <c r="DV178" s="204"/>
      <c r="DW178" s="204"/>
      <c r="DX178" s="204"/>
      <c r="DY178" s="204"/>
      <c r="DZ178" s="204"/>
      <c r="EA178" s="204"/>
      <c r="EB178" s="204"/>
      <c r="EC178" s="204"/>
      <c r="ED178" s="204"/>
      <c r="EE178" s="204"/>
      <c r="EF178" s="204"/>
      <c r="EG178" s="204"/>
      <c r="EH178" s="204"/>
      <c r="EI178" s="204"/>
      <c r="EJ178" s="204"/>
      <c r="EK178" s="204"/>
      <c r="EL178" s="204"/>
      <c r="EM178" s="204"/>
      <c r="EN178" s="204"/>
      <c r="EO178" s="204"/>
      <c r="EP178" s="204"/>
      <c r="EQ178" s="204"/>
      <c r="ER178" s="204"/>
      <c r="ES178" s="204"/>
      <c r="ET178" s="204"/>
      <c r="EU178" s="204"/>
      <c r="EV178" s="204"/>
      <c r="EW178" s="204"/>
      <c r="EX178" s="204"/>
      <c r="EY178" s="204"/>
      <c r="EZ178" s="204"/>
      <c r="FA178" s="204"/>
      <c r="FB178" s="204"/>
      <c r="FC178" s="204"/>
      <c r="FD178" s="204"/>
      <c r="FE178" s="204"/>
      <c r="FF178" s="204"/>
      <c r="FG178" s="204"/>
      <c r="FH178" s="204"/>
      <c r="FI178" s="204"/>
      <c r="FJ178" s="204"/>
      <c r="FK178" s="204"/>
      <c r="FL178" s="204"/>
      <c r="FM178" s="204"/>
      <c r="FN178" s="204"/>
      <c r="FO178" s="204"/>
      <c r="FP178" s="204"/>
      <c r="FQ178" s="204"/>
      <c r="FR178" s="204"/>
      <c r="FS178" s="204"/>
      <c r="FT178" s="204"/>
      <c r="FU178" s="204"/>
      <c r="FV178" s="204"/>
      <c r="FW178" s="204"/>
      <c r="FX178" s="204"/>
      <c r="FY178" s="204"/>
      <c r="FZ178" s="204"/>
      <c r="GA178" s="204"/>
      <c r="GB178" s="204"/>
      <c r="GC178" s="204"/>
      <c r="GD178" s="204"/>
      <c r="GE178" s="204"/>
      <c r="GF178" s="204"/>
      <c r="GG178" s="204"/>
      <c r="GH178" s="204"/>
      <c r="GI178" s="204"/>
      <c r="GJ178" s="204"/>
      <c r="GK178" s="204"/>
      <c r="GL178" s="204"/>
      <c r="GM178" s="204"/>
      <c r="GN178" s="204"/>
      <c r="GO178" s="204"/>
      <c r="GP178" s="204"/>
      <c r="GQ178" s="204"/>
      <c r="GR178" s="204"/>
      <c r="GS178" s="204"/>
      <c r="GT178" s="204"/>
      <c r="GU178" s="204"/>
      <c r="GV178" s="204"/>
      <c r="GW178" s="204"/>
      <c r="GX178" s="204"/>
      <c r="GY178" s="204"/>
      <c r="GZ178" s="204"/>
      <c r="HA178" s="204"/>
      <c r="HB178" s="204"/>
      <c r="HC178" s="204"/>
      <c r="HD178" s="204"/>
      <c r="HE178" s="204"/>
      <c r="HF178" s="204"/>
      <c r="HG178" s="204"/>
      <c r="HH178" s="204"/>
      <c r="HI178" s="204"/>
      <c r="HJ178" s="204"/>
      <c r="HK178" s="204"/>
      <c r="HL178" s="204"/>
      <c r="HM178" s="204"/>
      <c r="HN178" s="204"/>
      <c r="HO178" s="204"/>
      <c r="HP178" s="204"/>
      <c r="HQ178" s="204"/>
      <c r="HR178" s="204"/>
      <c r="HS178" s="204"/>
      <c r="HT178" s="204"/>
      <c r="HU178" s="204"/>
      <c r="HV178" s="204"/>
      <c r="HW178" s="204"/>
      <c r="HX178" s="204"/>
      <c r="HY178" s="204"/>
      <c r="HZ178" s="204"/>
      <c r="IA178" s="204"/>
      <c r="IB178" s="204"/>
      <c r="IC178" s="204"/>
      <c r="ID178" s="204"/>
      <c r="IE178" s="204"/>
      <c r="IF178" s="204"/>
      <c r="IG178" s="204"/>
      <c r="IH178" s="204"/>
      <c r="II178" s="204"/>
      <c r="IJ178" s="204"/>
      <c r="IK178" s="204"/>
      <c r="IL178" s="204"/>
      <c r="IM178" s="204"/>
      <c r="IN178" s="204"/>
      <c r="IO178" s="204"/>
      <c r="IP178" s="204"/>
      <c r="IQ178" s="204"/>
      <c r="IR178" s="204"/>
      <c r="IS178" s="204"/>
      <c r="IT178" s="204"/>
      <c r="IU178" s="204"/>
    </row>
    <row r="179" spans="1:255" x14ac:dyDescent="0.2">
      <c r="A179" s="204"/>
      <c r="B179" s="204"/>
      <c r="C179" s="204"/>
      <c r="D179" s="204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204"/>
      <c r="AV179" s="204"/>
      <c r="AW179" s="204"/>
      <c r="AX179" s="204"/>
      <c r="AY179" s="204"/>
      <c r="AZ179" s="204"/>
      <c r="BA179" s="204"/>
      <c r="BB179" s="204"/>
      <c r="BC179" s="204"/>
      <c r="BD179" s="204"/>
      <c r="BE179" s="204"/>
      <c r="BF179" s="204"/>
      <c r="BG179" s="204"/>
      <c r="BH179" s="204"/>
      <c r="BI179" s="204"/>
      <c r="BJ179" s="204"/>
      <c r="BK179" s="204"/>
      <c r="BL179" s="204"/>
      <c r="BM179" s="204"/>
      <c r="BN179" s="204"/>
      <c r="BO179" s="204"/>
      <c r="BP179" s="204"/>
      <c r="BQ179" s="204"/>
      <c r="BR179" s="204"/>
      <c r="BS179" s="204"/>
      <c r="BT179" s="204"/>
      <c r="BU179" s="204"/>
      <c r="BV179" s="204"/>
      <c r="BW179" s="204"/>
      <c r="BX179" s="204"/>
      <c r="BY179" s="204"/>
      <c r="BZ179" s="204"/>
      <c r="CA179" s="204"/>
      <c r="CB179" s="204"/>
      <c r="CC179" s="204"/>
      <c r="CD179" s="204"/>
      <c r="CE179" s="204"/>
      <c r="CF179" s="204"/>
      <c r="CG179" s="204"/>
      <c r="CH179" s="204"/>
      <c r="CI179" s="204"/>
      <c r="CJ179" s="204"/>
      <c r="CK179" s="204"/>
      <c r="CL179" s="204"/>
      <c r="CM179" s="204"/>
      <c r="CN179" s="204"/>
      <c r="CO179" s="204"/>
      <c r="CP179" s="204"/>
      <c r="CQ179" s="204"/>
      <c r="CR179" s="204"/>
      <c r="CS179" s="204"/>
      <c r="CT179" s="204"/>
      <c r="CU179" s="204"/>
      <c r="CV179" s="204"/>
      <c r="CW179" s="204"/>
      <c r="CX179" s="204"/>
      <c r="CY179" s="204"/>
      <c r="CZ179" s="204"/>
      <c r="DA179" s="204"/>
      <c r="DB179" s="204"/>
      <c r="DC179" s="204"/>
      <c r="DD179" s="204"/>
      <c r="DE179" s="204"/>
      <c r="DF179" s="204"/>
      <c r="DG179" s="204"/>
      <c r="DH179" s="204"/>
      <c r="DI179" s="204"/>
      <c r="DJ179" s="204"/>
      <c r="DK179" s="204"/>
      <c r="DL179" s="204"/>
      <c r="DM179" s="204"/>
      <c r="DN179" s="204"/>
      <c r="DO179" s="204"/>
      <c r="DP179" s="204"/>
      <c r="DQ179" s="204"/>
      <c r="DR179" s="204"/>
      <c r="DS179" s="204"/>
      <c r="DT179" s="204"/>
      <c r="DU179" s="204"/>
      <c r="DV179" s="204"/>
      <c r="DW179" s="204"/>
      <c r="DX179" s="204"/>
      <c r="DY179" s="204"/>
      <c r="DZ179" s="204"/>
      <c r="EA179" s="204"/>
      <c r="EB179" s="204"/>
      <c r="EC179" s="204"/>
      <c r="ED179" s="204"/>
      <c r="EE179" s="204"/>
      <c r="EF179" s="204"/>
      <c r="EG179" s="204"/>
      <c r="EH179" s="204"/>
      <c r="EI179" s="204"/>
      <c r="EJ179" s="204"/>
      <c r="EK179" s="204"/>
      <c r="EL179" s="204"/>
      <c r="EM179" s="204"/>
      <c r="EN179" s="204"/>
      <c r="EO179" s="204"/>
      <c r="EP179" s="204"/>
      <c r="EQ179" s="204"/>
      <c r="ER179" s="204"/>
      <c r="ES179" s="204"/>
      <c r="ET179" s="204"/>
      <c r="EU179" s="204"/>
      <c r="EV179" s="204"/>
      <c r="EW179" s="204"/>
      <c r="EX179" s="204"/>
      <c r="EY179" s="204"/>
      <c r="EZ179" s="204"/>
      <c r="FA179" s="204"/>
      <c r="FB179" s="204"/>
      <c r="FC179" s="204"/>
      <c r="FD179" s="204"/>
      <c r="FE179" s="204"/>
      <c r="FF179" s="204"/>
      <c r="FG179" s="204"/>
      <c r="FH179" s="204"/>
      <c r="FI179" s="204"/>
      <c r="FJ179" s="204"/>
      <c r="FK179" s="204"/>
      <c r="FL179" s="204"/>
      <c r="FM179" s="204"/>
      <c r="FN179" s="204"/>
      <c r="FO179" s="204"/>
      <c r="FP179" s="204"/>
      <c r="FQ179" s="204"/>
      <c r="FR179" s="204"/>
      <c r="FS179" s="204"/>
      <c r="FT179" s="204"/>
      <c r="FU179" s="204"/>
      <c r="FV179" s="204"/>
      <c r="FW179" s="204"/>
      <c r="FX179" s="204"/>
      <c r="FY179" s="204"/>
      <c r="FZ179" s="204"/>
      <c r="GA179" s="204"/>
      <c r="GB179" s="204"/>
      <c r="GC179" s="204"/>
      <c r="GD179" s="204"/>
      <c r="GE179" s="204"/>
      <c r="GF179" s="204"/>
      <c r="GG179" s="204"/>
      <c r="GH179" s="204"/>
      <c r="GI179" s="204"/>
      <c r="GJ179" s="204"/>
      <c r="GK179" s="204"/>
      <c r="GL179" s="204"/>
      <c r="GM179" s="204"/>
      <c r="GN179" s="204"/>
      <c r="GO179" s="204"/>
      <c r="GP179" s="204"/>
      <c r="GQ179" s="204"/>
      <c r="GR179" s="204"/>
      <c r="GS179" s="204"/>
      <c r="GT179" s="204"/>
      <c r="GU179" s="204"/>
      <c r="GV179" s="204"/>
      <c r="GW179" s="204"/>
      <c r="GX179" s="204"/>
      <c r="GY179" s="204"/>
      <c r="GZ179" s="204"/>
      <c r="HA179" s="204"/>
      <c r="HB179" s="204"/>
      <c r="HC179" s="204"/>
      <c r="HD179" s="204"/>
      <c r="HE179" s="204"/>
      <c r="HF179" s="204"/>
      <c r="HG179" s="204"/>
      <c r="HH179" s="204"/>
      <c r="HI179" s="204"/>
      <c r="HJ179" s="204"/>
      <c r="HK179" s="204"/>
      <c r="HL179" s="204"/>
      <c r="HM179" s="204"/>
      <c r="HN179" s="204"/>
      <c r="HO179" s="204"/>
      <c r="HP179" s="204"/>
      <c r="HQ179" s="204"/>
      <c r="HR179" s="204"/>
      <c r="HS179" s="204"/>
      <c r="HT179" s="204"/>
      <c r="HU179" s="204"/>
      <c r="HV179" s="204"/>
      <c r="HW179" s="204"/>
      <c r="HX179" s="204"/>
      <c r="HY179" s="204"/>
      <c r="HZ179" s="204"/>
      <c r="IA179" s="204"/>
      <c r="IB179" s="204"/>
      <c r="IC179" s="204"/>
      <c r="ID179" s="204"/>
      <c r="IE179" s="204"/>
      <c r="IF179" s="204"/>
      <c r="IG179" s="204"/>
      <c r="IH179" s="204"/>
      <c r="II179" s="204"/>
      <c r="IJ179" s="204"/>
      <c r="IK179" s="204"/>
      <c r="IL179" s="204"/>
      <c r="IM179" s="204"/>
      <c r="IN179" s="204"/>
      <c r="IO179" s="204"/>
      <c r="IP179" s="204"/>
      <c r="IQ179" s="204"/>
      <c r="IR179" s="204"/>
      <c r="IS179" s="204"/>
      <c r="IT179" s="204"/>
      <c r="IU179" s="204"/>
    </row>
    <row r="180" spans="1:255" x14ac:dyDescent="0.2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</row>
    <row r="181" spans="1:255" x14ac:dyDescent="0.2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</row>
    <row r="182" spans="1:255" x14ac:dyDescent="0.2"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</row>
    <row r="183" spans="1:255" x14ac:dyDescent="0.2"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</row>
    <row r="184" spans="1:255" x14ac:dyDescent="0.2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09"/>
    </row>
    <row r="185" spans="1:255" x14ac:dyDescent="0.2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09"/>
    </row>
    <row r="186" spans="1:255" x14ac:dyDescent="0.2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</row>
    <row r="187" spans="1:255" x14ac:dyDescent="0.2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</row>
    <row r="188" spans="1:255" x14ac:dyDescent="0.2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</row>
    <row r="189" spans="1:255" x14ac:dyDescent="0.2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</row>
    <row r="190" spans="1:255" x14ac:dyDescent="0.2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</row>
    <row r="191" spans="1:255" x14ac:dyDescent="0.2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</row>
    <row r="192" spans="1:255" x14ac:dyDescent="0.2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</row>
    <row r="193" spans="1:30" x14ac:dyDescent="0.2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</row>
    <row r="194" spans="1:30" x14ac:dyDescent="0.2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</row>
    <row r="195" spans="1:30" x14ac:dyDescent="0.2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</row>
    <row r="196" spans="1:30" x14ac:dyDescent="0.2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</row>
    <row r="197" spans="1:30" x14ac:dyDescent="0.2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</row>
    <row r="198" spans="1:30" x14ac:dyDescent="0.2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</row>
    <row r="199" spans="1:30" x14ac:dyDescent="0.2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  <c r="AC199" s="209"/>
      <c r="AD199" s="209"/>
    </row>
    <row r="200" spans="1:30" x14ac:dyDescent="0.2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</row>
    <row r="201" spans="1:30" x14ac:dyDescent="0.2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</row>
    <row r="202" spans="1:30" x14ac:dyDescent="0.2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</row>
    <row r="203" spans="1:30" x14ac:dyDescent="0.2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</row>
    <row r="204" spans="1:30" x14ac:dyDescent="0.2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</row>
    <row r="205" spans="1:30" x14ac:dyDescent="0.2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</row>
    <row r="206" spans="1:30" x14ac:dyDescent="0.2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</row>
    <row r="207" spans="1:30" x14ac:dyDescent="0.2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</row>
    <row r="208" spans="1:30" x14ac:dyDescent="0.2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</row>
    <row r="209" spans="1:30" x14ac:dyDescent="0.2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</row>
    <row r="210" spans="1:30" x14ac:dyDescent="0.2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</row>
    <row r="211" spans="1:30" x14ac:dyDescent="0.2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209"/>
      <c r="L211" s="209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</row>
    <row r="212" spans="1:30" x14ac:dyDescent="0.2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</row>
    <row r="213" spans="1:30" x14ac:dyDescent="0.2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209"/>
      <c r="L213" s="209"/>
      <c r="M213" s="209"/>
      <c r="N213" s="209"/>
      <c r="O213" s="209"/>
      <c r="P213" s="209"/>
      <c r="Q213" s="209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  <c r="AB213" s="209"/>
      <c r="AC213" s="209"/>
      <c r="AD213" s="209"/>
    </row>
    <row r="214" spans="1:30" x14ac:dyDescent="0.2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209"/>
      <c r="L214" s="209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209"/>
      <c r="Y214" s="209"/>
      <c r="Z214" s="209"/>
      <c r="AA214" s="209"/>
      <c r="AB214" s="209"/>
      <c r="AC214" s="209"/>
      <c r="AD214" s="209"/>
    </row>
    <row r="215" spans="1:30" x14ac:dyDescent="0.2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209"/>
      <c r="X215" s="209"/>
      <c r="Y215" s="209"/>
      <c r="Z215" s="209"/>
      <c r="AA215" s="209"/>
      <c r="AB215" s="209"/>
      <c r="AC215" s="209"/>
      <c r="AD215" s="209"/>
    </row>
    <row r="216" spans="1:30" x14ac:dyDescent="0.2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  <c r="AC216" s="209"/>
      <c r="AD216" s="209"/>
    </row>
    <row r="217" spans="1:30" x14ac:dyDescent="0.2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  <c r="AC217" s="209"/>
      <c r="AD217" s="209"/>
    </row>
    <row r="218" spans="1:30" x14ac:dyDescent="0.2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  <c r="AC218" s="209"/>
      <c r="AD218" s="209"/>
    </row>
    <row r="219" spans="1:30" x14ac:dyDescent="0.2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  <c r="AB219" s="209"/>
      <c r="AC219" s="209"/>
      <c r="AD219" s="209"/>
    </row>
    <row r="220" spans="1:30" x14ac:dyDescent="0.2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  <c r="AB220" s="209"/>
      <c r="AC220" s="209"/>
      <c r="AD220" s="209"/>
    </row>
    <row r="221" spans="1:30" x14ac:dyDescent="0.2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  <c r="X221" s="209"/>
      <c r="Y221" s="209"/>
      <c r="Z221" s="209"/>
      <c r="AA221" s="209"/>
      <c r="AB221" s="209"/>
      <c r="AC221" s="209"/>
      <c r="AD221" s="209"/>
    </row>
    <row r="222" spans="1:30" x14ac:dyDescent="0.2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209"/>
      <c r="X222" s="209"/>
      <c r="Y222" s="209"/>
      <c r="Z222" s="209"/>
      <c r="AA222" s="209"/>
      <c r="AB222" s="209"/>
      <c r="AC222" s="209"/>
      <c r="AD222" s="209"/>
    </row>
    <row r="223" spans="1:30" x14ac:dyDescent="0.2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209"/>
      <c r="L223" s="209"/>
      <c r="M223" s="209"/>
      <c r="N223" s="209"/>
      <c r="O223" s="209"/>
      <c r="P223" s="209"/>
      <c r="Q223" s="209"/>
      <c r="R223" s="209"/>
      <c r="S223" s="209"/>
      <c r="T223" s="209"/>
      <c r="U223" s="209"/>
      <c r="V223" s="209"/>
      <c r="W223" s="209"/>
      <c r="X223" s="209"/>
      <c r="Y223" s="209"/>
      <c r="Z223" s="209"/>
      <c r="AA223" s="209"/>
      <c r="AB223" s="209"/>
      <c r="AC223" s="209"/>
      <c r="AD223" s="209"/>
    </row>
    <row r="224" spans="1:30" x14ac:dyDescent="0.2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209"/>
      <c r="L224" s="209"/>
      <c r="M224" s="209"/>
      <c r="N224" s="209"/>
      <c r="O224" s="209"/>
      <c r="P224" s="209"/>
      <c r="Q224" s="209"/>
      <c r="R224" s="20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09"/>
      <c r="AC224" s="209"/>
      <c r="AD224" s="209"/>
    </row>
    <row r="225" spans="1:30" x14ac:dyDescent="0.2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209"/>
      <c r="L225" s="209"/>
      <c r="M225" s="209"/>
      <c r="N225" s="209"/>
      <c r="O225" s="209"/>
      <c r="P225" s="209"/>
      <c r="Q225" s="209"/>
      <c r="R225" s="209"/>
      <c r="S225" s="209"/>
      <c r="T225" s="209"/>
      <c r="U225" s="209"/>
      <c r="V225" s="209"/>
      <c r="W225" s="209"/>
      <c r="X225" s="209"/>
      <c r="Y225" s="209"/>
      <c r="Z225" s="209"/>
      <c r="AA225" s="209"/>
      <c r="AB225" s="209"/>
      <c r="AC225" s="209"/>
      <c r="AD225" s="209"/>
    </row>
    <row r="226" spans="1:30" x14ac:dyDescent="0.2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209"/>
      <c r="L226" s="209"/>
      <c r="M226" s="209"/>
      <c r="N226" s="209"/>
      <c r="O226" s="209"/>
      <c r="P226" s="209"/>
      <c r="Q226" s="209"/>
      <c r="R226" s="209"/>
      <c r="S226" s="209"/>
      <c r="T226" s="209"/>
      <c r="U226" s="209"/>
      <c r="V226" s="209"/>
      <c r="W226" s="209"/>
      <c r="X226" s="209"/>
      <c r="Y226" s="209"/>
      <c r="Z226" s="209"/>
      <c r="AA226" s="209"/>
      <c r="AB226" s="209"/>
      <c r="AC226" s="209"/>
      <c r="AD226" s="209"/>
    </row>
    <row r="227" spans="1:30" x14ac:dyDescent="0.2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209"/>
      <c r="L227" s="209"/>
      <c r="M227" s="209"/>
      <c r="N227" s="209"/>
      <c r="O227" s="209"/>
      <c r="P227" s="209"/>
      <c r="Q227" s="209"/>
      <c r="R227" s="209"/>
      <c r="S227" s="209"/>
      <c r="T227" s="209"/>
      <c r="U227" s="209"/>
      <c r="V227" s="209"/>
      <c r="W227" s="209"/>
      <c r="X227" s="209"/>
      <c r="Y227" s="209"/>
      <c r="Z227" s="209"/>
      <c r="AA227" s="209"/>
      <c r="AB227" s="209"/>
      <c r="AC227" s="209"/>
      <c r="AD227" s="209"/>
    </row>
    <row r="228" spans="1:30" x14ac:dyDescent="0.2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209"/>
      <c r="L228" s="209"/>
      <c r="M228" s="209"/>
      <c r="N228" s="209"/>
      <c r="O228" s="209"/>
      <c r="P228" s="209"/>
      <c r="Q228" s="209"/>
      <c r="R228" s="209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  <c r="AC228" s="209"/>
      <c r="AD228" s="209"/>
    </row>
    <row r="229" spans="1:30" x14ac:dyDescent="0.2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209"/>
      <c r="X229" s="209"/>
      <c r="Y229" s="209"/>
      <c r="Z229" s="209"/>
      <c r="AA229" s="209"/>
      <c r="AB229" s="209"/>
      <c r="AC229" s="209"/>
      <c r="AD229" s="209"/>
    </row>
    <row r="230" spans="1:30" x14ac:dyDescent="0.2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209"/>
      <c r="L230" s="209"/>
      <c r="M230" s="209"/>
      <c r="N230" s="209"/>
      <c r="O230" s="209"/>
      <c r="P230" s="209"/>
      <c r="Q230" s="209"/>
      <c r="R230" s="209"/>
      <c r="S230" s="209"/>
      <c r="T230" s="209"/>
      <c r="U230" s="209"/>
      <c r="V230" s="209"/>
      <c r="W230" s="209"/>
      <c r="X230" s="209"/>
      <c r="Y230" s="209"/>
      <c r="Z230" s="209"/>
      <c r="AA230" s="209"/>
      <c r="AB230" s="209"/>
      <c r="AC230" s="209"/>
      <c r="AD230" s="209"/>
    </row>
    <row r="231" spans="1:30" x14ac:dyDescent="0.2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09"/>
      <c r="Y231" s="209"/>
      <c r="Z231" s="209"/>
      <c r="AA231" s="209"/>
      <c r="AB231" s="209"/>
      <c r="AC231" s="209"/>
      <c r="AD231" s="209"/>
    </row>
    <row r="232" spans="1:30" x14ac:dyDescent="0.2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209"/>
      <c r="L232" s="209"/>
      <c r="M232" s="209"/>
      <c r="N232" s="209"/>
      <c r="O232" s="209"/>
      <c r="P232" s="209"/>
      <c r="Q232" s="209"/>
      <c r="R232" s="209"/>
      <c r="S232" s="209"/>
      <c r="T232" s="209"/>
      <c r="U232" s="209"/>
      <c r="V232" s="209"/>
      <c r="W232" s="209"/>
      <c r="X232" s="209"/>
      <c r="Y232" s="209"/>
      <c r="Z232" s="209"/>
      <c r="AA232" s="209"/>
      <c r="AB232" s="209"/>
      <c r="AC232" s="209"/>
      <c r="AD232" s="209"/>
    </row>
    <row r="233" spans="1:30" x14ac:dyDescent="0.2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209"/>
      <c r="L233" s="209"/>
      <c r="M233" s="209"/>
      <c r="N233" s="209"/>
      <c r="O233" s="209"/>
      <c r="P233" s="209"/>
      <c r="Q233" s="209"/>
      <c r="R233" s="209"/>
      <c r="S233" s="209"/>
      <c r="T233" s="209"/>
      <c r="U233" s="209"/>
      <c r="V233" s="209"/>
      <c r="W233" s="209"/>
      <c r="X233" s="209"/>
      <c r="Y233" s="209"/>
      <c r="Z233" s="209"/>
      <c r="AA233" s="209"/>
      <c r="AB233" s="209"/>
      <c r="AC233" s="209"/>
      <c r="AD233" s="209"/>
    </row>
    <row r="234" spans="1:30" x14ac:dyDescent="0.2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209"/>
      <c r="L234" s="209"/>
      <c r="M234" s="209"/>
      <c r="N234" s="209"/>
      <c r="O234" s="209"/>
      <c r="P234" s="209"/>
      <c r="Q234" s="209"/>
      <c r="R234" s="209"/>
      <c r="S234" s="209"/>
      <c r="T234" s="209"/>
      <c r="U234" s="209"/>
      <c r="V234" s="209"/>
      <c r="W234" s="209"/>
      <c r="X234" s="209"/>
      <c r="Y234" s="209"/>
      <c r="Z234" s="209"/>
      <c r="AA234" s="209"/>
      <c r="AB234" s="209"/>
      <c r="AC234" s="209"/>
      <c r="AD234" s="209"/>
    </row>
  </sheetData>
  <mergeCells count="1">
    <mergeCell ref="A1:A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6" sqref="B36"/>
    </sheetView>
  </sheetViews>
  <sheetFormatPr defaultColWidth="8.85546875" defaultRowHeight="11.25" x14ac:dyDescent="0.2"/>
  <cols>
    <col min="1" max="1" width="54.7109375" style="208" customWidth="1"/>
    <col min="2" max="3" width="4.42578125" style="208" bestFit="1" customWidth="1"/>
    <col min="4" max="10" width="4.42578125" style="574" bestFit="1" customWidth="1"/>
    <col min="11" max="20" width="5.7109375" style="6" bestFit="1" customWidth="1"/>
    <col min="21" max="31" width="6.85546875" style="6" bestFit="1" customWidth="1"/>
    <col min="32" max="32" width="7.140625" style="6" bestFit="1" customWidth="1"/>
    <col min="33" max="34" width="6.85546875" style="6" bestFit="1" customWidth="1"/>
    <col min="35" max="35" width="7" style="113" bestFit="1" customWidth="1"/>
    <col min="36" max="16384" width="8.85546875" style="113"/>
  </cols>
  <sheetData>
    <row r="1" spans="1:35" s="5" customFormat="1" ht="15.75" x14ac:dyDescent="0.2">
      <c r="A1" s="1506" t="s">
        <v>698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  <c r="L1" s="1507"/>
      <c r="M1" s="1507"/>
      <c r="N1" s="1507"/>
      <c r="O1" s="1507"/>
      <c r="P1" s="1507"/>
      <c r="Q1" s="1507"/>
      <c r="R1" s="1507"/>
      <c r="S1" s="1507"/>
      <c r="T1" s="1507"/>
      <c r="U1" s="1507"/>
      <c r="V1" s="1507"/>
      <c r="W1" s="1507"/>
      <c r="X1" s="1507"/>
      <c r="Y1" s="1507"/>
      <c r="Z1" s="1507"/>
      <c r="AA1" s="1507"/>
      <c r="AB1" s="1507"/>
      <c r="AC1" s="1507"/>
      <c r="AD1" s="1507"/>
      <c r="AE1" s="1507"/>
      <c r="AF1" s="1507"/>
      <c r="AG1" s="1507"/>
      <c r="AH1" s="1508"/>
    </row>
    <row r="2" spans="1:35" s="968" customFormat="1" x14ac:dyDescent="0.2">
      <c r="A2" s="1088"/>
      <c r="B2" s="1088">
        <v>1991</v>
      </c>
      <c r="C2" s="1088">
        <v>1992</v>
      </c>
      <c r="D2" s="1088">
        <v>1993</v>
      </c>
      <c r="E2" s="1088">
        <v>1994</v>
      </c>
      <c r="F2" s="1088">
        <v>1995</v>
      </c>
      <c r="G2" s="1088">
        <v>1996</v>
      </c>
      <c r="H2" s="1088">
        <v>1997</v>
      </c>
      <c r="I2" s="1088">
        <v>1998</v>
      </c>
      <c r="J2" s="1088">
        <v>1999</v>
      </c>
      <c r="K2" s="1207">
        <v>2000</v>
      </c>
      <c r="L2" s="1207">
        <v>2001</v>
      </c>
      <c r="M2" s="1207">
        <v>2002</v>
      </c>
      <c r="N2" s="1207">
        <v>2003</v>
      </c>
      <c r="O2" s="1207">
        <v>2004</v>
      </c>
      <c r="P2" s="1207">
        <v>2005</v>
      </c>
      <c r="Q2" s="1207">
        <v>2006</v>
      </c>
      <c r="R2" s="1207">
        <v>2007</v>
      </c>
      <c r="S2" s="1207">
        <v>2008</v>
      </c>
      <c r="T2" s="1207">
        <v>2009</v>
      </c>
      <c r="U2" s="1207">
        <v>2010</v>
      </c>
      <c r="V2" s="1207">
        <v>2011</v>
      </c>
      <c r="W2" s="1207">
        <v>2012</v>
      </c>
      <c r="X2" s="1207">
        <v>2013</v>
      </c>
      <c r="Y2" s="1207">
        <v>2014</v>
      </c>
      <c r="Z2" s="1207">
        <v>2015</v>
      </c>
      <c r="AA2" s="1207">
        <v>2016</v>
      </c>
      <c r="AB2" s="1207">
        <v>2017</v>
      </c>
      <c r="AC2" s="1207">
        <v>2018</v>
      </c>
      <c r="AD2" s="1207">
        <v>2019</v>
      </c>
      <c r="AE2" s="1207">
        <v>2020</v>
      </c>
      <c r="AF2" s="1207">
        <v>2021</v>
      </c>
      <c r="AG2" s="1207">
        <v>2022</v>
      </c>
      <c r="AH2" s="1088">
        <v>2023</v>
      </c>
      <c r="AI2" s="1050">
        <v>2024</v>
      </c>
    </row>
    <row r="3" spans="1:35" s="8" customFormat="1" ht="14.25" customHeight="1" x14ac:dyDescent="0.2">
      <c r="A3" s="1271" t="s">
        <v>1</v>
      </c>
      <c r="B3" s="1073"/>
      <c r="C3" s="1073"/>
      <c r="D3" s="1098"/>
      <c r="E3" s="1098"/>
      <c r="F3" s="1098"/>
      <c r="G3" s="1098"/>
      <c r="H3" s="1098"/>
      <c r="I3" s="1098"/>
      <c r="J3" s="1098"/>
      <c r="K3" s="1098"/>
      <c r="L3" s="1098"/>
      <c r="M3" s="1098"/>
      <c r="N3" s="1098"/>
      <c r="O3" s="1098"/>
      <c r="P3" s="1098"/>
      <c r="Q3" s="1098"/>
      <c r="R3" s="1098"/>
      <c r="S3" s="1098"/>
      <c r="T3" s="1098"/>
      <c r="U3" s="1098"/>
      <c r="V3" s="1098"/>
      <c r="W3" s="1098"/>
      <c r="X3" s="1098"/>
      <c r="Y3" s="1098"/>
      <c r="Z3" s="1098"/>
      <c r="AA3" s="1283"/>
      <c r="AB3" s="1135"/>
      <c r="AC3" s="1135"/>
      <c r="AD3" s="1135"/>
      <c r="AE3" s="1098"/>
      <c r="AF3" s="1098"/>
      <c r="AG3" s="1098"/>
      <c r="AH3" s="1283"/>
      <c r="AI3" s="1283"/>
    </row>
    <row r="4" spans="1:35" s="8" customFormat="1" x14ac:dyDescent="0.2">
      <c r="A4" s="948" t="s">
        <v>2</v>
      </c>
      <c r="B4" s="894"/>
      <c r="C4" s="894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2"/>
      <c r="X4" s="292"/>
      <c r="Y4" s="292"/>
      <c r="Z4" s="292"/>
      <c r="AA4" s="292"/>
      <c r="AB4" s="58"/>
      <c r="AC4" s="58"/>
      <c r="AD4" s="58"/>
      <c r="AE4" s="36"/>
      <c r="AF4" s="36"/>
      <c r="AG4" s="36"/>
      <c r="AH4" s="36"/>
      <c r="AI4" s="91"/>
    </row>
    <row r="5" spans="1:35" s="8" customFormat="1" ht="12.75" x14ac:dyDescent="0.2">
      <c r="A5" s="949" t="s">
        <v>3</v>
      </c>
      <c r="B5" s="296" t="s">
        <v>4</v>
      </c>
      <c r="C5" s="296" t="s">
        <v>4</v>
      </c>
      <c r="D5" s="296" t="s">
        <v>4</v>
      </c>
      <c r="E5" s="296" t="s">
        <v>4</v>
      </c>
      <c r="F5" s="296" t="s">
        <v>4</v>
      </c>
      <c r="G5" s="296" t="s">
        <v>4</v>
      </c>
      <c r="H5" s="296" t="s">
        <v>4</v>
      </c>
      <c r="I5" s="296" t="s">
        <v>4</v>
      </c>
      <c r="J5" s="969" t="s">
        <v>4</v>
      </c>
      <c r="K5" s="296" t="s">
        <v>4</v>
      </c>
      <c r="L5" s="296" t="s">
        <v>4</v>
      </c>
      <c r="M5" s="296" t="s">
        <v>4</v>
      </c>
      <c r="N5" s="302">
        <v>34463</v>
      </c>
      <c r="O5" s="30">
        <v>35296</v>
      </c>
      <c r="P5" s="30">
        <v>35842</v>
      </c>
      <c r="Q5" s="30">
        <v>36040</v>
      </c>
      <c r="R5" s="67">
        <v>36083</v>
      </c>
      <c r="S5" s="30">
        <v>36632</v>
      </c>
      <c r="T5" s="30">
        <v>36647</v>
      </c>
      <c r="U5" s="30">
        <v>36651</v>
      </c>
      <c r="V5" s="30">
        <v>36656</v>
      </c>
      <c r="W5" s="30">
        <v>36679</v>
      </c>
      <c r="X5" s="30">
        <v>36813</v>
      </c>
      <c r="Y5" s="30">
        <v>36819</v>
      </c>
      <c r="Z5" s="67">
        <v>36821</v>
      </c>
      <c r="AA5" s="67">
        <v>36512</v>
      </c>
      <c r="AB5" s="67">
        <v>36318</v>
      </c>
      <c r="AC5" s="67">
        <v>36011</v>
      </c>
      <c r="AD5" s="67">
        <v>35742</v>
      </c>
      <c r="AE5" s="67">
        <v>35447</v>
      </c>
      <c r="AF5" s="67" t="s">
        <v>849</v>
      </c>
      <c r="AG5" s="950">
        <v>31186</v>
      </c>
      <c r="AH5" s="744">
        <v>31087</v>
      </c>
      <c r="AI5" s="746">
        <v>30997</v>
      </c>
    </row>
    <row r="6" spans="1:35" s="8" customFormat="1" x14ac:dyDescent="0.2">
      <c r="A6" s="949" t="s">
        <v>5</v>
      </c>
      <c r="B6" s="296" t="s">
        <v>4</v>
      </c>
      <c r="C6" s="296" t="s">
        <v>4</v>
      </c>
      <c r="D6" s="296" t="s">
        <v>4</v>
      </c>
      <c r="E6" s="296" t="s">
        <v>4</v>
      </c>
      <c r="F6" s="296" t="s">
        <v>4</v>
      </c>
      <c r="G6" s="296" t="s">
        <v>4</v>
      </c>
      <c r="H6" s="296" t="s">
        <v>4</v>
      </c>
      <c r="I6" s="296" t="s">
        <v>4</v>
      </c>
      <c r="J6" s="969" t="s">
        <v>4</v>
      </c>
      <c r="K6" s="296" t="s">
        <v>4</v>
      </c>
      <c r="L6" s="296" t="s">
        <v>4</v>
      </c>
      <c r="M6" s="296" t="s">
        <v>4</v>
      </c>
      <c r="N6" s="296" t="s">
        <v>4</v>
      </c>
      <c r="O6" s="970">
        <v>102.41708498969911</v>
      </c>
      <c r="P6" s="970">
        <v>101.54691749773346</v>
      </c>
      <c r="Q6" s="970">
        <v>100.55242452988114</v>
      </c>
      <c r="R6" s="970">
        <v>100.11931187569367</v>
      </c>
      <c r="S6" s="296">
        <v>101.5</v>
      </c>
      <c r="T6" s="970">
        <v>100.04094780519763</v>
      </c>
      <c r="U6" s="970">
        <v>100.01091494528885</v>
      </c>
      <c r="V6" s="970">
        <v>100.01364219257319</v>
      </c>
      <c r="W6" s="970">
        <v>100.06274552597118</v>
      </c>
      <c r="X6" s="970">
        <v>100.36533166116853</v>
      </c>
      <c r="Y6" s="970">
        <v>100.01629859017196</v>
      </c>
      <c r="Z6" s="970">
        <v>100.0054319780548</v>
      </c>
      <c r="AA6" s="970">
        <v>99.160804975421641</v>
      </c>
      <c r="AB6" s="970">
        <v>99.468667835232253</v>
      </c>
      <c r="AC6" s="970">
        <v>99.154689134864256</v>
      </c>
      <c r="AD6" s="314">
        <v>99.253006025936514</v>
      </c>
      <c r="AE6" s="50">
        <v>99.174640478988309</v>
      </c>
      <c r="AF6" s="314" t="s">
        <v>4</v>
      </c>
      <c r="AG6" s="50">
        <v>98.908975578813823</v>
      </c>
      <c r="AH6" s="718">
        <v>99.7</v>
      </c>
      <c r="AI6" s="772">
        <v>99.7</v>
      </c>
    </row>
    <row r="7" spans="1:35" s="8" customFormat="1" x14ac:dyDescent="0.2">
      <c r="A7" s="894" t="s">
        <v>6</v>
      </c>
      <c r="B7" s="296"/>
      <c r="C7" s="296"/>
      <c r="D7" s="296"/>
      <c r="E7" s="296"/>
      <c r="F7" s="296"/>
      <c r="G7" s="296"/>
      <c r="H7" s="296"/>
      <c r="I7" s="296"/>
      <c r="J7" s="969"/>
      <c r="K7" s="296"/>
      <c r="L7" s="296"/>
      <c r="M7" s="296"/>
      <c r="N7" s="302"/>
      <c r="O7" s="30"/>
      <c r="P7" s="30"/>
      <c r="Q7" s="30"/>
      <c r="R7" s="67"/>
      <c r="S7" s="30"/>
      <c r="T7" s="30"/>
      <c r="U7" s="30"/>
      <c r="V7" s="30"/>
      <c r="W7" s="30"/>
      <c r="X7" s="30"/>
      <c r="Y7" s="30"/>
      <c r="Z7" s="67"/>
      <c r="AA7" s="67"/>
      <c r="AB7" s="67"/>
      <c r="AC7" s="67"/>
      <c r="AD7" s="67"/>
      <c r="AE7" s="50"/>
      <c r="AF7" s="314"/>
      <c r="AG7" s="50"/>
      <c r="AH7" s="718"/>
      <c r="AI7" s="746"/>
    </row>
    <row r="8" spans="1:35" s="8" customFormat="1" x14ac:dyDescent="0.2">
      <c r="A8" s="949" t="s">
        <v>392</v>
      </c>
      <c r="B8" s="296" t="s">
        <v>4</v>
      </c>
      <c r="C8" s="296" t="s">
        <v>4</v>
      </c>
      <c r="D8" s="296" t="s">
        <v>4</v>
      </c>
      <c r="E8" s="296" t="s">
        <v>4</v>
      </c>
      <c r="F8" s="296" t="s">
        <v>4</v>
      </c>
      <c r="G8" s="296" t="s">
        <v>4</v>
      </c>
      <c r="H8" s="296" t="s">
        <v>4</v>
      </c>
      <c r="I8" s="296" t="s">
        <v>4</v>
      </c>
      <c r="J8" s="969" t="s">
        <v>4</v>
      </c>
      <c r="K8" s="296" t="s">
        <v>4</v>
      </c>
      <c r="L8" s="296" t="s">
        <v>4</v>
      </c>
      <c r="M8" s="296" t="s">
        <v>4</v>
      </c>
      <c r="N8" s="296" t="s">
        <v>4</v>
      </c>
      <c r="O8" s="296">
        <v>346</v>
      </c>
      <c r="P8" s="296">
        <v>368</v>
      </c>
      <c r="Q8" s="296">
        <v>364</v>
      </c>
      <c r="R8" s="296">
        <v>335</v>
      </c>
      <c r="S8" s="296">
        <v>464</v>
      </c>
      <c r="T8" s="67">
        <v>386</v>
      </c>
      <c r="U8" s="67">
        <v>390</v>
      </c>
      <c r="V8" s="67">
        <v>413</v>
      </c>
      <c r="W8" s="67">
        <v>447</v>
      </c>
      <c r="X8" s="67">
        <v>431</v>
      </c>
      <c r="Y8" s="67">
        <v>373</v>
      </c>
      <c r="Z8" s="67">
        <v>387</v>
      </c>
      <c r="AA8" s="67">
        <v>327</v>
      </c>
      <c r="AB8" s="67">
        <v>341</v>
      </c>
      <c r="AC8" s="67">
        <v>346</v>
      </c>
      <c r="AD8" s="67">
        <v>348</v>
      </c>
      <c r="AE8" s="30">
        <v>331</v>
      </c>
      <c r="AF8" s="30">
        <v>306</v>
      </c>
      <c r="AG8" s="30">
        <v>289</v>
      </c>
      <c r="AH8" s="718">
        <v>286</v>
      </c>
      <c r="AI8" s="746">
        <v>228</v>
      </c>
    </row>
    <row r="9" spans="1:35" s="8" customFormat="1" x14ac:dyDescent="0.2">
      <c r="A9" s="342" t="s">
        <v>9</v>
      </c>
      <c r="B9" s="296" t="s">
        <v>4</v>
      </c>
      <c r="C9" s="296" t="s">
        <v>4</v>
      </c>
      <c r="D9" s="296" t="s">
        <v>4</v>
      </c>
      <c r="E9" s="296" t="s">
        <v>4</v>
      </c>
      <c r="F9" s="296" t="s">
        <v>4</v>
      </c>
      <c r="G9" s="296" t="s">
        <v>4</v>
      </c>
      <c r="H9" s="296" t="s">
        <v>4</v>
      </c>
      <c r="I9" s="296" t="s">
        <v>4</v>
      </c>
      <c r="J9" s="969" t="s">
        <v>4</v>
      </c>
      <c r="K9" s="296" t="s">
        <v>4</v>
      </c>
      <c r="L9" s="296" t="s">
        <v>4</v>
      </c>
      <c r="M9" s="296" t="s">
        <v>4</v>
      </c>
      <c r="N9" s="296" t="s">
        <v>4</v>
      </c>
      <c r="O9" s="296" t="s">
        <v>4</v>
      </c>
      <c r="P9" s="296" t="s">
        <v>4</v>
      </c>
      <c r="Q9" s="296" t="s">
        <v>4</v>
      </c>
      <c r="R9" s="296" t="s">
        <v>4</v>
      </c>
      <c r="S9" s="296" t="s">
        <v>4</v>
      </c>
      <c r="T9" s="296" t="s">
        <v>4</v>
      </c>
      <c r="U9" s="296" t="s">
        <v>4</v>
      </c>
      <c r="V9" s="296" t="s">
        <v>4</v>
      </c>
      <c r="W9" s="296" t="s">
        <v>4</v>
      </c>
      <c r="X9" s="296" t="s">
        <v>4</v>
      </c>
      <c r="Y9" s="296" t="s">
        <v>4</v>
      </c>
      <c r="Z9" s="296" t="s">
        <v>4</v>
      </c>
      <c r="AA9" s="296" t="s">
        <v>4</v>
      </c>
      <c r="AB9" s="296" t="s">
        <v>4</v>
      </c>
      <c r="AC9" s="296" t="s">
        <v>4</v>
      </c>
      <c r="AD9" s="296" t="s">
        <v>4</v>
      </c>
      <c r="AE9" s="296" t="s">
        <v>4</v>
      </c>
      <c r="AF9" s="296" t="s">
        <v>4</v>
      </c>
      <c r="AG9" s="296" t="s">
        <v>4</v>
      </c>
      <c r="AH9" s="1261" t="s">
        <v>4</v>
      </c>
      <c r="AI9" s="1261" t="s">
        <v>4</v>
      </c>
    </row>
    <row r="10" spans="1:35" s="8" customFormat="1" x14ac:dyDescent="0.2">
      <c r="A10" s="352" t="s">
        <v>206</v>
      </c>
      <c r="B10" s="296"/>
      <c r="C10" s="296"/>
      <c r="D10" s="296"/>
      <c r="E10" s="296"/>
      <c r="F10" s="296"/>
      <c r="G10" s="296"/>
      <c r="H10" s="296"/>
      <c r="I10" s="296"/>
      <c r="J10" s="969"/>
      <c r="K10" s="296"/>
      <c r="L10" s="296"/>
      <c r="M10" s="296"/>
      <c r="N10" s="296"/>
      <c r="O10" s="302"/>
      <c r="P10" s="302"/>
      <c r="Q10" s="302"/>
      <c r="R10" s="302"/>
      <c r="S10" s="302"/>
      <c r="T10" s="506"/>
      <c r="U10" s="506"/>
      <c r="V10" s="506"/>
      <c r="W10" s="506"/>
      <c r="X10" s="506"/>
      <c r="Y10" s="506"/>
      <c r="Z10" s="506"/>
      <c r="AA10" s="501"/>
      <c r="AB10" s="501"/>
      <c r="AC10" s="501"/>
      <c r="AD10" s="501"/>
      <c r="AE10" s="296"/>
      <c r="AF10" s="296"/>
      <c r="AG10" s="296"/>
      <c r="AH10" s="1261"/>
      <c r="AI10" s="746"/>
    </row>
    <row r="11" spans="1:35" s="8" customFormat="1" x14ac:dyDescent="0.2">
      <c r="A11" s="342" t="s">
        <v>393</v>
      </c>
      <c r="B11" s="296" t="s">
        <v>4</v>
      </c>
      <c r="C11" s="296" t="s">
        <v>4</v>
      </c>
      <c r="D11" s="296" t="s">
        <v>4</v>
      </c>
      <c r="E11" s="296" t="s">
        <v>4</v>
      </c>
      <c r="F11" s="296" t="s">
        <v>4</v>
      </c>
      <c r="G11" s="296" t="s">
        <v>4</v>
      </c>
      <c r="H11" s="296" t="s">
        <v>4</v>
      </c>
      <c r="I11" s="296" t="s">
        <v>4</v>
      </c>
      <c r="J11" s="969" t="s">
        <v>4</v>
      </c>
      <c r="K11" s="296" t="s">
        <v>4</v>
      </c>
      <c r="L11" s="296" t="s">
        <v>4</v>
      </c>
      <c r="M11" s="296" t="s">
        <v>4</v>
      </c>
      <c r="N11" s="296" t="s">
        <v>4</v>
      </c>
      <c r="O11" s="296">
        <v>410</v>
      </c>
      <c r="P11" s="296">
        <v>447</v>
      </c>
      <c r="Q11" s="296">
        <v>465</v>
      </c>
      <c r="R11" s="296">
        <v>503</v>
      </c>
      <c r="S11" s="296">
        <v>505</v>
      </c>
      <c r="T11" s="67">
        <v>414</v>
      </c>
      <c r="U11" s="67">
        <v>456</v>
      </c>
      <c r="V11" s="67">
        <v>450</v>
      </c>
      <c r="W11" s="67">
        <v>451</v>
      </c>
      <c r="X11" s="67">
        <v>429</v>
      </c>
      <c r="Y11" s="67">
        <v>398</v>
      </c>
      <c r="Z11" s="67">
        <v>391</v>
      </c>
      <c r="AA11" s="67">
        <v>423</v>
      </c>
      <c r="AB11" s="67">
        <v>403</v>
      </c>
      <c r="AC11" s="67">
        <v>410</v>
      </c>
      <c r="AD11" s="67">
        <v>394</v>
      </c>
      <c r="AE11" s="30">
        <v>494</v>
      </c>
      <c r="AF11" s="30">
        <v>595</v>
      </c>
      <c r="AG11" s="30">
        <v>359</v>
      </c>
      <c r="AH11" s="718">
        <v>374</v>
      </c>
      <c r="AI11" s="746">
        <v>383</v>
      </c>
    </row>
    <row r="12" spans="1:35" s="8" customFormat="1" x14ac:dyDescent="0.2">
      <c r="A12" s="949" t="s">
        <v>12</v>
      </c>
      <c r="B12" s="296" t="s">
        <v>4</v>
      </c>
      <c r="C12" s="296" t="s">
        <v>4</v>
      </c>
      <c r="D12" s="296" t="s">
        <v>4</v>
      </c>
      <c r="E12" s="296" t="s">
        <v>4</v>
      </c>
      <c r="F12" s="296" t="s">
        <v>4</v>
      </c>
      <c r="G12" s="296" t="s">
        <v>4</v>
      </c>
      <c r="H12" s="296" t="s">
        <v>4</v>
      </c>
      <c r="I12" s="296" t="s">
        <v>4</v>
      </c>
      <c r="J12" s="969" t="s">
        <v>4</v>
      </c>
      <c r="K12" s="296" t="s">
        <v>4</v>
      </c>
      <c r="L12" s="296" t="s">
        <v>4</v>
      </c>
      <c r="M12" s="296" t="s">
        <v>4</v>
      </c>
      <c r="N12" s="296" t="s">
        <v>4</v>
      </c>
      <c r="O12" s="296" t="s">
        <v>4</v>
      </c>
      <c r="P12" s="296" t="s">
        <v>4</v>
      </c>
      <c r="Q12" s="296" t="s">
        <v>4</v>
      </c>
      <c r="R12" s="296" t="s">
        <v>4</v>
      </c>
      <c r="S12" s="296" t="s">
        <v>4</v>
      </c>
      <c r="T12" s="296" t="s">
        <v>4</v>
      </c>
      <c r="U12" s="296" t="s">
        <v>4</v>
      </c>
      <c r="V12" s="296" t="s">
        <v>4</v>
      </c>
      <c r="W12" s="296" t="s">
        <v>4</v>
      </c>
      <c r="X12" s="296" t="s">
        <v>4</v>
      </c>
      <c r="Y12" s="296" t="s">
        <v>4</v>
      </c>
      <c r="Z12" s="296" t="s">
        <v>4</v>
      </c>
      <c r="AA12" s="296" t="s">
        <v>4</v>
      </c>
      <c r="AB12" s="296" t="s">
        <v>4</v>
      </c>
      <c r="AC12" s="296" t="s">
        <v>4</v>
      </c>
      <c r="AD12" s="296" t="s">
        <v>4</v>
      </c>
      <c r="AE12" s="296" t="s">
        <v>4</v>
      </c>
      <c r="AF12" s="296" t="s">
        <v>4</v>
      </c>
      <c r="AG12" s="296" t="s">
        <v>4</v>
      </c>
      <c r="AH12" s="1261" t="s">
        <v>4</v>
      </c>
      <c r="AI12" s="1261" t="s">
        <v>4</v>
      </c>
    </row>
    <row r="13" spans="1:35" s="8" customFormat="1" x14ac:dyDescent="0.2">
      <c r="A13" s="949" t="s">
        <v>394</v>
      </c>
      <c r="B13" s="296" t="s">
        <v>4</v>
      </c>
      <c r="C13" s="296" t="s">
        <v>4</v>
      </c>
      <c r="D13" s="296" t="s">
        <v>4</v>
      </c>
      <c r="E13" s="296" t="s">
        <v>4</v>
      </c>
      <c r="F13" s="296" t="s">
        <v>4</v>
      </c>
      <c r="G13" s="296" t="s">
        <v>4</v>
      </c>
      <c r="H13" s="296" t="s">
        <v>4</v>
      </c>
      <c r="I13" s="296" t="s">
        <v>4</v>
      </c>
      <c r="J13" s="969" t="s">
        <v>4</v>
      </c>
      <c r="K13" s="296" t="s">
        <v>4</v>
      </c>
      <c r="L13" s="296" t="s">
        <v>4</v>
      </c>
      <c r="M13" s="296" t="s">
        <v>4</v>
      </c>
      <c r="N13" s="296" t="s">
        <v>4</v>
      </c>
      <c r="O13" s="296" t="s">
        <v>4</v>
      </c>
      <c r="P13" s="296" t="s">
        <v>4</v>
      </c>
      <c r="Q13" s="296" t="s">
        <v>4</v>
      </c>
      <c r="R13" s="296" t="s">
        <v>4</v>
      </c>
      <c r="S13" s="296" t="s">
        <v>4</v>
      </c>
      <c r="T13" s="296" t="s">
        <v>4</v>
      </c>
      <c r="U13" s="296" t="s">
        <v>4</v>
      </c>
      <c r="V13" s="296" t="s">
        <v>4</v>
      </c>
      <c r="W13" s="296" t="s">
        <v>4</v>
      </c>
      <c r="X13" s="296" t="s">
        <v>4</v>
      </c>
      <c r="Y13" s="296" t="s">
        <v>4</v>
      </c>
      <c r="Z13" s="296" t="s">
        <v>4</v>
      </c>
      <c r="AA13" s="296" t="s">
        <v>4</v>
      </c>
      <c r="AB13" s="296" t="s">
        <v>4</v>
      </c>
      <c r="AC13" s="296" t="s">
        <v>4</v>
      </c>
      <c r="AD13" s="296" t="s">
        <v>4</v>
      </c>
      <c r="AE13" s="296" t="s">
        <v>4</v>
      </c>
      <c r="AF13" s="296" t="s">
        <v>4</v>
      </c>
      <c r="AG13" s="296" t="s">
        <v>4</v>
      </c>
      <c r="AH13" s="1261" t="s">
        <v>4</v>
      </c>
      <c r="AI13" s="1261" t="s">
        <v>4</v>
      </c>
    </row>
    <row r="14" spans="1:35" s="8" customFormat="1" x14ac:dyDescent="0.2">
      <c r="A14" s="352" t="s">
        <v>15</v>
      </c>
      <c r="B14" s="296"/>
      <c r="C14" s="296"/>
      <c r="D14" s="296"/>
      <c r="E14" s="296"/>
      <c r="F14" s="296"/>
      <c r="G14" s="296"/>
      <c r="H14" s="296"/>
      <c r="I14" s="296"/>
      <c r="J14" s="969"/>
      <c r="K14" s="296"/>
      <c r="L14" s="296"/>
      <c r="M14" s="296"/>
      <c r="N14" s="296"/>
      <c r="O14" s="296"/>
      <c r="P14" s="296"/>
      <c r="Q14" s="296"/>
      <c r="R14" s="296"/>
      <c r="S14" s="296"/>
      <c r="T14" s="67"/>
      <c r="U14" s="67"/>
      <c r="V14" s="67"/>
      <c r="W14" s="67"/>
      <c r="X14" s="67"/>
      <c r="Y14" s="30"/>
      <c r="Z14" s="30"/>
      <c r="AA14" s="67"/>
      <c r="AB14" s="67"/>
      <c r="AC14" s="67"/>
      <c r="AD14" s="67"/>
      <c r="AE14" s="30"/>
      <c r="AF14" s="30"/>
      <c r="AG14" s="30"/>
      <c r="AH14" s="718"/>
      <c r="AI14" s="746"/>
    </row>
    <row r="15" spans="1:35" s="8" customFormat="1" x14ac:dyDescent="0.2">
      <c r="A15" s="341" t="s">
        <v>16</v>
      </c>
      <c r="B15" s="296" t="s">
        <v>4</v>
      </c>
      <c r="C15" s="296" t="s">
        <v>4</v>
      </c>
      <c r="D15" s="296" t="s">
        <v>4</v>
      </c>
      <c r="E15" s="296" t="s">
        <v>4</v>
      </c>
      <c r="F15" s="296" t="s">
        <v>4</v>
      </c>
      <c r="G15" s="296" t="s">
        <v>4</v>
      </c>
      <c r="H15" s="296" t="s">
        <v>4</v>
      </c>
      <c r="I15" s="296" t="s">
        <v>4</v>
      </c>
      <c r="J15" s="969" t="s">
        <v>4</v>
      </c>
      <c r="K15" s="296" t="s">
        <v>4</v>
      </c>
      <c r="L15" s="296" t="s">
        <v>4</v>
      </c>
      <c r="M15" s="296" t="s">
        <v>4</v>
      </c>
      <c r="N15" s="296" t="s">
        <v>4</v>
      </c>
      <c r="O15" s="296">
        <v>-64</v>
      </c>
      <c r="P15" s="296">
        <v>-79</v>
      </c>
      <c r="Q15" s="296">
        <v>-101</v>
      </c>
      <c r="R15" s="296">
        <v>-168</v>
      </c>
      <c r="S15" s="296">
        <v>-41</v>
      </c>
      <c r="T15" s="67">
        <v>-28</v>
      </c>
      <c r="U15" s="67">
        <v>-66</v>
      </c>
      <c r="V15" s="67">
        <v>-37</v>
      </c>
      <c r="W15" s="67">
        <v>-4</v>
      </c>
      <c r="X15" s="67">
        <v>2</v>
      </c>
      <c r="Y15" s="30">
        <v>-25</v>
      </c>
      <c r="Z15" s="30">
        <v>-4</v>
      </c>
      <c r="AA15" s="67">
        <v>-96</v>
      </c>
      <c r="AB15" s="67">
        <v>-62</v>
      </c>
      <c r="AC15" s="67">
        <v>-64</v>
      </c>
      <c r="AD15" s="67">
        <v>-46</v>
      </c>
      <c r="AE15" s="30">
        <v>-163</v>
      </c>
      <c r="AF15" s="30">
        <v>-289</v>
      </c>
      <c r="AG15" s="30">
        <v>-70</v>
      </c>
      <c r="AH15" s="718">
        <v>-88</v>
      </c>
      <c r="AI15" s="746">
        <v>-155</v>
      </c>
    </row>
    <row r="16" spans="1:35" s="8" customFormat="1" x14ac:dyDescent="0.2">
      <c r="A16" s="949" t="s">
        <v>17</v>
      </c>
      <c r="B16" s="296" t="s">
        <v>4</v>
      </c>
      <c r="C16" s="296" t="s">
        <v>4</v>
      </c>
      <c r="D16" s="296" t="s">
        <v>4</v>
      </c>
      <c r="E16" s="296" t="s">
        <v>4</v>
      </c>
      <c r="F16" s="296" t="s">
        <v>4</v>
      </c>
      <c r="G16" s="296" t="s">
        <v>4</v>
      </c>
      <c r="H16" s="296" t="s">
        <v>4</v>
      </c>
      <c r="I16" s="296" t="s">
        <v>4</v>
      </c>
      <c r="J16" s="969" t="s">
        <v>4</v>
      </c>
      <c r="K16" s="296" t="s">
        <v>4</v>
      </c>
      <c r="L16" s="296" t="s">
        <v>4</v>
      </c>
      <c r="M16" s="296" t="s">
        <v>4</v>
      </c>
      <c r="N16" s="296" t="s">
        <v>4</v>
      </c>
      <c r="O16" s="296" t="s">
        <v>4</v>
      </c>
      <c r="P16" s="296" t="s">
        <v>4</v>
      </c>
      <c r="Q16" s="296" t="s">
        <v>4</v>
      </c>
      <c r="R16" s="296" t="s">
        <v>4</v>
      </c>
      <c r="S16" s="296" t="s">
        <v>4</v>
      </c>
      <c r="T16" s="296" t="s">
        <v>4</v>
      </c>
      <c r="U16" s="296" t="s">
        <v>4</v>
      </c>
      <c r="V16" s="296" t="s">
        <v>4</v>
      </c>
      <c r="W16" s="296" t="s">
        <v>4</v>
      </c>
      <c r="X16" s="296" t="s">
        <v>4</v>
      </c>
      <c r="Y16" s="296" t="s">
        <v>4</v>
      </c>
      <c r="Z16" s="296" t="s">
        <v>4</v>
      </c>
      <c r="AA16" s="296" t="s">
        <v>4</v>
      </c>
      <c r="AB16" s="296" t="s">
        <v>4</v>
      </c>
      <c r="AC16" s="296" t="s">
        <v>4</v>
      </c>
      <c r="AD16" s="296" t="s">
        <v>4</v>
      </c>
      <c r="AE16" s="296" t="s">
        <v>4</v>
      </c>
      <c r="AF16" s="296" t="s">
        <v>4</v>
      </c>
      <c r="AG16" s="296" t="s">
        <v>4</v>
      </c>
      <c r="AH16" s="1261" t="s">
        <v>4</v>
      </c>
      <c r="AI16" s="1261" t="s">
        <v>4</v>
      </c>
    </row>
    <row r="17" spans="1:35" s="8" customFormat="1" ht="13.5" customHeight="1" x14ac:dyDescent="0.2">
      <c r="A17" s="952" t="s">
        <v>18</v>
      </c>
      <c r="B17" s="296" t="s">
        <v>4</v>
      </c>
      <c r="C17" s="296" t="s">
        <v>4</v>
      </c>
      <c r="D17" s="296" t="s">
        <v>4</v>
      </c>
      <c r="E17" s="296" t="s">
        <v>4</v>
      </c>
      <c r="F17" s="296" t="s">
        <v>4</v>
      </c>
      <c r="G17" s="296" t="s">
        <v>4</v>
      </c>
      <c r="H17" s="296" t="s">
        <v>4</v>
      </c>
      <c r="I17" s="296" t="s">
        <v>4</v>
      </c>
      <c r="J17" s="969" t="s">
        <v>4</v>
      </c>
      <c r="K17" s="296" t="s">
        <v>4</v>
      </c>
      <c r="L17" s="296" t="s">
        <v>4</v>
      </c>
      <c r="M17" s="296" t="s">
        <v>4</v>
      </c>
      <c r="N17" s="296" t="s">
        <v>4</v>
      </c>
      <c r="O17" s="296" t="s">
        <v>4</v>
      </c>
      <c r="P17" s="296" t="s">
        <v>4</v>
      </c>
      <c r="Q17" s="296" t="s">
        <v>4</v>
      </c>
      <c r="R17" s="296" t="s">
        <v>4</v>
      </c>
      <c r="S17" s="296" t="s">
        <v>4</v>
      </c>
      <c r="T17" s="296" t="s">
        <v>4</v>
      </c>
      <c r="U17" s="296" t="s">
        <v>4</v>
      </c>
      <c r="V17" s="296" t="s">
        <v>4</v>
      </c>
      <c r="W17" s="296" t="s">
        <v>4</v>
      </c>
      <c r="X17" s="296" t="s">
        <v>4</v>
      </c>
      <c r="Y17" s="296" t="s">
        <v>4</v>
      </c>
      <c r="Z17" s="296" t="s">
        <v>4</v>
      </c>
      <c r="AA17" s="296" t="s">
        <v>4</v>
      </c>
      <c r="AB17" s="296" t="s">
        <v>4</v>
      </c>
      <c r="AC17" s="296" t="s">
        <v>4</v>
      </c>
      <c r="AD17" s="296" t="s">
        <v>4</v>
      </c>
      <c r="AE17" s="296" t="s">
        <v>4</v>
      </c>
      <c r="AF17" s="296" t="s">
        <v>4</v>
      </c>
      <c r="AG17" s="296" t="s">
        <v>4</v>
      </c>
      <c r="AH17" s="1261" t="s">
        <v>4</v>
      </c>
      <c r="AI17" s="1261" t="s">
        <v>4</v>
      </c>
    </row>
    <row r="18" spans="1:35" s="8" customFormat="1" x14ac:dyDescent="0.2">
      <c r="A18" s="341" t="s">
        <v>19</v>
      </c>
      <c r="B18" s="296" t="s">
        <v>4</v>
      </c>
      <c r="C18" s="296" t="s">
        <v>4</v>
      </c>
      <c r="D18" s="296" t="s">
        <v>4</v>
      </c>
      <c r="E18" s="296" t="s">
        <v>4</v>
      </c>
      <c r="F18" s="296" t="s">
        <v>4</v>
      </c>
      <c r="G18" s="296" t="s">
        <v>4</v>
      </c>
      <c r="H18" s="296" t="s">
        <v>4</v>
      </c>
      <c r="I18" s="296" t="s">
        <v>4</v>
      </c>
      <c r="J18" s="969" t="s">
        <v>4</v>
      </c>
      <c r="K18" s="296" t="s">
        <v>4</v>
      </c>
      <c r="L18" s="296" t="s">
        <v>4</v>
      </c>
      <c r="M18" s="296" t="s">
        <v>4</v>
      </c>
      <c r="N18" s="296" t="s">
        <v>4</v>
      </c>
      <c r="O18" s="296" t="s">
        <v>4</v>
      </c>
      <c r="P18" s="296" t="s">
        <v>4</v>
      </c>
      <c r="Q18" s="296" t="s">
        <v>4</v>
      </c>
      <c r="R18" s="296" t="s">
        <v>4</v>
      </c>
      <c r="S18" s="296" t="s">
        <v>4</v>
      </c>
      <c r="T18" s="296" t="s">
        <v>4</v>
      </c>
      <c r="U18" s="296" t="s">
        <v>4</v>
      </c>
      <c r="V18" s="296" t="s">
        <v>4</v>
      </c>
      <c r="W18" s="296" t="s">
        <v>4</v>
      </c>
      <c r="X18" s="296" t="s">
        <v>4</v>
      </c>
      <c r="Y18" s="296" t="s">
        <v>4</v>
      </c>
      <c r="Z18" s="296" t="s">
        <v>4</v>
      </c>
      <c r="AA18" s="296" t="s">
        <v>4</v>
      </c>
      <c r="AB18" s="296" t="s">
        <v>4</v>
      </c>
      <c r="AC18" s="296" t="s">
        <v>4</v>
      </c>
      <c r="AD18" s="296" t="s">
        <v>4</v>
      </c>
      <c r="AE18" s="296" t="s">
        <v>4</v>
      </c>
      <c r="AF18" s="296" t="s">
        <v>4</v>
      </c>
      <c r="AG18" s="296" t="s">
        <v>4</v>
      </c>
      <c r="AH18" s="1261" t="s">
        <v>4</v>
      </c>
      <c r="AI18" s="1261" t="s">
        <v>4</v>
      </c>
    </row>
    <row r="19" spans="1:35" s="8" customFormat="1" ht="15" customHeight="1" x14ac:dyDescent="0.2">
      <c r="A19" s="952" t="s">
        <v>20</v>
      </c>
      <c r="B19" s="296" t="s">
        <v>4</v>
      </c>
      <c r="C19" s="296" t="s">
        <v>4</v>
      </c>
      <c r="D19" s="296" t="s">
        <v>4</v>
      </c>
      <c r="E19" s="296" t="s">
        <v>4</v>
      </c>
      <c r="F19" s="296" t="s">
        <v>4</v>
      </c>
      <c r="G19" s="296" t="s">
        <v>4</v>
      </c>
      <c r="H19" s="296" t="s">
        <v>4</v>
      </c>
      <c r="I19" s="296" t="s">
        <v>4</v>
      </c>
      <c r="J19" s="969" t="s">
        <v>4</v>
      </c>
      <c r="K19" s="296" t="s">
        <v>4</v>
      </c>
      <c r="L19" s="296" t="s">
        <v>4</v>
      </c>
      <c r="M19" s="296" t="s">
        <v>4</v>
      </c>
      <c r="N19" s="296" t="s">
        <v>4</v>
      </c>
      <c r="O19" s="296" t="s">
        <v>4</v>
      </c>
      <c r="P19" s="296" t="s">
        <v>4</v>
      </c>
      <c r="Q19" s="296" t="s">
        <v>4</v>
      </c>
      <c r="R19" s="296" t="s">
        <v>4</v>
      </c>
      <c r="S19" s="296" t="s">
        <v>4</v>
      </c>
      <c r="T19" s="296" t="s">
        <v>4</v>
      </c>
      <c r="U19" s="296" t="s">
        <v>4</v>
      </c>
      <c r="V19" s="296" t="s">
        <v>4</v>
      </c>
      <c r="W19" s="296" t="s">
        <v>4</v>
      </c>
      <c r="X19" s="296" t="s">
        <v>4</v>
      </c>
      <c r="Y19" s="296" t="s">
        <v>4</v>
      </c>
      <c r="Z19" s="296" t="s">
        <v>4</v>
      </c>
      <c r="AA19" s="296" t="s">
        <v>4</v>
      </c>
      <c r="AB19" s="296" t="s">
        <v>4</v>
      </c>
      <c r="AC19" s="296" t="s">
        <v>4</v>
      </c>
      <c r="AD19" s="296" t="s">
        <v>4</v>
      </c>
      <c r="AE19" s="296" t="s">
        <v>4</v>
      </c>
      <c r="AF19" s="296" t="s">
        <v>4</v>
      </c>
      <c r="AG19" s="296" t="s">
        <v>4</v>
      </c>
      <c r="AH19" s="1261" t="s">
        <v>4</v>
      </c>
      <c r="AI19" s="1261" t="s">
        <v>4</v>
      </c>
    </row>
    <row r="20" spans="1:35" s="8" customFormat="1" x14ac:dyDescent="0.2">
      <c r="A20" s="341" t="s">
        <v>21</v>
      </c>
      <c r="B20" s="296" t="s">
        <v>4</v>
      </c>
      <c r="C20" s="296" t="s">
        <v>4</v>
      </c>
      <c r="D20" s="296" t="s">
        <v>4</v>
      </c>
      <c r="E20" s="296" t="s">
        <v>4</v>
      </c>
      <c r="F20" s="296" t="s">
        <v>4</v>
      </c>
      <c r="G20" s="296" t="s">
        <v>4</v>
      </c>
      <c r="H20" s="296" t="s">
        <v>4</v>
      </c>
      <c r="I20" s="296" t="s">
        <v>4</v>
      </c>
      <c r="J20" s="969" t="s">
        <v>4</v>
      </c>
      <c r="K20" s="296" t="s">
        <v>4</v>
      </c>
      <c r="L20" s="296" t="s">
        <v>4</v>
      </c>
      <c r="M20" s="296" t="s">
        <v>4</v>
      </c>
      <c r="N20" s="296" t="s">
        <v>4</v>
      </c>
      <c r="O20" s="296" t="s">
        <v>4</v>
      </c>
      <c r="P20" s="296" t="s">
        <v>4</v>
      </c>
      <c r="Q20" s="296" t="s">
        <v>4</v>
      </c>
      <c r="R20" s="296" t="s">
        <v>4</v>
      </c>
      <c r="S20" s="296" t="s">
        <v>4</v>
      </c>
      <c r="T20" s="296" t="s">
        <v>4</v>
      </c>
      <c r="U20" s="296" t="s">
        <v>4</v>
      </c>
      <c r="V20" s="296" t="s">
        <v>4</v>
      </c>
      <c r="W20" s="296" t="s">
        <v>4</v>
      </c>
      <c r="X20" s="296" t="s">
        <v>4</v>
      </c>
      <c r="Y20" s="296" t="s">
        <v>4</v>
      </c>
      <c r="Z20" s="296" t="s">
        <v>4</v>
      </c>
      <c r="AA20" s="296" t="s">
        <v>4</v>
      </c>
      <c r="AB20" s="296" t="s">
        <v>4</v>
      </c>
      <c r="AC20" s="296" t="s">
        <v>4</v>
      </c>
      <c r="AD20" s="296" t="s">
        <v>4</v>
      </c>
      <c r="AE20" s="296" t="s">
        <v>4</v>
      </c>
      <c r="AF20" s="296" t="s">
        <v>4</v>
      </c>
      <c r="AG20" s="296" t="s">
        <v>4</v>
      </c>
      <c r="AH20" s="1261" t="s">
        <v>4</v>
      </c>
      <c r="AI20" s="1261" t="s">
        <v>4</v>
      </c>
    </row>
    <row r="21" spans="1:35" s="8" customFormat="1" x14ac:dyDescent="0.2">
      <c r="A21" s="352" t="s">
        <v>22</v>
      </c>
      <c r="B21" s="296"/>
      <c r="C21" s="296"/>
      <c r="D21" s="296"/>
      <c r="E21" s="296"/>
      <c r="F21" s="296"/>
      <c r="G21" s="296"/>
      <c r="H21" s="296"/>
      <c r="I21" s="296"/>
      <c r="J21" s="969"/>
      <c r="K21" s="296"/>
      <c r="L21" s="296"/>
      <c r="M21" s="296"/>
      <c r="N21" s="296"/>
      <c r="O21" s="971"/>
      <c r="P21" s="971"/>
      <c r="Q21" s="971"/>
      <c r="R21" s="971"/>
      <c r="S21" s="971"/>
      <c r="T21" s="971"/>
      <c r="U21" s="971"/>
      <c r="V21" s="971"/>
      <c r="W21" s="971"/>
      <c r="X21" s="971"/>
      <c r="Y21" s="971"/>
      <c r="Z21" s="971"/>
      <c r="AA21" s="971"/>
      <c r="AB21" s="971"/>
      <c r="AC21" s="971"/>
      <c r="AD21" s="971"/>
      <c r="AE21" s="971"/>
      <c r="AF21" s="971"/>
      <c r="AG21" s="971"/>
      <c r="AH21" s="718"/>
      <c r="AI21" s="746"/>
    </row>
    <row r="22" spans="1:35" s="8" customFormat="1" x14ac:dyDescent="0.2">
      <c r="A22" s="342" t="s">
        <v>829</v>
      </c>
      <c r="B22" s="296" t="s">
        <v>4</v>
      </c>
      <c r="C22" s="296" t="s">
        <v>4</v>
      </c>
      <c r="D22" s="296" t="s">
        <v>4</v>
      </c>
      <c r="E22" s="296" t="s">
        <v>4</v>
      </c>
      <c r="F22" s="296" t="s">
        <v>4</v>
      </c>
      <c r="G22" s="296" t="s">
        <v>4</v>
      </c>
      <c r="H22" s="296" t="s">
        <v>4</v>
      </c>
      <c r="I22" s="296" t="s">
        <v>4</v>
      </c>
      <c r="J22" s="969" t="s">
        <v>4</v>
      </c>
      <c r="K22" s="296" t="s">
        <v>4</v>
      </c>
      <c r="L22" s="296" t="s">
        <v>4</v>
      </c>
      <c r="M22" s="296" t="s">
        <v>4</v>
      </c>
      <c r="N22" s="296" t="s">
        <v>4</v>
      </c>
      <c r="O22" s="302">
        <v>2067</v>
      </c>
      <c r="P22" s="302">
        <v>1602</v>
      </c>
      <c r="Q22" s="302">
        <v>1148</v>
      </c>
      <c r="R22" s="302">
        <v>1031</v>
      </c>
      <c r="S22" s="302">
        <v>883</v>
      </c>
      <c r="T22" s="506">
        <v>799</v>
      </c>
      <c r="U22" s="506">
        <v>720</v>
      </c>
      <c r="V22" s="506">
        <v>757</v>
      </c>
      <c r="W22" s="506">
        <v>721</v>
      </c>
      <c r="X22" s="506">
        <v>735</v>
      </c>
      <c r="Y22" s="506">
        <v>799</v>
      </c>
      <c r="Z22" s="506">
        <v>885</v>
      </c>
      <c r="AA22" s="501">
        <v>877</v>
      </c>
      <c r="AB22" s="501">
        <v>1271</v>
      </c>
      <c r="AC22" s="501">
        <v>1273</v>
      </c>
      <c r="AD22" s="501">
        <v>1329</v>
      </c>
      <c r="AE22" s="501">
        <v>775</v>
      </c>
      <c r="AF22" s="501">
        <v>730</v>
      </c>
      <c r="AG22" s="501">
        <v>705</v>
      </c>
      <c r="AH22" s="718">
        <v>812</v>
      </c>
      <c r="AI22" s="746">
        <v>1032</v>
      </c>
    </row>
    <row r="23" spans="1:35" s="8" customFormat="1" ht="12.75" customHeight="1" x14ac:dyDescent="0.2">
      <c r="A23" s="342" t="s">
        <v>830</v>
      </c>
      <c r="B23" s="296" t="s">
        <v>4</v>
      </c>
      <c r="C23" s="296" t="s">
        <v>4</v>
      </c>
      <c r="D23" s="296" t="s">
        <v>4</v>
      </c>
      <c r="E23" s="296" t="s">
        <v>4</v>
      </c>
      <c r="F23" s="296" t="s">
        <v>4</v>
      </c>
      <c r="G23" s="296" t="s">
        <v>4</v>
      </c>
      <c r="H23" s="296" t="s">
        <v>4</v>
      </c>
      <c r="I23" s="296" t="s">
        <v>4</v>
      </c>
      <c r="J23" s="969" t="s">
        <v>4</v>
      </c>
      <c r="K23" s="296" t="s">
        <v>4</v>
      </c>
      <c r="L23" s="296" t="s">
        <v>4</v>
      </c>
      <c r="M23" s="296" t="s">
        <v>4</v>
      </c>
      <c r="N23" s="296" t="s">
        <v>4</v>
      </c>
      <c r="O23" s="302">
        <v>1170</v>
      </c>
      <c r="P23" s="302">
        <v>977</v>
      </c>
      <c r="Q23" s="302">
        <v>849</v>
      </c>
      <c r="R23" s="302">
        <v>820</v>
      </c>
      <c r="S23" s="302">
        <v>750</v>
      </c>
      <c r="T23" s="506">
        <v>754</v>
      </c>
      <c r="U23" s="506">
        <v>647</v>
      </c>
      <c r="V23" s="506">
        <v>710</v>
      </c>
      <c r="W23" s="506">
        <v>691</v>
      </c>
      <c r="X23" s="506">
        <v>603</v>
      </c>
      <c r="Y23" s="506">
        <v>771</v>
      </c>
      <c r="Z23" s="506">
        <v>889</v>
      </c>
      <c r="AA23" s="501">
        <v>1090</v>
      </c>
      <c r="AB23" s="501">
        <v>1403</v>
      </c>
      <c r="AC23" s="501">
        <v>1516</v>
      </c>
      <c r="AD23" s="501">
        <v>1552</v>
      </c>
      <c r="AE23" s="501">
        <v>907</v>
      </c>
      <c r="AF23" s="501">
        <v>920</v>
      </c>
      <c r="AG23" s="501">
        <v>980</v>
      </c>
      <c r="AH23" s="718">
        <v>823</v>
      </c>
      <c r="AI23" s="746">
        <v>967</v>
      </c>
    </row>
    <row r="24" spans="1:35" s="8" customFormat="1" x14ac:dyDescent="0.2">
      <c r="A24" s="342" t="s">
        <v>831</v>
      </c>
      <c r="B24" s="296" t="s">
        <v>4</v>
      </c>
      <c r="C24" s="296" t="s">
        <v>4</v>
      </c>
      <c r="D24" s="296" t="s">
        <v>4</v>
      </c>
      <c r="E24" s="296" t="s">
        <v>4</v>
      </c>
      <c r="F24" s="296" t="s">
        <v>4</v>
      </c>
      <c r="G24" s="296" t="s">
        <v>4</v>
      </c>
      <c r="H24" s="296" t="s">
        <v>4</v>
      </c>
      <c r="I24" s="296" t="s">
        <v>4</v>
      </c>
      <c r="J24" s="969" t="s">
        <v>4</v>
      </c>
      <c r="K24" s="296" t="s">
        <v>4</v>
      </c>
      <c r="L24" s="296" t="s">
        <v>4</v>
      </c>
      <c r="M24" s="296" t="s">
        <v>4</v>
      </c>
      <c r="N24" s="296" t="s">
        <v>4</v>
      </c>
      <c r="O24" s="302">
        <v>897</v>
      </c>
      <c r="P24" s="302">
        <v>625</v>
      </c>
      <c r="Q24" s="302">
        <v>299</v>
      </c>
      <c r="R24" s="302">
        <v>211</v>
      </c>
      <c r="S24" s="302">
        <v>133</v>
      </c>
      <c r="T24" s="506">
        <v>45</v>
      </c>
      <c r="U24" s="506">
        <v>73</v>
      </c>
      <c r="V24" s="506">
        <v>47</v>
      </c>
      <c r="W24" s="506">
        <v>30</v>
      </c>
      <c r="X24" s="506">
        <v>132</v>
      </c>
      <c r="Y24" s="506">
        <v>28</v>
      </c>
      <c r="Z24" s="506">
        <v>-4</v>
      </c>
      <c r="AA24" s="501">
        <v>-213</v>
      </c>
      <c r="AB24" s="501">
        <v>-132</v>
      </c>
      <c r="AC24" s="501">
        <v>-243</v>
      </c>
      <c r="AD24" s="501">
        <v>-223</v>
      </c>
      <c r="AE24" s="501">
        <v>-132</v>
      </c>
      <c r="AF24" s="501">
        <v>-190</v>
      </c>
      <c r="AG24" s="501">
        <v>-275</v>
      </c>
      <c r="AH24" s="718">
        <v>-11</v>
      </c>
      <c r="AI24" s="746">
        <v>65</v>
      </c>
    </row>
    <row r="25" spans="1:35" s="8" customFormat="1" ht="12.75" x14ac:dyDescent="0.2">
      <c r="A25" s="952" t="s">
        <v>832</v>
      </c>
      <c r="B25" s="58" t="s">
        <v>4</v>
      </c>
      <c r="C25" s="58" t="s">
        <v>4</v>
      </c>
      <c r="D25" s="58" t="s">
        <v>4</v>
      </c>
      <c r="E25" s="58" t="s">
        <v>4</v>
      </c>
      <c r="F25" s="58" t="s">
        <v>4</v>
      </c>
      <c r="G25" s="58" t="s">
        <v>4</v>
      </c>
      <c r="H25" s="58" t="s">
        <v>4</v>
      </c>
      <c r="I25" s="58" t="s">
        <v>4</v>
      </c>
      <c r="J25" s="955" t="s">
        <v>4</v>
      </c>
      <c r="K25" s="58" t="s">
        <v>4</v>
      </c>
      <c r="L25" s="58" t="s">
        <v>4</v>
      </c>
      <c r="M25" s="58" t="s">
        <v>4</v>
      </c>
      <c r="N25" s="58" t="s">
        <v>4</v>
      </c>
      <c r="O25" s="58" t="s">
        <v>4</v>
      </c>
      <c r="P25" s="58" t="s">
        <v>4</v>
      </c>
      <c r="Q25" s="58" t="s">
        <v>4</v>
      </c>
      <c r="R25" s="58" t="s">
        <v>4</v>
      </c>
      <c r="S25" s="58" t="s">
        <v>4</v>
      </c>
      <c r="T25" s="58" t="s">
        <v>4</v>
      </c>
      <c r="U25" s="58" t="s">
        <v>4</v>
      </c>
      <c r="V25" s="58" t="s">
        <v>4</v>
      </c>
      <c r="W25" s="58" t="s">
        <v>4</v>
      </c>
      <c r="X25" s="58" t="s">
        <v>4</v>
      </c>
      <c r="Y25" s="58" t="s">
        <v>4</v>
      </c>
      <c r="Z25" s="58" t="s">
        <v>4</v>
      </c>
      <c r="AA25" s="58" t="s">
        <v>4</v>
      </c>
      <c r="AB25" s="58" t="s">
        <v>4</v>
      </c>
      <c r="AC25" s="58" t="s">
        <v>4</v>
      </c>
      <c r="AD25" s="58" t="s">
        <v>4</v>
      </c>
      <c r="AE25" s="58" t="s">
        <v>4</v>
      </c>
      <c r="AF25" s="58" t="s">
        <v>4</v>
      </c>
      <c r="AG25" s="58" t="s">
        <v>4</v>
      </c>
      <c r="AH25" s="1262" t="s">
        <v>4</v>
      </c>
      <c r="AI25" s="1261" t="s">
        <v>4</v>
      </c>
    </row>
    <row r="26" spans="1:35" s="8" customFormat="1" ht="12.75" x14ac:dyDescent="0.2">
      <c r="A26" s="324" t="s">
        <v>833</v>
      </c>
      <c r="B26" s="58" t="s">
        <v>4</v>
      </c>
      <c r="C26" s="58" t="s">
        <v>4</v>
      </c>
      <c r="D26" s="58" t="s">
        <v>4</v>
      </c>
      <c r="E26" s="58" t="s">
        <v>4</v>
      </c>
      <c r="F26" s="58" t="s">
        <v>4</v>
      </c>
      <c r="G26" s="58" t="s">
        <v>4</v>
      </c>
      <c r="H26" s="58" t="s">
        <v>4</v>
      </c>
      <c r="I26" s="58" t="s">
        <v>4</v>
      </c>
      <c r="J26" s="955" t="s">
        <v>4</v>
      </c>
      <c r="K26" s="58" t="s">
        <v>4</v>
      </c>
      <c r="L26" s="58" t="s">
        <v>4</v>
      </c>
      <c r="M26" s="58" t="s">
        <v>4</v>
      </c>
      <c r="N26" s="58" t="s">
        <v>4</v>
      </c>
      <c r="O26" s="58" t="s">
        <v>4</v>
      </c>
      <c r="P26" s="58" t="s">
        <v>4</v>
      </c>
      <c r="Q26" s="58" t="s">
        <v>4</v>
      </c>
      <c r="R26" s="58" t="s">
        <v>4</v>
      </c>
      <c r="S26" s="58" t="s">
        <v>4</v>
      </c>
      <c r="T26" s="58" t="s">
        <v>4</v>
      </c>
      <c r="U26" s="58" t="s">
        <v>4</v>
      </c>
      <c r="V26" s="58" t="s">
        <v>4</v>
      </c>
      <c r="W26" s="58" t="s">
        <v>4</v>
      </c>
      <c r="X26" s="58" t="s">
        <v>4</v>
      </c>
      <c r="Y26" s="58" t="s">
        <v>4</v>
      </c>
      <c r="Z26" s="58" t="s">
        <v>4</v>
      </c>
      <c r="AA26" s="58" t="s">
        <v>4</v>
      </c>
      <c r="AB26" s="58" t="s">
        <v>4</v>
      </c>
      <c r="AC26" s="58" t="s">
        <v>4</v>
      </c>
      <c r="AD26" s="58" t="s">
        <v>4</v>
      </c>
      <c r="AE26" s="58" t="s">
        <v>4</v>
      </c>
      <c r="AF26" s="58" t="s">
        <v>4</v>
      </c>
      <c r="AG26" s="58" t="s">
        <v>4</v>
      </c>
      <c r="AH26" s="1262" t="s">
        <v>4</v>
      </c>
      <c r="AI26" s="1261" t="s">
        <v>4</v>
      </c>
    </row>
    <row r="27" spans="1:35" s="8" customFormat="1" ht="24" x14ac:dyDescent="0.2">
      <c r="A27" s="324" t="s">
        <v>834</v>
      </c>
      <c r="B27" s="58" t="s">
        <v>4</v>
      </c>
      <c r="C27" s="58" t="s">
        <v>4</v>
      </c>
      <c r="D27" s="58" t="s">
        <v>4</v>
      </c>
      <c r="E27" s="58" t="s">
        <v>4</v>
      </c>
      <c r="F27" s="58" t="s">
        <v>4</v>
      </c>
      <c r="G27" s="58" t="s">
        <v>4</v>
      </c>
      <c r="H27" s="58" t="s">
        <v>4</v>
      </c>
      <c r="I27" s="58" t="s">
        <v>4</v>
      </c>
      <c r="J27" s="955" t="s">
        <v>4</v>
      </c>
      <c r="K27" s="58" t="s">
        <v>4</v>
      </c>
      <c r="L27" s="58" t="s">
        <v>4</v>
      </c>
      <c r="M27" s="58" t="s">
        <v>4</v>
      </c>
      <c r="N27" s="58" t="s">
        <v>4</v>
      </c>
      <c r="O27" s="58" t="s">
        <v>4</v>
      </c>
      <c r="P27" s="58" t="s">
        <v>4</v>
      </c>
      <c r="Q27" s="58" t="s">
        <v>4</v>
      </c>
      <c r="R27" s="58" t="s">
        <v>4</v>
      </c>
      <c r="S27" s="58" t="s">
        <v>4</v>
      </c>
      <c r="T27" s="58" t="s">
        <v>4</v>
      </c>
      <c r="U27" s="58" t="s">
        <v>4</v>
      </c>
      <c r="V27" s="58" t="s">
        <v>4</v>
      </c>
      <c r="W27" s="58" t="s">
        <v>4</v>
      </c>
      <c r="X27" s="58" t="s">
        <v>4</v>
      </c>
      <c r="Y27" s="58" t="s">
        <v>4</v>
      </c>
      <c r="Z27" s="58" t="s">
        <v>4</v>
      </c>
      <c r="AA27" s="58" t="s">
        <v>4</v>
      </c>
      <c r="AB27" s="58" t="s">
        <v>4</v>
      </c>
      <c r="AC27" s="58" t="s">
        <v>4</v>
      </c>
      <c r="AD27" s="58" t="s">
        <v>4</v>
      </c>
      <c r="AE27" s="58" t="s">
        <v>4</v>
      </c>
      <c r="AF27" s="58" t="s">
        <v>4</v>
      </c>
      <c r="AG27" s="58" t="s">
        <v>4</v>
      </c>
      <c r="AH27" s="1262" t="s">
        <v>4</v>
      </c>
      <c r="AI27" s="1261" t="s">
        <v>4</v>
      </c>
    </row>
    <row r="28" spans="1:35" s="8" customFormat="1" ht="12.75" x14ac:dyDescent="0.2">
      <c r="A28" s="324" t="s">
        <v>835</v>
      </c>
      <c r="B28" s="58" t="s">
        <v>4</v>
      </c>
      <c r="C28" s="58" t="s">
        <v>4</v>
      </c>
      <c r="D28" s="58" t="s">
        <v>4</v>
      </c>
      <c r="E28" s="58" t="s">
        <v>4</v>
      </c>
      <c r="F28" s="58" t="s">
        <v>4</v>
      </c>
      <c r="G28" s="58" t="s">
        <v>4</v>
      </c>
      <c r="H28" s="58" t="s">
        <v>4</v>
      </c>
      <c r="I28" s="58" t="s">
        <v>4</v>
      </c>
      <c r="J28" s="955" t="s">
        <v>4</v>
      </c>
      <c r="K28" s="58" t="s">
        <v>4</v>
      </c>
      <c r="L28" s="58" t="s">
        <v>4</v>
      </c>
      <c r="M28" s="58" t="s">
        <v>4</v>
      </c>
      <c r="N28" s="58" t="s">
        <v>4</v>
      </c>
      <c r="O28" s="58" t="s">
        <v>4</v>
      </c>
      <c r="P28" s="58" t="s">
        <v>4</v>
      </c>
      <c r="Q28" s="58" t="s">
        <v>4</v>
      </c>
      <c r="R28" s="58" t="s">
        <v>4</v>
      </c>
      <c r="S28" s="58" t="s">
        <v>4</v>
      </c>
      <c r="T28" s="58" t="s">
        <v>4</v>
      </c>
      <c r="U28" s="58" t="s">
        <v>4</v>
      </c>
      <c r="V28" s="58" t="s">
        <v>4</v>
      </c>
      <c r="W28" s="58" t="s">
        <v>4</v>
      </c>
      <c r="X28" s="58" t="s">
        <v>4</v>
      </c>
      <c r="Y28" s="58" t="s">
        <v>4</v>
      </c>
      <c r="Z28" s="58" t="s">
        <v>4</v>
      </c>
      <c r="AA28" s="58" t="s">
        <v>4</v>
      </c>
      <c r="AB28" s="58" t="s">
        <v>4</v>
      </c>
      <c r="AC28" s="58" t="s">
        <v>4</v>
      </c>
      <c r="AD28" s="58" t="s">
        <v>4</v>
      </c>
      <c r="AE28" s="58" t="s">
        <v>4</v>
      </c>
      <c r="AF28" s="58" t="s">
        <v>4</v>
      </c>
      <c r="AG28" s="58" t="s">
        <v>4</v>
      </c>
      <c r="AH28" s="1262" t="s">
        <v>4</v>
      </c>
      <c r="AI28" s="1261" t="s">
        <v>4</v>
      </c>
    </row>
    <row r="29" spans="1:35" s="8" customFormat="1" ht="12.75" x14ac:dyDescent="0.2">
      <c r="A29" s="324" t="s">
        <v>836</v>
      </c>
      <c r="B29" s="58" t="s">
        <v>4</v>
      </c>
      <c r="C29" s="58" t="s">
        <v>4</v>
      </c>
      <c r="D29" s="58" t="s">
        <v>4</v>
      </c>
      <c r="E29" s="58" t="s">
        <v>4</v>
      </c>
      <c r="F29" s="58" t="s">
        <v>4</v>
      </c>
      <c r="G29" s="58" t="s">
        <v>4</v>
      </c>
      <c r="H29" s="58" t="s">
        <v>4</v>
      </c>
      <c r="I29" s="58" t="s">
        <v>4</v>
      </c>
      <c r="J29" s="955" t="s">
        <v>4</v>
      </c>
      <c r="K29" s="58" t="s">
        <v>4</v>
      </c>
      <c r="L29" s="58" t="s">
        <v>4</v>
      </c>
      <c r="M29" s="58" t="s">
        <v>4</v>
      </c>
      <c r="N29" s="58" t="s">
        <v>4</v>
      </c>
      <c r="O29" s="58" t="s">
        <v>4</v>
      </c>
      <c r="P29" s="58" t="s">
        <v>4</v>
      </c>
      <c r="Q29" s="58" t="s">
        <v>4</v>
      </c>
      <c r="R29" s="58" t="s">
        <v>4</v>
      </c>
      <c r="S29" s="58" t="s">
        <v>4</v>
      </c>
      <c r="T29" s="58" t="s">
        <v>4</v>
      </c>
      <c r="U29" s="58" t="s">
        <v>4</v>
      </c>
      <c r="V29" s="58" t="s">
        <v>4</v>
      </c>
      <c r="W29" s="58" t="s">
        <v>4</v>
      </c>
      <c r="X29" s="58" t="s">
        <v>4</v>
      </c>
      <c r="Y29" s="58" t="s">
        <v>4</v>
      </c>
      <c r="Z29" s="58" t="s">
        <v>4</v>
      </c>
      <c r="AA29" s="58" t="s">
        <v>4</v>
      </c>
      <c r="AB29" s="58" t="s">
        <v>4</v>
      </c>
      <c r="AC29" s="58" t="s">
        <v>4</v>
      </c>
      <c r="AD29" s="58" t="s">
        <v>4</v>
      </c>
      <c r="AE29" s="58" t="s">
        <v>4</v>
      </c>
      <c r="AF29" s="58" t="s">
        <v>4</v>
      </c>
      <c r="AG29" s="58" t="s">
        <v>4</v>
      </c>
      <c r="AH29" s="1262" t="s">
        <v>4</v>
      </c>
      <c r="AI29" s="1261" t="s">
        <v>4</v>
      </c>
    </row>
    <row r="30" spans="1:35" s="8" customFormat="1" ht="16.5" customHeight="1" x14ac:dyDescent="0.2">
      <c r="A30" s="324" t="s">
        <v>837</v>
      </c>
      <c r="B30" s="58" t="s">
        <v>4</v>
      </c>
      <c r="C30" s="58" t="s">
        <v>4</v>
      </c>
      <c r="D30" s="58" t="s">
        <v>4</v>
      </c>
      <c r="E30" s="58" t="s">
        <v>4</v>
      </c>
      <c r="F30" s="58" t="s">
        <v>4</v>
      </c>
      <c r="G30" s="58" t="s">
        <v>4</v>
      </c>
      <c r="H30" s="58" t="s">
        <v>4</v>
      </c>
      <c r="I30" s="58" t="s">
        <v>4</v>
      </c>
      <c r="J30" s="955" t="s">
        <v>4</v>
      </c>
      <c r="K30" s="58" t="s">
        <v>4</v>
      </c>
      <c r="L30" s="58" t="s">
        <v>4</v>
      </c>
      <c r="M30" s="58" t="s">
        <v>4</v>
      </c>
      <c r="N30" s="58" t="s">
        <v>4</v>
      </c>
      <c r="O30" s="58" t="s">
        <v>4</v>
      </c>
      <c r="P30" s="58" t="s">
        <v>4</v>
      </c>
      <c r="Q30" s="58" t="s">
        <v>4</v>
      </c>
      <c r="R30" s="58" t="s">
        <v>4</v>
      </c>
      <c r="S30" s="58" t="s">
        <v>4</v>
      </c>
      <c r="T30" s="58" t="s">
        <v>4</v>
      </c>
      <c r="U30" s="58" t="s">
        <v>4</v>
      </c>
      <c r="V30" s="58" t="s">
        <v>4</v>
      </c>
      <c r="W30" s="58" t="s">
        <v>4</v>
      </c>
      <c r="X30" s="58" t="s">
        <v>4</v>
      </c>
      <c r="Y30" s="58" t="s">
        <v>4</v>
      </c>
      <c r="Z30" s="58" t="s">
        <v>4</v>
      </c>
      <c r="AA30" s="58" t="s">
        <v>4</v>
      </c>
      <c r="AB30" s="58" t="s">
        <v>4</v>
      </c>
      <c r="AC30" s="58" t="s">
        <v>4</v>
      </c>
      <c r="AD30" s="58" t="s">
        <v>4</v>
      </c>
      <c r="AE30" s="58" t="s">
        <v>4</v>
      </c>
      <c r="AF30" s="58" t="s">
        <v>4</v>
      </c>
      <c r="AG30" s="58" t="s">
        <v>4</v>
      </c>
      <c r="AH30" s="1262" t="s">
        <v>4</v>
      </c>
      <c r="AI30" s="1261" t="s">
        <v>4</v>
      </c>
    </row>
    <row r="31" spans="1:35" s="8" customFormat="1" x14ac:dyDescent="0.2">
      <c r="A31" s="324" t="s">
        <v>838</v>
      </c>
      <c r="B31" s="296" t="s">
        <v>4</v>
      </c>
      <c r="C31" s="296" t="s">
        <v>4</v>
      </c>
      <c r="D31" s="296" t="s">
        <v>4</v>
      </c>
      <c r="E31" s="296" t="s">
        <v>4</v>
      </c>
      <c r="F31" s="296" t="s">
        <v>4</v>
      </c>
      <c r="G31" s="296">
        <v>1</v>
      </c>
      <c r="H31" s="296">
        <v>1</v>
      </c>
      <c r="I31" s="296">
        <v>1</v>
      </c>
      <c r="J31" s="972" t="s">
        <v>4</v>
      </c>
      <c r="K31" s="292">
        <v>1</v>
      </c>
      <c r="L31" s="292">
        <v>1</v>
      </c>
      <c r="M31" s="292">
        <v>1</v>
      </c>
      <c r="N31" s="292">
        <v>1</v>
      </c>
      <c r="O31" s="292">
        <v>1</v>
      </c>
      <c r="P31" s="292">
        <v>1</v>
      </c>
      <c r="Q31" s="292">
        <v>1</v>
      </c>
      <c r="R31" s="292">
        <v>1</v>
      </c>
      <c r="S31" s="292">
        <v>1</v>
      </c>
      <c r="T31" s="292">
        <v>1</v>
      </c>
      <c r="U31" s="292">
        <v>1</v>
      </c>
      <c r="V31" s="292">
        <v>1</v>
      </c>
      <c r="W31" s="292">
        <v>1</v>
      </c>
      <c r="X31" s="296">
        <v>1</v>
      </c>
      <c r="Y31" s="296">
        <v>1</v>
      </c>
      <c r="Z31" s="296">
        <v>1</v>
      </c>
      <c r="AA31" s="296">
        <v>1</v>
      </c>
      <c r="AB31" s="214">
        <v>1</v>
      </c>
      <c r="AC31" s="214">
        <v>1</v>
      </c>
      <c r="AD31" s="953">
        <v>1</v>
      </c>
      <c r="AE31" s="108">
        <v>1</v>
      </c>
      <c r="AF31" s="108">
        <v>1</v>
      </c>
      <c r="AG31" s="108">
        <v>1</v>
      </c>
      <c r="AH31" s="736">
        <v>1</v>
      </c>
      <c r="AI31" s="746">
        <v>1</v>
      </c>
    </row>
    <row r="32" spans="1:35" s="8" customFormat="1" x14ac:dyDescent="0.2">
      <c r="A32" s="324" t="s">
        <v>708</v>
      </c>
      <c r="B32" s="296" t="s">
        <v>4</v>
      </c>
      <c r="C32" s="296" t="s">
        <v>4</v>
      </c>
      <c r="D32" s="296" t="s">
        <v>4</v>
      </c>
      <c r="E32" s="296" t="s">
        <v>4</v>
      </c>
      <c r="F32" s="296" t="s">
        <v>4</v>
      </c>
      <c r="G32" s="296">
        <v>97</v>
      </c>
      <c r="H32" s="296">
        <v>201</v>
      </c>
      <c r="I32" s="296">
        <v>261</v>
      </c>
      <c r="J32" s="972" t="s">
        <v>4</v>
      </c>
      <c r="K32" s="296">
        <v>335</v>
      </c>
      <c r="L32" s="296">
        <v>396</v>
      </c>
      <c r="M32" s="296">
        <v>543</v>
      </c>
      <c r="N32" s="296">
        <v>687</v>
      </c>
      <c r="O32" s="296">
        <v>900</v>
      </c>
      <c r="P32" s="302">
        <v>1026</v>
      </c>
      <c r="Q32" s="302">
        <v>1106</v>
      </c>
      <c r="R32" s="302">
        <v>1168</v>
      </c>
      <c r="S32" s="302">
        <v>1201</v>
      </c>
      <c r="T32" s="302">
        <v>1177</v>
      </c>
      <c r="U32" s="302">
        <v>1010</v>
      </c>
      <c r="V32" s="296">
        <v>872</v>
      </c>
      <c r="W32" s="302">
        <v>1192</v>
      </c>
      <c r="X32" s="302">
        <v>1100</v>
      </c>
      <c r="Y32" s="296">
        <v>987</v>
      </c>
      <c r="Z32" s="296">
        <v>824</v>
      </c>
      <c r="AA32" s="214">
        <v>855</v>
      </c>
      <c r="AB32" s="214">
        <v>757</v>
      </c>
      <c r="AC32" s="214">
        <v>735</v>
      </c>
      <c r="AD32" s="953">
        <v>730</v>
      </c>
      <c r="AE32" s="108">
        <v>764</v>
      </c>
      <c r="AF32" s="108">
        <v>734</v>
      </c>
      <c r="AG32" s="108">
        <v>666</v>
      </c>
      <c r="AH32" s="736">
        <v>674</v>
      </c>
      <c r="AI32" s="746">
        <v>633</v>
      </c>
    </row>
    <row r="33" spans="1:35" s="8" customFormat="1" x14ac:dyDescent="0.2">
      <c r="A33" s="324" t="s">
        <v>37</v>
      </c>
      <c r="B33" s="58" t="s">
        <v>8</v>
      </c>
      <c r="C33" s="58" t="s">
        <v>8</v>
      </c>
      <c r="D33" s="58" t="s">
        <v>8</v>
      </c>
      <c r="E33" s="58" t="s">
        <v>8</v>
      </c>
      <c r="F33" s="58" t="s">
        <v>8</v>
      </c>
      <c r="G33" s="58" t="s">
        <v>8</v>
      </c>
      <c r="H33" s="58" t="s">
        <v>8</v>
      </c>
      <c r="I33" s="58" t="s">
        <v>8</v>
      </c>
      <c r="J33" s="955" t="s">
        <v>8</v>
      </c>
      <c r="K33" s="58" t="s">
        <v>8</v>
      </c>
      <c r="L33" s="58" t="s">
        <v>8</v>
      </c>
      <c r="M33" s="58" t="s">
        <v>8</v>
      </c>
      <c r="N33" s="58" t="s">
        <v>8</v>
      </c>
      <c r="O33" s="58" t="s">
        <v>8</v>
      </c>
      <c r="P33" s="58" t="s">
        <v>8</v>
      </c>
      <c r="Q33" s="58" t="s">
        <v>8</v>
      </c>
      <c r="R33" s="58" t="s">
        <v>8</v>
      </c>
      <c r="S33" s="58" t="s">
        <v>8</v>
      </c>
      <c r="T33" s="58" t="s">
        <v>8</v>
      </c>
      <c r="U33" s="58" t="s">
        <v>8</v>
      </c>
      <c r="V33" s="58" t="s">
        <v>8</v>
      </c>
      <c r="W33" s="58" t="s">
        <v>8</v>
      </c>
      <c r="X33" s="58" t="s">
        <v>8</v>
      </c>
      <c r="Y33" s="58" t="s">
        <v>8</v>
      </c>
      <c r="Z33" s="58" t="s">
        <v>8</v>
      </c>
      <c r="AA33" s="58" t="s">
        <v>8</v>
      </c>
      <c r="AB33" s="58" t="s">
        <v>8</v>
      </c>
      <c r="AC33" s="58" t="s">
        <v>8</v>
      </c>
      <c r="AD33" s="58" t="s">
        <v>8</v>
      </c>
      <c r="AE33" s="58" t="s">
        <v>8</v>
      </c>
      <c r="AF33" s="58" t="s">
        <v>8</v>
      </c>
      <c r="AG33" s="58" t="s">
        <v>8</v>
      </c>
      <c r="AH33" s="1262" t="s">
        <v>8</v>
      </c>
      <c r="AI33" s="1262" t="s">
        <v>8</v>
      </c>
    </row>
    <row r="34" spans="1:35" s="8" customFormat="1" x14ac:dyDescent="0.2">
      <c r="A34" s="324" t="s">
        <v>400</v>
      </c>
      <c r="B34" s="58" t="s">
        <v>8</v>
      </c>
      <c r="C34" s="58" t="s">
        <v>8</v>
      </c>
      <c r="D34" s="58" t="s">
        <v>8</v>
      </c>
      <c r="E34" s="58" t="s">
        <v>8</v>
      </c>
      <c r="F34" s="58" t="s">
        <v>8</v>
      </c>
      <c r="G34" s="58" t="s">
        <v>8</v>
      </c>
      <c r="H34" s="58" t="s">
        <v>8</v>
      </c>
      <c r="I34" s="58" t="s">
        <v>8</v>
      </c>
      <c r="J34" s="955" t="s">
        <v>8</v>
      </c>
      <c r="K34" s="58" t="s">
        <v>8</v>
      </c>
      <c r="L34" s="58" t="s">
        <v>8</v>
      </c>
      <c r="M34" s="58" t="s">
        <v>8</v>
      </c>
      <c r="N34" s="58" t="s">
        <v>8</v>
      </c>
      <c r="O34" s="58" t="s">
        <v>8</v>
      </c>
      <c r="P34" s="58" t="s">
        <v>8</v>
      </c>
      <c r="Q34" s="58" t="s">
        <v>8</v>
      </c>
      <c r="R34" s="58" t="s">
        <v>8</v>
      </c>
      <c r="S34" s="58" t="s">
        <v>8</v>
      </c>
      <c r="T34" s="58" t="s">
        <v>8</v>
      </c>
      <c r="U34" s="58" t="s">
        <v>8</v>
      </c>
      <c r="V34" s="58" t="s">
        <v>8</v>
      </c>
      <c r="W34" s="58" t="s">
        <v>8</v>
      </c>
      <c r="X34" s="58" t="s">
        <v>8</v>
      </c>
      <c r="Y34" s="58" t="s">
        <v>8</v>
      </c>
      <c r="Z34" s="58" t="s">
        <v>8</v>
      </c>
      <c r="AA34" s="58" t="s">
        <v>8</v>
      </c>
      <c r="AB34" s="58" t="s">
        <v>8</v>
      </c>
      <c r="AC34" s="58" t="s">
        <v>8</v>
      </c>
      <c r="AD34" s="58" t="s">
        <v>8</v>
      </c>
      <c r="AE34" s="58" t="s">
        <v>8</v>
      </c>
      <c r="AF34" s="58" t="s">
        <v>8</v>
      </c>
      <c r="AG34" s="58" t="s">
        <v>8</v>
      </c>
      <c r="AH34" s="1262" t="s">
        <v>8</v>
      </c>
      <c r="AI34" s="1262" t="s">
        <v>8</v>
      </c>
    </row>
    <row r="35" spans="1:35" s="8" customFormat="1" ht="12.75" x14ac:dyDescent="0.2">
      <c r="A35" s="954" t="s">
        <v>839</v>
      </c>
      <c r="B35" s="58" t="s">
        <v>4</v>
      </c>
      <c r="C35" s="58" t="s">
        <v>4</v>
      </c>
      <c r="D35" s="58" t="s">
        <v>4</v>
      </c>
      <c r="E35" s="58" t="s">
        <v>4</v>
      </c>
      <c r="F35" s="58" t="s">
        <v>4</v>
      </c>
      <c r="G35" s="58" t="s">
        <v>4</v>
      </c>
      <c r="H35" s="58" t="s">
        <v>4</v>
      </c>
      <c r="I35" s="58" t="s">
        <v>4</v>
      </c>
      <c r="J35" s="955" t="s">
        <v>4</v>
      </c>
      <c r="K35" s="58" t="s">
        <v>4</v>
      </c>
      <c r="L35" s="58" t="s">
        <v>4</v>
      </c>
      <c r="M35" s="58" t="s">
        <v>4</v>
      </c>
      <c r="N35" s="58" t="s">
        <v>4</v>
      </c>
      <c r="O35" s="58" t="s">
        <v>4</v>
      </c>
      <c r="P35" s="58" t="s">
        <v>4</v>
      </c>
      <c r="Q35" s="58" t="s">
        <v>4</v>
      </c>
      <c r="R35" s="58" t="s">
        <v>4</v>
      </c>
      <c r="S35" s="58" t="s">
        <v>4</v>
      </c>
      <c r="T35" s="58" t="s">
        <v>4</v>
      </c>
      <c r="U35" s="58" t="s">
        <v>4</v>
      </c>
      <c r="V35" s="58" t="s">
        <v>4</v>
      </c>
      <c r="W35" s="58" t="s">
        <v>4</v>
      </c>
      <c r="X35" s="58" t="s">
        <v>4</v>
      </c>
      <c r="Y35" s="58" t="s">
        <v>4</v>
      </c>
      <c r="Z35" s="58" t="s">
        <v>4</v>
      </c>
      <c r="AA35" s="58" t="s">
        <v>4</v>
      </c>
      <c r="AB35" s="58" t="s">
        <v>4</v>
      </c>
      <c r="AC35" s="58" t="s">
        <v>4</v>
      </c>
      <c r="AD35" s="58" t="s">
        <v>4</v>
      </c>
      <c r="AE35" s="58" t="s">
        <v>4</v>
      </c>
      <c r="AF35" s="58" t="s">
        <v>4</v>
      </c>
      <c r="AG35" s="58" t="s">
        <v>4</v>
      </c>
      <c r="AH35" s="1262" t="s">
        <v>4</v>
      </c>
      <c r="AI35" s="1262" t="s">
        <v>4</v>
      </c>
    </row>
    <row r="36" spans="1:35" s="8" customFormat="1" x14ac:dyDescent="0.2">
      <c r="A36" s="1273" t="s">
        <v>40</v>
      </c>
      <c r="B36" s="1288"/>
      <c r="C36" s="1288"/>
      <c r="D36" s="1288"/>
      <c r="E36" s="1288"/>
      <c r="F36" s="1288"/>
      <c r="G36" s="1288"/>
      <c r="H36" s="1288"/>
      <c r="I36" s="1288"/>
      <c r="J36" s="1288"/>
      <c r="K36" s="1288"/>
      <c r="L36" s="1288"/>
      <c r="M36" s="1288"/>
      <c r="N36" s="1288"/>
      <c r="O36" s="1288"/>
      <c r="P36" s="1288"/>
      <c r="Q36" s="1288"/>
      <c r="R36" s="1288"/>
      <c r="S36" s="1288"/>
      <c r="T36" s="1288"/>
      <c r="U36" s="1288"/>
      <c r="V36" s="1288"/>
      <c r="W36" s="1288"/>
      <c r="X36" s="1288"/>
      <c r="Y36" s="1288"/>
      <c r="Z36" s="1288"/>
      <c r="AA36" s="1288"/>
      <c r="AB36" s="1288"/>
      <c r="AC36" s="1288"/>
      <c r="AD36" s="1288"/>
      <c r="AE36" s="1288"/>
      <c r="AF36" s="1288"/>
      <c r="AG36" s="1288"/>
      <c r="AH36" s="1288"/>
      <c r="AI36" s="1288"/>
    </row>
    <row r="37" spans="1:35" x14ac:dyDescent="0.2">
      <c r="A37" s="352" t="s">
        <v>41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16"/>
    </row>
    <row r="38" spans="1:35" x14ac:dyDescent="0.2">
      <c r="A38" s="352" t="s">
        <v>42</v>
      </c>
      <c r="B38" s="58" t="s">
        <v>4</v>
      </c>
      <c r="C38" s="58" t="s">
        <v>4</v>
      </c>
      <c r="D38" s="58" t="s">
        <v>4</v>
      </c>
      <c r="E38" s="58" t="s">
        <v>4</v>
      </c>
      <c r="F38" s="58" t="s">
        <v>4</v>
      </c>
      <c r="G38" s="58" t="s">
        <v>4</v>
      </c>
      <c r="H38" s="58" t="s">
        <v>4</v>
      </c>
      <c r="I38" s="58" t="s">
        <v>4</v>
      </c>
      <c r="J38" s="58" t="s">
        <v>4</v>
      </c>
      <c r="K38" s="58" t="s">
        <v>4</v>
      </c>
      <c r="L38" s="58" t="s">
        <v>4</v>
      </c>
      <c r="M38" s="58" t="s">
        <v>4</v>
      </c>
      <c r="N38" s="58" t="s">
        <v>4</v>
      </c>
      <c r="O38" s="302">
        <v>4694</v>
      </c>
      <c r="P38" s="302">
        <v>5287</v>
      </c>
      <c r="Q38" s="302">
        <v>7661</v>
      </c>
      <c r="R38" s="302">
        <v>8524</v>
      </c>
      <c r="S38" s="302">
        <v>11967</v>
      </c>
      <c r="T38" s="302">
        <v>12227</v>
      </c>
      <c r="U38" s="302">
        <v>13354</v>
      </c>
      <c r="V38" s="302">
        <v>15908</v>
      </c>
      <c r="W38" s="326">
        <v>15924</v>
      </c>
      <c r="X38" s="326">
        <v>16655</v>
      </c>
      <c r="Y38" s="326">
        <v>18133</v>
      </c>
      <c r="Z38" s="326">
        <v>18632</v>
      </c>
      <c r="AA38" s="302">
        <v>21255</v>
      </c>
      <c r="AB38" s="302">
        <v>23316</v>
      </c>
      <c r="AC38" s="302">
        <v>25894</v>
      </c>
      <c r="AD38" s="302">
        <v>28193</v>
      </c>
      <c r="AE38" s="302">
        <v>32257</v>
      </c>
      <c r="AF38" s="302">
        <v>35797</v>
      </c>
      <c r="AG38" s="302">
        <v>42289</v>
      </c>
      <c r="AH38" s="1254">
        <v>45955</v>
      </c>
      <c r="AI38" s="1263">
        <v>47828</v>
      </c>
    </row>
    <row r="39" spans="1:35" s="77" customFormat="1" x14ac:dyDescent="0.2">
      <c r="A39" s="1277" t="s">
        <v>44</v>
      </c>
      <c r="B39" s="1278"/>
      <c r="C39" s="1278"/>
      <c r="D39" s="1135"/>
      <c r="E39" s="1135"/>
      <c r="F39" s="1135"/>
      <c r="G39" s="1135"/>
      <c r="H39" s="1135"/>
      <c r="I39" s="1135"/>
      <c r="J39" s="1135"/>
      <c r="K39" s="1289"/>
      <c r="L39" s="1289"/>
      <c r="M39" s="1289"/>
      <c r="N39" s="1289"/>
      <c r="O39" s="1136"/>
      <c r="P39" s="1136"/>
      <c r="Q39" s="1136"/>
      <c r="R39" s="1136"/>
      <c r="S39" s="1136"/>
      <c r="T39" s="1136"/>
      <c r="U39" s="1136"/>
      <c r="V39" s="1136"/>
      <c r="W39" s="1136"/>
      <c r="X39" s="1136"/>
      <c r="Y39" s="1136"/>
      <c r="Z39" s="1290"/>
      <c r="AA39" s="1136"/>
      <c r="AB39" s="1136"/>
      <c r="AC39" s="1136"/>
      <c r="AD39" s="1136"/>
      <c r="AE39" s="1136"/>
      <c r="AF39" s="1136"/>
      <c r="AG39" s="1136"/>
      <c r="AH39" s="1133"/>
      <c r="AI39" s="1133"/>
    </row>
    <row r="40" spans="1:35" s="8" customFormat="1" x14ac:dyDescent="0.2">
      <c r="A40" s="352" t="s">
        <v>45</v>
      </c>
      <c r="B40" s="973"/>
      <c r="C40" s="973"/>
      <c r="D40" s="973"/>
      <c r="E40" s="973"/>
      <c r="F40" s="973"/>
      <c r="G40" s="973"/>
      <c r="H40" s="973"/>
      <c r="I40" s="973"/>
      <c r="J40" s="973"/>
      <c r="K40" s="973"/>
      <c r="L40" s="973"/>
      <c r="M40" s="973"/>
      <c r="N40" s="973"/>
      <c r="O40" s="973"/>
      <c r="P40" s="973"/>
      <c r="Q40" s="973"/>
      <c r="R40" s="973"/>
      <c r="S40" s="973"/>
      <c r="T40" s="973"/>
      <c r="U40" s="973"/>
      <c r="V40" s="973"/>
      <c r="W40" s="974"/>
      <c r="X40" s="292"/>
      <c r="Y40" s="292"/>
      <c r="Z40" s="292"/>
      <c r="AA40" s="296"/>
      <c r="AB40" s="296"/>
      <c r="AC40" s="296"/>
      <c r="AD40" s="296"/>
      <c r="AE40" s="296"/>
      <c r="AF40" s="296"/>
      <c r="AG40" s="296"/>
      <c r="AH40" s="36"/>
      <c r="AI40" s="91"/>
    </row>
    <row r="41" spans="1:35" s="8" customFormat="1" x14ac:dyDescent="0.2">
      <c r="A41" s="323" t="s">
        <v>3</v>
      </c>
      <c r="B41" s="58" t="s">
        <v>4</v>
      </c>
      <c r="C41" s="58" t="s">
        <v>4</v>
      </c>
      <c r="D41" s="58" t="s">
        <v>4</v>
      </c>
      <c r="E41" s="58" t="s">
        <v>4</v>
      </c>
      <c r="F41" s="58" t="s">
        <v>4</v>
      </c>
      <c r="G41" s="58" t="s">
        <v>4</v>
      </c>
      <c r="H41" s="58" t="s">
        <v>4</v>
      </c>
      <c r="I41" s="58" t="s">
        <v>4</v>
      </c>
      <c r="J41" s="58" t="s">
        <v>4</v>
      </c>
      <c r="K41" s="58" t="s">
        <v>4</v>
      </c>
      <c r="L41" s="58" t="s">
        <v>4</v>
      </c>
      <c r="M41" s="58" t="s">
        <v>4</v>
      </c>
      <c r="N41" s="58" t="s">
        <v>4</v>
      </c>
      <c r="O41" s="64" t="s">
        <v>4</v>
      </c>
      <c r="P41" s="64" t="s">
        <v>4</v>
      </c>
      <c r="Q41" s="64" t="s">
        <v>4</v>
      </c>
      <c r="R41" s="64" t="s">
        <v>4</v>
      </c>
      <c r="S41" s="64" t="s">
        <v>4</v>
      </c>
      <c r="T41" s="64" t="s">
        <v>4</v>
      </c>
      <c r="U41" s="64" t="s">
        <v>4</v>
      </c>
      <c r="V41" s="64" t="s">
        <v>4</v>
      </c>
      <c r="W41" s="64" t="s">
        <v>4</v>
      </c>
      <c r="X41" s="64" t="s">
        <v>4</v>
      </c>
      <c r="Y41" s="64">
        <v>24.6</v>
      </c>
      <c r="Z41" s="64">
        <v>25.2</v>
      </c>
      <c r="AA41" s="64">
        <v>23.9</v>
      </c>
      <c r="AB41" s="64">
        <v>24.2</v>
      </c>
      <c r="AC41" s="64">
        <v>23.3</v>
      </c>
      <c r="AD41" s="36">
        <v>23.6</v>
      </c>
      <c r="AE41" s="64">
        <v>22.4</v>
      </c>
      <c r="AF41" s="36">
        <v>22.4</v>
      </c>
      <c r="AG41" s="718">
        <v>19.7</v>
      </c>
      <c r="AH41" s="718">
        <v>19.5</v>
      </c>
      <c r="AI41" s="724">
        <v>18.8</v>
      </c>
    </row>
    <row r="42" spans="1:35" s="8" customFormat="1" x14ac:dyDescent="0.2">
      <c r="A42" s="323" t="s">
        <v>5</v>
      </c>
      <c r="B42" s="58" t="s">
        <v>4</v>
      </c>
      <c r="C42" s="58" t="s">
        <v>4</v>
      </c>
      <c r="D42" s="58" t="s">
        <v>4</v>
      </c>
      <c r="E42" s="58" t="s">
        <v>4</v>
      </c>
      <c r="F42" s="58" t="s">
        <v>4</v>
      </c>
      <c r="G42" s="58" t="s">
        <v>4</v>
      </c>
      <c r="H42" s="58" t="s">
        <v>4</v>
      </c>
      <c r="I42" s="58" t="s">
        <v>4</v>
      </c>
      <c r="J42" s="58" t="s">
        <v>4</v>
      </c>
      <c r="K42" s="58" t="s">
        <v>4</v>
      </c>
      <c r="L42" s="58" t="s">
        <v>4</v>
      </c>
      <c r="M42" s="58" t="s">
        <v>4</v>
      </c>
      <c r="N42" s="58" t="s">
        <v>4</v>
      </c>
      <c r="O42" s="64" t="s">
        <v>4</v>
      </c>
      <c r="P42" s="64" t="s">
        <v>4</v>
      </c>
      <c r="Q42" s="64" t="s">
        <v>4</v>
      </c>
      <c r="R42" s="64" t="s">
        <v>4</v>
      </c>
      <c r="S42" s="64" t="s">
        <v>4</v>
      </c>
      <c r="T42" s="64" t="s">
        <v>4</v>
      </c>
      <c r="U42" s="64" t="s">
        <v>4</v>
      </c>
      <c r="V42" s="64" t="s">
        <v>4</v>
      </c>
      <c r="W42" s="64" t="s">
        <v>4</v>
      </c>
      <c r="X42" s="64" t="s">
        <v>4</v>
      </c>
      <c r="Y42" s="64"/>
      <c r="Z42" s="64">
        <v>102.4390243902439</v>
      </c>
      <c r="AA42" s="64">
        <v>94.841269841269835</v>
      </c>
      <c r="AB42" s="64">
        <v>101.25523012552303</v>
      </c>
      <c r="AC42" s="64">
        <v>96.280991735537185</v>
      </c>
      <c r="AD42" s="64">
        <v>101.28755364806867</v>
      </c>
      <c r="AE42" s="64">
        <v>94.915254237288124</v>
      </c>
      <c r="AF42" s="64">
        <v>100</v>
      </c>
      <c r="AG42" s="749">
        <f t="shared" ref="AG42:AH42" si="0">AG41/AF41*100</f>
        <v>87.946428571428569</v>
      </c>
      <c r="AH42" s="749">
        <f t="shared" si="0"/>
        <v>98.984771573604064</v>
      </c>
      <c r="AI42" s="1110">
        <f>AI41/AH41*100</f>
        <v>96.410256410256409</v>
      </c>
    </row>
    <row r="43" spans="1:35" s="8" customFormat="1" x14ac:dyDescent="0.2">
      <c r="A43" s="317" t="s">
        <v>47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36"/>
      <c r="AE43" s="64"/>
      <c r="AF43" s="36"/>
      <c r="AG43" s="718"/>
      <c r="AH43" s="718"/>
      <c r="AI43" s="724"/>
    </row>
    <row r="44" spans="1:35" s="8" customFormat="1" x14ac:dyDescent="0.2">
      <c r="A44" s="323" t="s">
        <v>3</v>
      </c>
      <c r="B44" s="58" t="s">
        <v>4</v>
      </c>
      <c r="C44" s="58" t="s">
        <v>4</v>
      </c>
      <c r="D44" s="58" t="s">
        <v>4</v>
      </c>
      <c r="E44" s="58" t="s">
        <v>4</v>
      </c>
      <c r="F44" s="58" t="s">
        <v>4</v>
      </c>
      <c r="G44" s="58" t="s">
        <v>4</v>
      </c>
      <c r="H44" s="58" t="s">
        <v>4</v>
      </c>
      <c r="I44" s="58" t="s">
        <v>4</v>
      </c>
      <c r="J44" s="58" t="s">
        <v>4</v>
      </c>
      <c r="K44" s="58" t="s">
        <v>4</v>
      </c>
      <c r="L44" s="58" t="s">
        <v>4</v>
      </c>
      <c r="M44" s="58" t="s">
        <v>4</v>
      </c>
      <c r="N44" s="58" t="s">
        <v>4</v>
      </c>
      <c r="O44" s="64" t="s">
        <v>4</v>
      </c>
      <c r="P44" s="64" t="s">
        <v>4</v>
      </c>
      <c r="Q44" s="64" t="s">
        <v>4</v>
      </c>
      <c r="R44" s="64" t="s">
        <v>4</v>
      </c>
      <c r="S44" s="64" t="s">
        <v>4</v>
      </c>
      <c r="T44" s="64" t="s">
        <v>4</v>
      </c>
      <c r="U44" s="64" t="s">
        <v>4</v>
      </c>
      <c r="V44" s="64" t="s">
        <v>4</v>
      </c>
      <c r="W44" s="64" t="s">
        <v>4</v>
      </c>
      <c r="X44" s="64" t="s">
        <v>4</v>
      </c>
      <c r="Y44" s="64">
        <v>23.1</v>
      </c>
      <c r="Z44" s="64">
        <v>23.9</v>
      </c>
      <c r="AA44" s="64">
        <v>22.6</v>
      </c>
      <c r="AB44" s="64">
        <v>22.9</v>
      </c>
      <c r="AC44" s="64">
        <v>22.1</v>
      </c>
      <c r="AD44" s="36">
        <v>22.4</v>
      </c>
      <c r="AE44" s="64">
        <v>21.3</v>
      </c>
      <c r="AF44" s="36">
        <v>21.3</v>
      </c>
      <c r="AG44" s="718">
        <v>18.8</v>
      </c>
      <c r="AH44" s="718">
        <v>18.600000000000001</v>
      </c>
      <c r="AI44" s="724">
        <v>17.899999999999999</v>
      </c>
    </row>
    <row r="45" spans="1:35" s="8" customFormat="1" x14ac:dyDescent="0.2">
      <c r="A45" s="323" t="s">
        <v>5</v>
      </c>
      <c r="B45" s="58" t="s">
        <v>4</v>
      </c>
      <c r="C45" s="58" t="s">
        <v>4</v>
      </c>
      <c r="D45" s="58" t="s">
        <v>4</v>
      </c>
      <c r="E45" s="58" t="s">
        <v>4</v>
      </c>
      <c r="F45" s="58" t="s">
        <v>4</v>
      </c>
      <c r="G45" s="58" t="s">
        <v>4</v>
      </c>
      <c r="H45" s="58" t="s">
        <v>4</v>
      </c>
      <c r="I45" s="58" t="s">
        <v>4</v>
      </c>
      <c r="J45" s="58" t="s">
        <v>4</v>
      </c>
      <c r="K45" s="58" t="s">
        <v>4</v>
      </c>
      <c r="L45" s="58" t="s">
        <v>4</v>
      </c>
      <c r="M45" s="58" t="s">
        <v>4</v>
      </c>
      <c r="N45" s="58" t="s">
        <v>4</v>
      </c>
      <c r="O45" s="64" t="s">
        <v>4</v>
      </c>
      <c r="P45" s="64" t="s">
        <v>4</v>
      </c>
      <c r="Q45" s="64" t="s">
        <v>4</v>
      </c>
      <c r="R45" s="64" t="s">
        <v>4</v>
      </c>
      <c r="S45" s="64" t="s">
        <v>4</v>
      </c>
      <c r="T45" s="64" t="s">
        <v>4</v>
      </c>
      <c r="U45" s="64" t="s">
        <v>4</v>
      </c>
      <c r="V45" s="64" t="s">
        <v>4</v>
      </c>
      <c r="W45" s="64" t="s">
        <v>4</v>
      </c>
      <c r="X45" s="64" t="s">
        <v>4</v>
      </c>
      <c r="Y45" s="64"/>
      <c r="Z45" s="64">
        <v>103.46320346320346</v>
      </c>
      <c r="AA45" s="64">
        <v>94.560669456066961</v>
      </c>
      <c r="AB45" s="64">
        <v>101.32743362831857</v>
      </c>
      <c r="AC45" s="64">
        <v>96.506550218340621</v>
      </c>
      <c r="AD45" s="64">
        <v>101.35746606334841</v>
      </c>
      <c r="AE45" s="64">
        <v>95.089285714285722</v>
      </c>
      <c r="AF45" s="64">
        <v>100</v>
      </c>
      <c r="AG45" s="749">
        <f t="shared" ref="AG45:AH45" si="1">AG44/AF44*100</f>
        <v>88.262910798122064</v>
      </c>
      <c r="AH45" s="749">
        <f t="shared" si="1"/>
        <v>98.936170212765958</v>
      </c>
      <c r="AI45" s="1110">
        <f>AI44/AH44*100</f>
        <v>96.23655913978493</v>
      </c>
    </row>
    <row r="46" spans="1:35" s="8" customFormat="1" x14ac:dyDescent="0.2">
      <c r="A46" s="317" t="s">
        <v>48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36"/>
      <c r="AE46" s="64"/>
      <c r="AF46" s="36"/>
      <c r="AG46" s="718"/>
      <c r="AH46" s="718"/>
      <c r="AI46" s="724"/>
    </row>
    <row r="47" spans="1:35" s="8" customFormat="1" x14ac:dyDescent="0.2">
      <c r="A47" s="317" t="s">
        <v>3</v>
      </c>
      <c r="B47" s="58" t="s">
        <v>4</v>
      </c>
      <c r="C47" s="58" t="s">
        <v>4</v>
      </c>
      <c r="D47" s="58" t="s">
        <v>4</v>
      </c>
      <c r="E47" s="58" t="s">
        <v>4</v>
      </c>
      <c r="F47" s="58" t="s">
        <v>4</v>
      </c>
      <c r="G47" s="58" t="s">
        <v>4</v>
      </c>
      <c r="H47" s="58" t="s">
        <v>4</v>
      </c>
      <c r="I47" s="58" t="s">
        <v>4</v>
      </c>
      <c r="J47" s="58" t="s">
        <v>4</v>
      </c>
      <c r="K47" s="58" t="s">
        <v>4</v>
      </c>
      <c r="L47" s="58" t="s">
        <v>4</v>
      </c>
      <c r="M47" s="58" t="s">
        <v>4</v>
      </c>
      <c r="N47" s="58" t="s">
        <v>4</v>
      </c>
      <c r="O47" s="64" t="s">
        <v>4</v>
      </c>
      <c r="P47" s="64" t="s">
        <v>4</v>
      </c>
      <c r="Q47" s="64" t="s">
        <v>4</v>
      </c>
      <c r="R47" s="64" t="s">
        <v>4</v>
      </c>
      <c r="S47" s="64" t="s">
        <v>4</v>
      </c>
      <c r="T47" s="64" t="s">
        <v>4</v>
      </c>
      <c r="U47" s="64" t="s">
        <v>4</v>
      </c>
      <c r="V47" s="64" t="s">
        <v>4</v>
      </c>
      <c r="W47" s="64" t="s">
        <v>4</v>
      </c>
      <c r="X47" s="64" t="s">
        <v>4</v>
      </c>
      <c r="Y47" s="64">
        <v>17.8</v>
      </c>
      <c r="Z47" s="64">
        <v>16.899999999999999</v>
      </c>
      <c r="AA47" s="64">
        <v>17.8</v>
      </c>
      <c r="AB47" s="64">
        <v>18.100000000000001</v>
      </c>
      <c r="AC47" s="64">
        <v>17.2</v>
      </c>
      <c r="AD47" s="36">
        <v>17.5</v>
      </c>
      <c r="AE47" s="64">
        <v>16.899999999999999</v>
      </c>
      <c r="AF47" s="36">
        <v>17.100000000000001</v>
      </c>
      <c r="AG47" s="718">
        <v>15.7</v>
      </c>
      <c r="AH47" s="718">
        <v>14.9</v>
      </c>
      <c r="AI47" s="724">
        <v>14.4</v>
      </c>
    </row>
    <row r="48" spans="1:35" s="8" customFormat="1" x14ac:dyDescent="0.2">
      <c r="A48" s="317" t="s">
        <v>5</v>
      </c>
      <c r="B48" s="58" t="s">
        <v>4</v>
      </c>
      <c r="C48" s="58" t="s">
        <v>4</v>
      </c>
      <c r="D48" s="58" t="s">
        <v>4</v>
      </c>
      <c r="E48" s="58" t="s">
        <v>4</v>
      </c>
      <c r="F48" s="58" t="s">
        <v>4</v>
      </c>
      <c r="G48" s="58" t="s">
        <v>4</v>
      </c>
      <c r="H48" s="58" t="s">
        <v>4</v>
      </c>
      <c r="I48" s="58" t="s">
        <v>4</v>
      </c>
      <c r="J48" s="58" t="s">
        <v>4</v>
      </c>
      <c r="K48" s="58" t="s">
        <v>4</v>
      </c>
      <c r="L48" s="58" t="s">
        <v>4</v>
      </c>
      <c r="M48" s="58" t="s">
        <v>4</v>
      </c>
      <c r="N48" s="58" t="s">
        <v>4</v>
      </c>
      <c r="O48" s="64" t="s">
        <v>4</v>
      </c>
      <c r="P48" s="64" t="s">
        <v>4</v>
      </c>
      <c r="Q48" s="64" t="s">
        <v>4</v>
      </c>
      <c r="R48" s="64" t="s">
        <v>4</v>
      </c>
      <c r="S48" s="64" t="s">
        <v>4</v>
      </c>
      <c r="T48" s="64" t="s">
        <v>4</v>
      </c>
      <c r="U48" s="64" t="s">
        <v>4</v>
      </c>
      <c r="V48" s="64" t="s">
        <v>4</v>
      </c>
      <c r="W48" s="64" t="s">
        <v>4</v>
      </c>
      <c r="X48" s="64" t="s">
        <v>4</v>
      </c>
      <c r="Y48" s="64"/>
      <c r="Z48" s="64">
        <v>94.94382022471909</v>
      </c>
      <c r="AA48" s="64">
        <v>105.32544378698225</v>
      </c>
      <c r="AB48" s="64">
        <v>101.68539325842696</v>
      </c>
      <c r="AC48" s="64">
        <v>95.027624309392252</v>
      </c>
      <c r="AD48" s="64">
        <v>101.74418604651163</v>
      </c>
      <c r="AE48" s="64">
        <v>96.571428571428569</v>
      </c>
      <c r="AF48" s="64">
        <v>101.18343195266273</v>
      </c>
      <c r="AG48" s="749">
        <f t="shared" ref="AG48:AH48" si="2">AG47/AF47*100</f>
        <v>91.812865497076018</v>
      </c>
      <c r="AH48" s="749">
        <f t="shared" si="2"/>
        <v>94.904458598726109</v>
      </c>
      <c r="AI48" s="1110">
        <f>AI47/AH47*100</f>
        <v>96.644295302013433</v>
      </c>
    </row>
    <row r="49" spans="1:35" s="8" customFormat="1" x14ac:dyDescent="0.2">
      <c r="A49" s="317" t="s">
        <v>49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36"/>
      <c r="AE49" s="64"/>
      <c r="AF49" s="36"/>
      <c r="AG49" s="718"/>
      <c r="AH49" s="718"/>
      <c r="AI49" s="724"/>
    </row>
    <row r="50" spans="1:35" s="8" customFormat="1" x14ac:dyDescent="0.2">
      <c r="A50" s="323" t="s">
        <v>3</v>
      </c>
      <c r="B50" s="58" t="s">
        <v>4</v>
      </c>
      <c r="C50" s="58" t="s">
        <v>4</v>
      </c>
      <c r="D50" s="58" t="s">
        <v>4</v>
      </c>
      <c r="E50" s="58" t="s">
        <v>4</v>
      </c>
      <c r="F50" s="58" t="s">
        <v>4</v>
      </c>
      <c r="G50" s="58" t="s">
        <v>4</v>
      </c>
      <c r="H50" s="58" t="s">
        <v>4</v>
      </c>
      <c r="I50" s="58" t="s">
        <v>4</v>
      </c>
      <c r="J50" s="58" t="s">
        <v>4</v>
      </c>
      <c r="K50" s="58" t="s">
        <v>4</v>
      </c>
      <c r="L50" s="58" t="s">
        <v>4</v>
      </c>
      <c r="M50" s="58" t="s">
        <v>4</v>
      </c>
      <c r="N50" s="58" t="s">
        <v>4</v>
      </c>
      <c r="O50" s="64" t="s">
        <v>4</v>
      </c>
      <c r="P50" s="64" t="s">
        <v>4</v>
      </c>
      <c r="Q50" s="64" t="s">
        <v>4</v>
      </c>
      <c r="R50" s="64" t="s">
        <v>4</v>
      </c>
      <c r="S50" s="64" t="s">
        <v>4</v>
      </c>
      <c r="T50" s="64" t="s">
        <v>4</v>
      </c>
      <c r="U50" s="64" t="s">
        <v>4</v>
      </c>
      <c r="V50" s="64" t="s">
        <v>4</v>
      </c>
      <c r="W50" s="64" t="s">
        <v>4</v>
      </c>
      <c r="X50" s="64" t="s">
        <v>4</v>
      </c>
      <c r="Y50" s="64">
        <v>5.3</v>
      </c>
      <c r="Z50" s="64">
        <v>7</v>
      </c>
      <c r="AA50" s="64">
        <v>4.8</v>
      </c>
      <c r="AB50" s="64">
        <v>4.8</v>
      </c>
      <c r="AC50" s="64">
        <v>4.9000000000000004</v>
      </c>
      <c r="AD50" s="36">
        <v>4.9000000000000004</v>
      </c>
      <c r="AE50" s="64">
        <v>4.4000000000000004</v>
      </c>
      <c r="AF50" s="36">
        <v>4.2</v>
      </c>
      <c r="AG50" s="718">
        <v>3.1</v>
      </c>
      <c r="AH50" s="718">
        <v>3.7</v>
      </c>
      <c r="AI50" s="724">
        <v>3.5</v>
      </c>
    </row>
    <row r="51" spans="1:35" s="8" customFormat="1" x14ac:dyDescent="0.2">
      <c r="A51" s="323" t="s">
        <v>5</v>
      </c>
      <c r="B51" s="58" t="s">
        <v>4</v>
      </c>
      <c r="C51" s="58" t="s">
        <v>4</v>
      </c>
      <c r="D51" s="58" t="s">
        <v>4</v>
      </c>
      <c r="E51" s="58" t="s">
        <v>4</v>
      </c>
      <c r="F51" s="58" t="s">
        <v>4</v>
      </c>
      <c r="G51" s="58" t="s">
        <v>4</v>
      </c>
      <c r="H51" s="58" t="s">
        <v>4</v>
      </c>
      <c r="I51" s="58" t="s">
        <v>4</v>
      </c>
      <c r="J51" s="58" t="s">
        <v>4</v>
      </c>
      <c r="K51" s="58" t="s">
        <v>4</v>
      </c>
      <c r="L51" s="58" t="s">
        <v>4</v>
      </c>
      <c r="M51" s="58" t="s">
        <v>4</v>
      </c>
      <c r="N51" s="58" t="s">
        <v>4</v>
      </c>
      <c r="O51" s="64" t="s">
        <v>4</v>
      </c>
      <c r="P51" s="64" t="s">
        <v>4</v>
      </c>
      <c r="Q51" s="64" t="s">
        <v>4</v>
      </c>
      <c r="R51" s="64" t="s">
        <v>4</v>
      </c>
      <c r="S51" s="64" t="s">
        <v>4</v>
      </c>
      <c r="T51" s="64" t="s">
        <v>4</v>
      </c>
      <c r="U51" s="64" t="s">
        <v>4</v>
      </c>
      <c r="V51" s="64" t="s">
        <v>4</v>
      </c>
      <c r="W51" s="64" t="s">
        <v>4</v>
      </c>
      <c r="X51" s="64" t="s">
        <v>4</v>
      </c>
      <c r="Y51" s="64"/>
      <c r="Z51" s="64">
        <v>132.07547169811323</v>
      </c>
      <c r="AA51" s="64">
        <v>68.571428571428569</v>
      </c>
      <c r="AB51" s="64">
        <v>100</v>
      </c>
      <c r="AC51" s="64">
        <v>102.08333333333334</v>
      </c>
      <c r="AD51" s="64">
        <v>100</v>
      </c>
      <c r="AE51" s="64">
        <v>89.795918367346943</v>
      </c>
      <c r="AF51" s="64">
        <v>95.454545454545453</v>
      </c>
      <c r="AG51" s="749">
        <f t="shared" ref="AG51:AH51" si="3">AG50/AF50*100</f>
        <v>73.80952380952381</v>
      </c>
      <c r="AH51" s="749">
        <f t="shared" si="3"/>
        <v>119.35483870967742</v>
      </c>
      <c r="AI51" s="1110">
        <f>AI50/AH50*100</f>
        <v>94.594594594594597</v>
      </c>
    </row>
    <row r="52" spans="1:35" s="8" customFormat="1" x14ac:dyDescent="0.2">
      <c r="A52" s="323" t="s">
        <v>50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36"/>
      <c r="AE52" s="64"/>
      <c r="AF52" s="36"/>
      <c r="AG52" s="718"/>
      <c r="AH52" s="718"/>
      <c r="AI52" s="724"/>
    </row>
    <row r="53" spans="1:35" s="8" customFormat="1" x14ac:dyDescent="0.2">
      <c r="A53" s="323" t="s">
        <v>3</v>
      </c>
      <c r="B53" s="58" t="s">
        <v>4</v>
      </c>
      <c r="C53" s="58" t="s">
        <v>4</v>
      </c>
      <c r="D53" s="58" t="s">
        <v>4</v>
      </c>
      <c r="E53" s="58" t="s">
        <v>4</v>
      </c>
      <c r="F53" s="58" t="s">
        <v>4</v>
      </c>
      <c r="G53" s="58" t="s">
        <v>4</v>
      </c>
      <c r="H53" s="58" t="s">
        <v>4</v>
      </c>
      <c r="I53" s="58" t="s">
        <v>4</v>
      </c>
      <c r="J53" s="58" t="s">
        <v>4</v>
      </c>
      <c r="K53" s="58" t="s">
        <v>4</v>
      </c>
      <c r="L53" s="58" t="s">
        <v>4</v>
      </c>
      <c r="M53" s="58" t="s">
        <v>4</v>
      </c>
      <c r="N53" s="58" t="s">
        <v>4</v>
      </c>
      <c r="O53" s="64" t="s">
        <v>4</v>
      </c>
      <c r="P53" s="64" t="s">
        <v>4</v>
      </c>
      <c r="Q53" s="64" t="s">
        <v>4</v>
      </c>
      <c r="R53" s="64" t="s">
        <v>4</v>
      </c>
      <c r="S53" s="64" t="s">
        <v>4</v>
      </c>
      <c r="T53" s="64" t="s">
        <v>4</v>
      </c>
      <c r="U53" s="64" t="s">
        <v>4</v>
      </c>
      <c r="V53" s="64" t="s">
        <v>4</v>
      </c>
      <c r="W53" s="64" t="s">
        <v>4</v>
      </c>
      <c r="X53" s="64" t="s">
        <v>4</v>
      </c>
      <c r="Y53" s="64">
        <v>1.5</v>
      </c>
      <c r="Z53" s="64">
        <v>1.3</v>
      </c>
      <c r="AA53" s="64">
        <v>1.3</v>
      </c>
      <c r="AB53" s="64">
        <v>1.3</v>
      </c>
      <c r="AC53" s="64">
        <v>1.2</v>
      </c>
      <c r="AD53" s="36">
        <v>1.2</v>
      </c>
      <c r="AE53" s="64">
        <v>1.1000000000000001</v>
      </c>
      <c r="AF53" s="36">
        <v>1.1000000000000001</v>
      </c>
      <c r="AG53" s="754">
        <v>1</v>
      </c>
      <c r="AH53" s="718">
        <v>0.9</v>
      </c>
      <c r="AI53" s="724">
        <v>0.9</v>
      </c>
    </row>
    <row r="54" spans="1:35" s="8" customFormat="1" x14ac:dyDescent="0.2">
      <c r="A54" s="323" t="s">
        <v>5</v>
      </c>
      <c r="B54" s="58" t="s">
        <v>4</v>
      </c>
      <c r="C54" s="58" t="s">
        <v>4</v>
      </c>
      <c r="D54" s="58" t="s">
        <v>4</v>
      </c>
      <c r="E54" s="58" t="s">
        <v>4</v>
      </c>
      <c r="F54" s="58" t="s">
        <v>4</v>
      </c>
      <c r="G54" s="58" t="s">
        <v>4</v>
      </c>
      <c r="H54" s="58" t="s">
        <v>4</v>
      </c>
      <c r="I54" s="58" t="s">
        <v>4</v>
      </c>
      <c r="J54" s="58" t="s">
        <v>4</v>
      </c>
      <c r="K54" s="58" t="s">
        <v>4</v>
      </c>
      <c r="L54" s="58" t="s">
        <v>4</v>
      </c>
      <c r="M54" s="58" t="s">
        <v>4</v>
      </c>
      <c r="N54" s="58" t="s">
        <v>4</v>
      </c>
      <c r="O54" s="64" t="s">
        <v>4</v>
      </c>
      <c r="P54" s="64" t="s">
        <v>4</v>
      </c>
      <c r="Q54" s="64" t="s">
        <v>4</v>
      </c>
      <c r="R54" s="64" t="s">
        <v>4</v>
      </c>
      <c r="S54" s="64" t="s">
        <v>4</v>
      </c>
      <c r="T54" s="64" t="s">
        <v>4</v>
      </c>
      <c r="U54" s="64" t="s">
        <v>4</v>
      </c>
      <c r="V54" s="64" t="s">
        <v>4</v>
      </c>
      <c r="W54" s="64" t="s">
        <v>4</v>
      </c>
      <c r="X54" s="64" t="s">
        <v>4</v>
      </c>
      <c r="Y54" s="64"/>
      <c r="Z54" s="64">
        <v>86.666666666666671</v>
      </c>
      <c r="AA54" s="64">
        <v>100</v>
      </c>
      <c r="AB54" s="64">
        <v>100</v>
      </c>
      <c r="AC54" s="64">
        <v>92.307692307692307</v>
      </c>
      <c r="AD54" s="64">
        <v>100</v>
      </c>
      <c r="AE54" s="64">
        <v>91.666666666666671</v>
      </c>
      <c r="AF54" s="64">
        <v>100</v>
      </c>
      <c r="AG54" s="749">
        <f t="shared" ref="AG54:AH54" si="4">AG53/AF53*100</f>
        <v>90.909090909090907</v>
      </c>
      <c r="AH54" s="749">
        <f t="shared" si="4"/>
        <v>90</v>
      </c>
      <c r="AI54" s="1110">
        <f>AI53/AH53*100</f>
        <v>100</v>
      </c>
    </row>
    <row r="55" spans="1:35" s="8" customFormat="1" ht="22.5" x14ac:dyDescent="0.2">
      <c r="A55" s="323" t="s">
        <v>232</v>
      </c>
      <c r="B55" s="58" t="s">
        <v>4</v>
      </c>
      <c r="C55" s="58" t="s">
        <v>4</v>
      </c>
      <c r="D55" s="58" t="s">
        <v>4</v>
      </c>
      <c r="E55" s="58" t="s">
        <v>4</v>
      </c>
      <c r="F55" s="58" t="s">
        <v>4</v>
      </c>
      <c r="G55" s="58" t="s">
        <v>4</v>
      </c>
      <c r="H55" s="58" t="s">
        <v>4</v>
      </c>
      <c r="I55" s="58" t="s">
        <v>4</v>
      </c>
      <c r="J55" s="58" t="s">
        <v>4</v>
      </c>
      <c r="K55" s="58" t="s">
        <v>4</v>
      </c>
      <c r="L55" s="58" t="s">
        <v>4</v>
      </c>
      <c r="M55" s="58" t="s">
        <v>4</v>
      </c>
      <c r="N55" s="58" t="s">
        <v>4</v>
      </c>
      <c r="O55" s="58" t="s">
        <v>4</v>
      </c>
      <c r="P55" s="58" t="s">
        <v>4</v>
      </c>
      <c r="Q55" s="58" t="s">
        <v>4</v>
      </c>
      <c r="R55" s="58" t="s">
        <v>4</v>
      </c>
      <c r="S55" s="58" t="s">
        <v>4</v>
      </c>
      <c r="T55" s="58" t="s">
        <v>4</v>
      </c>
      <c r="U55" s="58" t="s">
        <v>4</v>
      </c>
      <c r="V55" s="58" t="s">
        <v>4</v>
      </c>
      <c r="W55" s="58" t="s">
        <v>4</v>
      </c>
      <c r="X55" s="58" t="s">
        <v>4</v>
      </c>
      <c r="Y55" s="58" t="s">
        <v>4</v>
      </c>
      <c r="Z55" s="58" t="s">
        <v>4</v>
      </c>
      <c r="AA55" s="58" t="s">
        <v>4</v>
      </c>
      <c r="AB55" s="58" t="s">
        <v>4</v>
      </c>
      <c r="AC55" s="58" t="s">
        <v>4</v>
      </c>
      <c r="AD55" s="58" t="s">
        <v>4</v>
      </c>
      <c r="AE55" s="58" t="s">
        <v>4</v>
      </c>
      <c r="AF55" s="58" t="s">
        <v>4</v>
      </c>
      <c r="AG55" s="749" t="s">
        <v>4</v>
      </c>
      <c r="AH55" s="749" t="s">
        <v>4</v>
      </c>
      <c r="AI55" s="749" t="s">
        <v>4</v>
      </c>
    </row>
    <row r="56" spans="1:35" s="8" customFormat="1" x14ac:dyDescent="0.2">
      <c r="A56" s="323" t="s">
        <v>233</v>
      </c>
      <c r="B56" s="58" t="s">
        <v>4</v>
      </c>
      <c r="C56" s="58" t="s">
        <v>4</v>
      </c>
      <c r="D56" s="58" t="s">
        <v>4</v>
      </c>
      <c r="E56" s="58" t="s">
        <v>4</v>
      </c>
      <c r="F56" s="58" t="s">
        <v>4</v>
      </c>
      <c r="G56" s="58" t="s">
        <v>4</v>
      </c>
      <c r="H56" s="58" t="s">
        <v>4</v>
      </c>
      <c r="I56" s="58" t="s">
        <v>4</v>
      </c>
      <c r="J56" s="58" t="s">
        <v>4</v>
      </c>
      <c r="K56" s="58" t="s">
        <v>4</v>
      </c>
      <c r="L56" s="58" t="s">
        <v>4</v>
      </c>
      <c r="M56" s="58" t="s">
        <v>4</v>
      </c>
      <c r="N56" s="58" t="s">
        <v>4</v>
      </c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749" t="s">
        <v>4</v>
      </c>
      <c r="AH56" s="749" t="s">
        <v>4</v>
      </c>
      <c r="AI56" s="749" t="s">
        <v>4</v>
      </c>
    </row>
    <row r="57" spans="1:35" s="8" customFormat="1" x14ac:dyDescent="0.2">
      <c r="A57" s="323" t="s">
        <v>51</v>
      </c>
      <c r="B57" s="58" t="s">
        <v>4</v>
      </c>
      <c r="C57" s="58" t="s">
        <v>4</v>
      </c>
      <c r="D57" s="58" t="s">
        <v>4</v>
      </c>
      <c r="E57" s="58" t="s">
        <v>4</v>
      </c>
      <c r="F57" s="58" t="s">
        <v>4</v>
      </c>
      <c r="G57" s="58" t="s">
        <v>4</v>
      </c>
      <c r="H57" s="58" t="s">
        <v>4</v>
      </c>
      <c r="I57" s="58" t="s">
        <v>4</v>
      </c>
      <c r="J57" s="58" t="s">
        <v>4</v>
      </c>
      <c r="K57" s="58" t="s">
        <v>4</v>
      </c>
      <c r="L57" s="58" t="s">
        <v>4</v>
      </c>
      <c r="M57" s="58" t="s">
        <v>4</v>
      </c>
      <c r="N57" s="58" t="s">
        <v>4</v>
      </c>
      <c r="O57" s="64" t="s">
        <v>4</v>
      </c>
      <c r="P57" s="64" t="s">
        <v>4</v>
      </c>
      <c r="Q57" s="64" t="s">
        <v>4</v>
      </c>
      <c r="R57" s="64" t="s">
        <v>4</v>
      </c>
      <c r="S57" s="64" t="s">
        <v>4</v>
      </c>
      <c r="T57" s="64" t="s">
        <v>4</v>
      </c>
      <c r="U57" s="64" t="s">
        <v>4</v>
      </c>
      <c r="V57" s="64" t="s">
        <v>4</v>
      </c>
      <c r="W57" s="64" t="s">
        <v>4</v>
      </c>
      <c r="X57" s="64" t="s">
        <v>4</v>
      </c>
      <c r="Y57" s="64">
        <v>6.1</v>
      </c>
      <c r="Z57" s="64">
        <v>5.3</v>
      </c>
      <c r="AA57" s="64">
        <v>5.5</v>
      </c>
      <c r="AB57" s="64">
        <v>5.3</v>
      </c>
      <c r="AC57" s="64">
        <v>5.0999999999999996</v>
      </c>
      <c r="AD57" s="64">
        <v>5</v>
      </c>
      <c r="AE57" s="64">
        <v>4.9000000000000004</v>
      </c>
      <c r="AF57" s="64">
        <v>5</v>
      </c>
      <c r="AG57" s="718">
        <v>4.9000000000000004</v>
      </c>
      <c r="AH57" s="718">
        <v>4.8</v>
      </c>
      <c r="AI57" s="724">
        <v>4.5999999999999996</v>
      </c>
    </row>
    <row r="58" spans="1:35" s="8" customFormat="1" ht="12.75" x14ac:dyDescent="0.2">
      <c r="A58" s="317" t="s">
        <v>840</v>
      </c>
      <c r="B58" s="58" t="s">
        <v>4</v>
      </c>
      <c r="C58" s="58" t="s">
        <v>4</v>
      </c>
      <c r="D58" s="58" t="s">
        <v>4</v>
      </c>
      <c r="E58" s="58" t="s">
        <v>4</v>
      </c>
      <c r="F58" s="58" t="s">
        <v>4</v>
      </c>
      <c r="G58" s="58" t="s">
        <v>4</v>
      </c>
      <c r="H58" s="58" t="s">
        <v>4</v>
      </c>
      <c r="I58" s="58" t="s">
        <v>4</v>
      </c>
      <c r="J58" s="58" t="s">
        <v>4</v>
      </c>
      <c r="K58" s="58" t="s">
        <v>4</v>
      </c>
      <c r="L58" s="58" t="s">
        <v>4</v>
      </c>
      <c r="M58" s="58" t="s">
        <v>4</v>
      </c>
      <c r="N58" s="58" t="s">
        <v>4</v>
      </c>
      <c r="O58" s="64" t="s">
        <v>4</v>
      </c>
      <c r="P58" s="64" t="s">
        <v>4</v>
      </c>
      <c r="Q58" s="64" t="s">
        <v>4</v>
      </c>
      <c r="R58" s="64" t="s">
        <v>4</v>
      </c>
      <c r="S58" s="64" t="s">
        <v>4</v>
      </c>
      <c r="T58" s="64" t="s">
        <v>4</v>
      </c>
      <c r="U58" s="64" t="s">
        <v>4</v>
      </c>
      <c r="V58" s="64" t="s">
        <v>4</v>
      </c>
      <c r="W58" s="64" t="s">
        <v>4</v>
      </c>
      <c r="X58" s="64" t="s">
        <v>4</v>
      </c>
      <c r="Y58" s="975">
        <v>5.2</v>
      </c>
      <c r="Z58" s="975">
        <v>3.2</v>
      </c>
      <c r="AA58" s="975">
        <v>3</v>
      </c>
      <c r="AB58" s="975">
        <v>4.2</v>
      </c>
      <c r="AC58" s="975">
        <v>4</v>
      </c>
      <c r="AD58" s="975">
        <v>2.4</v>
      </c>
      <c r="AE58" s="514" t="s">
        <v>8</v>
      </c>
      <c r="AF58" s="514" t="s">
        <v>8</v>
      </c>
      <c r="AG58" s="1264" t="s">
        <v>8</v>
      </c>
      <c r="AH58" s="718" t="s">
        <v>8</v>
      </c>
      <c r="AI58" s="718" t="s">
        <v>8</v>
      </c>
    </row>
    <row r="59" spans="1:35" s="8" customFormat="1" ht="12.75" x14ac:dyDescent="0.2">
      <c r="A59" s="323" t="s">
        <v>841</v>
      </c>
      <c r="B59" s="58" t="s">
        <v>4</v>
      </c>
      <c r="C59" s="58" t="s">
        <v>4</v>
      </c>
      <c r="D59" s="58" t="s">
        <v>4</v>
      </c>
      <c r="E59" s="58" t="s">
        <v>4</v>
      </c>
      <c r="F59" s="58" t="s">
        <v>4</v>
      </c>
      <c r="G59" s="58" t="s">
        <v>4</v>
      </c>
      <c r="H59" s="58" t="s">
        <v>4</v>
      </c>
      <c r="I59" s="58" t="s">
        <v>4</v>
      </c>
      <c r="J59" s="58" t="s">
        <v>4</v>
      </c>
      <c r="K59" s="58" t="s">
        <v>4</v>
      </c>
      <c r="L59" s="58" t="s">
        <v>4</v>
      </c>
      <c r="M59" s="58" t="s">
        <v>4</v>
      </c>
      <c r="N59" s="58" t="s">
        <v>4</v>
      </c>
      <c r="O59" s="64" t="s">
        <v>4</v>
      </c>
      <c r="P59" s="64" t="s">
        <v>4</v>
      </c>
      <c r="Q59" s="64" t="s">
        <v>4</v>
      </c>
      <c r="R59" s="64" t="s">
        <v>4</v>
      </c>
      <c r="S59" s="64" t="s">
        <v>4</v>
      </c>
      <c r="T59" s="64" t="s">
        <v>4</v>
      </c>
      <c r="U59" s="64" t="s">
        <v>4</v>
      </c>
      <c r="V59" s="64" t="s">
        <v>4</v>
      </c>
      <c r="W59" s="64" t="s">
        <v>4</v>
      </c>
      <c r="X59" s="64" t="s">
        <v>4</v>
      </c>
      <c r="Y59" s="64">
        <v>3</v>
      </c>
      <c r="Z59" s="64">
        <v>3.8</v>
      </c>
      <c r="AA59" s="64">
        <v>3.5</v>
      </c>
      <c r="AB59" s="64">
        <v>3</v>
      </c>
      <c r="AC59" s="64">
        <v>4.5</v>
      </c>
      <c r="AD59" s="36">
        <v>3.7</v>
      </c>
      <c r="AE59" s="64">
        <v>4.9000000000000004</v>
      </c>
      <c r="AF59" s="36">
        <v>2.1</v>
      </c>
      <c r="AG59" s="718">
        <v>3.2</v>
      </c>
      <c r="AH59" s="718">
        <v>4.7</v>
      </c>
      <c r="AI59" s="724">
        <v>4.0999999999999996</v>
      </c>
    </row>
    <row r="60" spans="1:35" s="8" customFormat="1" ht="12.75" x14ac:dyDescent="0.2">
      <c r="A60" s="323" t="s">
        <v>842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718"/>
      <c r="AH60" s="718"/>
      <c r="AI60" s="724"/>
    </row>
    <row r="61" spans="1:35" s="8" customFormat="1" ht="12.75" customHeight="1" x14ac:dyDescent="0.2">
      <c r="A61" s="323" t="s">
        <v>42</v>
      </c>
      <c r="B61" s="58" t="s">
        <v>4</v>
      </c>
      <c r="C61" s="58" t="s">
        <v>4</v>
      </c>
      <c r="D61" s="58" t="s">
        <v>4</v>
      </c>
      <c r="E61" s="58" t="s">
        <v>4</v>
      </c>
      <c r="F61" s="58" t="s">
        <v>4</v>
      </c>
      <c r="G61" s="58" t="s">
        <v>4</v>
      </c>
      <c r="H61" s="58" t="s">
        <v>4</v>
      </c>
      <c r="I61" s="58" t="s">
        <v>4</v>
      </c>
      <c r="J61" s="58" t="s">
        <v>4</v>
      </c>
      <c r="K61" s="30">
        <v>13593</v>
      </c>
      <c r="L61" s="109">
        <v>15556</v>
      </c>
      <c r="M61" s="109">
        <v>15848</v>
      </c>
      <c r="N61" s="109">
        <v>18244</v>
      </c>
      <c r="O61" s="64" t="s">
        <v>4</v>
      </c>
      <c r="P61" s="64" t="s">
        <v>4</v>
      </c>
      <c r="Q61" s="64" t="s">
        <v>4</v>
      </c>
      <c r="R61" s="64" t="s">
        <v>4</v>
      </c>
      <c r="S61" s="64" t="s">
        <v>4</v>
      </c>
      <c r="T61" s="64" t="s">
        <v>4</v>
      </c>
      <c r="U61" s="67">
        <v>60819</v>
      </c>
      <c r="V61" s="67">
        <v>73806</v>
      </c>
      <c r="W61" s="67">
        <v>78869</v>
      </c>
      <c r="X61" s="67">
        <v>85071</v>
      </c>
      <c r="Y61" s="67">
        <v>92149</v>
      </c>
      <c r="Z61" s="67">
        <v>94771</v>
      </c>
      <c r="AA61" s="67">
        <v>107147</v>
      </c>
      <c r="AB61" s="67">
        <v>117419</v>
      </c>
      <c r="AC61" s="67">
        <v>125544</v>
      </c>
      <c r="AD61" s="67">
        <v>155024</v>
      </c>
      <c r="AE61" s="67">
        <v>174153</v>
      </c>
      <c r="AF61" s="67">
        <v>209622</v>
      </c>
      <c r="AG61" s="770">
        <v>275732</v>
      </c>
      <c r="AH61" s="744">
        <v>334707</v>
      </c>
      <c r="AI61" s="746">
        <v>372090</v>
      </c>
    </row>
    <row r="62" spans="1:35" s="8" customFormat="1" ht="12.75" customHeight="1" x14ac:dyDescent="0.2">
      <c r="A62" s="323" t="s">
        <v>43</v>
      </c>
      <c r="B62" s="58" t="s">
        <v>4</v>
      </c>
      <c r="C62" s="58" t="s">
        <v>4</v>
      </c>
      <c r="D62" s="58" t="s">
        <v>4</v>
      </c>
      <c r="E62" s="58" t="s">
        <v>4</v>
      </c>
      <c r="F62" s="58" t="s">
        <v>4</v>
      </c>
      <c r="G62" s="58" t="s">
        <v>4</v>
      </c>
      <c r="H62" s="58" t="s">
        <v>4</v>
      </c>
      <c r="I62" s="58" t="s">
        <v>4</v>
      </c>
      <c r="J62" s="58" t="s">
        <v>4</v>
      </c>
      <c r="K62" s="58" t="s">
        <v>4</v>
      </c>
      <c r="L62" s="58" t="s">
        <v>4</v>
      </c>
      <c r="M62" s="58" t="s">
        <v>4</v>
      </c>
      <c r="N62" s="58" t="s">
        <v>4</v>
      </c>
      <c r="O62" s="58" t="s">
        <v>4</v>
      </c>
      <c r="P62" s="58" t="s">
        <v>4</v>
      </c>
      <c r="Q62" s="58" t="s">
        <v>4</v>
      </c>
      <c r="R62" s="58" t="s">
        <v>4</v>
      </c>
      <c r="S62" s="58" t="s">
        <v>4</v>
      </c>
      <c r="T62" s="58" t="s">
        <v>4</v>
      </c>
      <c r="U62" s="69">
        <v>412.7</v>
      </c>
      <c r="V62" s="69">
        <v>503.4</v>
      </c>
      <c r="W62" s="69">
        <v>528.9</v>
      </c>
      <c r="X62" s="69">
        <v>559.20000000000005</v>
      </c>
      <c r="Y62" s="69">
        <v>514.20000000000005</v>
      </c>
      <c r="Z62" s="69">
        <v>427.4</v>
      </c>
      <c r="AA62" s="69">
        <v>313.10000000000002</v>
      </c>
      <c r="AB62" s="69">
        <v>360.2</v>
      </c>
      <c r="AC62" s="69">
        <v>364.2</v>
      </c>
      <c r="AD62" s="69">
        <v>405</v>
      </c>
      <c r="AE62" s="69">
        <v>423.9</v>
      </c>
      <c r="AF62" s="69">
        <v>492</v>
      </c>
      <c r="AG62" s="1029">
        <v>599.1</v>
      </c>
      <c r="AH62" s="718">
        <v>733.5</v>
      </c>
      <c r="AI62" s="718">
        <v>792.6</v>
      </c>
    </row>
    <row r="63" spans="1:35" s="8" customFormat="1" ht="23.25" customHeight="1" x14ac:dyDescent="0.2">
      <c r="A63" s="323" t="s">
        <v>843</v>
      </c>
      <c r="B63" s="58" t="s">
        <v>4</v>
      </c>
      <c r="C63" s="58" t="s">
        <v>4</v>
      </c>
      <c r="D63" s="58" t="s">
        <v>4</v>
      </c>
      <c r="E63" s="58" t="s">
        <v>4</v>
      </c>
      <c r="F63" s="58" t="s">
        <v>4</v>
      </c>
      <c r="G63" s="58" t="s">
        <v>4</v>
      </c>
      <c r="H63" s="58" t="s">
        <v>4</v>
      </c>
      <c r="I63" s="58" t="s">
        <v>4</v>
      </c>
      <c r="J63" s="58" t="s">
        <v>4</v>
      </c>
      <c r="K63" s="64">
        <v>116.5</v>
      </c>
      <c r="L63" s="175">
        <v>114.4</v>
      </c>
      <c r="M63" s="175">
        <v>101.9</v>
      </c>
      <c r="N63" s="175">
        <v>115.1</v>
      </c>
      <c r="O63" s="58" t="s">
        <v>4</v>
      </c>
      <c r="P63" s="58" t="s">
        <v>4</v>
      </c>
      <c r="Q63" s="58" t="s">
        <v>4</v>
      </c>
      <c r="R63" s="58" t="s">
        <v>4</v>
      </c>
      <c r="S63" s="58" t="s">
        <v>4</v>
      </c>
      <c r="T63" s="58" t="s">
        <v>4</v>
      </c>
      <c r="U63" s="69">
        <v>113.4</v>
      </c>
      <c r="V63" s="69">
        <v>121.4</v>
      </c>
      <c r="W63" s="69">
        <v>106.9</v>
      </c>
      <c r="X63" s="69">
        <v>107.9</v>
      </c>
      <c r="Y63" s="69">
        <v>108.3</v>
      </c>
      <c r="Z63" s="69">
        <v>101.6</v>
      </c>
      <c r="AA63" s="69">
        <v>113.1</v>
      </c>
      <c r="AB63" s="69">
        <v>109.6</v>
      </c>
      <c r="AC63" s="69">
        <v>106.9</v>
      </c>
      <c r="AD63" s="69">
        <v>123.5</v>
      </c>
      <c r="AE63" s="69">
        <v>112.3393797089483</v>
      </c>
      <c r="AF63" s="69">
        <v>120.36657421922104</v>
      </c>
      <c r="AG63" s="1029">
        <v>131.5</v>
      </c>
      <c r="AH63" s="754">
        <f>AH61/AG61*100</f>
        <v>121.38852218821174</v>
      </c>
      <c r="AI63" s="754">
        <f>AI61/AH61*100</f>
        <v>111.16887307406178</v>
      </c>
    </row>
    <row r="64" spans="1:35" s="8" customFormat="1" ht="30.75" customHeight="1" x14ac:dyDescent="0.2">
      <c r="A64" s="336" t="s">
        <v>844</v>
      </c>
      <c r="B64" s="58" t="s">
        <v>4</v>
      </c>
      <c r="C64" s="58" t="s">
        <v>4</v>
      </c>
      <c r="D64" s="58" t="s">
        <v>4</v>
      </c>
      <c r="E64" s="58" t="s">
        <v>4</v>
      </c>
      <c r="F64" s="58" t="s">
        <v>4</v>
      </c>
      <c r="G64" s="58" t="s">
        <v>4</v>
      </c>
      <c r="H64" s="58" t="s">
        <v>4</v>
      </c>
      <c r="I64" s="58" t="s">
        <v>4</v>
      </c>
      <c r="J64" s="58" t="s">
        <v>4</v>
      </c>
      <c r="K64" s="64">
        <v>104.8</v>
      </c>
      <c r="L64" s="175">
        <v>106.3</v>
      </c>
      <c r="M64" s="175">
        <v>98.1</v>
      </c>
      <c r="N64" s="175">
        <v>110.1</v>
      </c>
      <c r="O64" s="58" t="s">
        <v>4</v>
      </c>
      <c r="P64" s="58" t="s">
        <v>4</v>
      </c>
      <c r="Q64" s="58" t="s">
        <v>4</v>
      </c>
      <c r="R64" s="58" t="s">
        <v>4</v>
      </c>
      <c r="S64" s="58" t="s">
        <v>4</v>
      </c>
      <c r="T64" s="58" t="s">
        <v>4</v>
      </c>
      <c r="U64" s="64">
        <v>106.8</v>
      </c>
      <c r="V64" s="64">
        <v>114.3</v>
      </c>
      <c r="W64" s="64">
        <v>102.4</v>
      </c>
      <c r="X64" s="64">
        <v>101.9</v>
      </c>
      <c r="Y64" s="64">
        <v>102.6</v>
      </c>
      <c r="Z64" s="64">
        <v>95.4</v>
      </c>
      <c r="AA64" s="64">
        <v>100.1</v>
      </c>
      <c r="AB64" s="64">
        <v>102</v>
      </c>
      <c r="AC64" s="64">
        <v>101.1</v>
      </c>
      <c r="AD64" s="976">
        <v>117.5</v>
      </c>
      <c r="AE64" s="69">
        <v>105.4</v>
      </c>
      <c r="AF64" s="69">
        <v>111.6</v>
      </c>
      <c r="AG64" s="1029">
        <v>114.7</v>
      </c>
      <c r="AH64" s="754">
        <f>AH63/114.4*100</f>
        <v>106.10884806661865</v>
      </c>
      <c r="AI64" s="1110">
        <f>AI63/108*100</f>
        <v>102.93414173524238</v>
      </c>
    </row>
    <row r="65" spans="1:35" s="8" customFormat="1" ht="13.5" customHeight="1" x14ac:dyDescent="0.2">
      <c r="A65" s="336" t="s">
        <v>57</v>
      </c>
      <c r="B65" s="58" t="s">
        <v>4</v>
      </c>
      <c r="C65" s="58" t="s">
        <v>4</v>
      </c>
      <c r="D65" s="58" t="s">
        <v>4</v>
      </c>
      <c r="E65" s="58" t="s">
        <v>4</v>
      </c>
      <c r="F65" s="58" t="s">
        <v>4</v>
      </c>
      <c r="G65" s="58" t="s">
        <v>4</v>
      </c>
      <c r="H65" s="58" t="s">
        <v>4</v>
      </c>
      <c r="I65" s="58" t="s">
        <v>4</v>
      </c>
      <c r="J65" s="58" t="s">
        <v>4</v>
      </c>
      <c r="K65" s="58" t="s">
        <v>4</v>
      </c>
      <c r="L65" s="58" t="s">
        <v>4</v>
      </c>
      <c r="M65" s="58" t="s">
        <v>4</v>
      </c>
      <c r="N65" s="58" t="s">
        <v>4</v>
      </c>
      <c r="O65" s="58" t="s">
        <v>4</v>
      </c>
      <c r="P65" s="58" t="s">
        <v>4</v>
      </c>
      <c r="Q65" s="58" t="s">
        <v>4</v>
      </c>
      <c r="R65" s="58" t="s">
        <v>4</v>
      </c>
      <c r="S65" s="58" t="s">
        <v>4</v>
      </c>
      <c r="T65" s="58" t="s">
        <v>4</v>
      </c>
      <c r="U65" s="64"/>
      <c r="V65" s="64"/>
      <c r="W65" s="64"/>
      <c r="X65" s="64"/>
      <c r="Y65" s="64"/>
      <c r="Z65" s="64"/>
      <c r="AA65" s="64"/>
      <c r="AB65" s="64"/>
      <c r="AC65" s="64"/>
      <c r="AD65" s="976"/>
      <c r="AE65" s="69"/>
      <c r="AF65" s="69"/>
      <c r="AG65" s="749"/>
      <c r="AH65" s="749"/>
      <c r="AI65" s="749"/>
    </row>
    <row r="66" spans="1:35" s="8" customFormat="1" ht="12.75" customHeight="1" x14ac:dyDescent="0.2">
      <c r="A66" s="336" t="s">
        <v>75</v>
      </c>
      <c r="B66" s="58" t="s">
        <v>4</v>
      </c>
      <c r="C66" s="58" t="s">
        <v>4</v>
      </c>
      <c r="D66" s="58" t="s">
        <v>4</v>
      </c>
      <c r="E66" s="58" t="s">
        <v>4</v>
      </c>
      <c r="F66" s="58" t="s">
        <v>4</v>
      </c>
      <c r="G66" s="58" t="s">
        <v>4</v>
      </c>
      <c r="H66" s="58" t="s">
        <v>4</v>
      </c>
      <c r="I66" s="58" t="s">
        <v>4</v>
      </c>
      <c r="J66" s="58" t="s">
        <v>4</v>
      </c>
      <c r="K66" s="58" t="s">
        <v>4</v>
      </c>
      <c r="L66" s="58" t="s">
        <v>4</v>
      </c>
      <c r="M66" s="58" t="s">
        <v>4</v>
      </c>
      <c r="N66" s="58" t="s">
        <v>4</v>
      </c>
      <c r="O66" s="58" t="s">
        <v>4</v>
      </c>
      <c r="P66" s="58" t="s">
        <v>4</v>
      </c>
      <c r="Q66" s="58" t="s">
        <v>4</v>
      </c>
      <c r="R66" s="58" t="s">
        <v>4</v>
      </c>
      <c r="S66" s="58" t="s">
        <v>4</v>
      </c>
      <c r="T66" s="58" t="s">
        <v>4</v>
      </c>
      <c r="U66" s="67">
        <v>14952</v>
      </c>
      <c r="V66" s="67">
        <v>15999</v>
      </c>
      <c r="W66" s="67">
        <v>17439</v>
      </c>
      <c r="X66" s="30">
        <v>18660</v>
      </c>
      <c r="Y66" s="30">
        <v>19966</v>
      </c>
      <c r="Z66" s="30">
        <v>21364</v>
      </c>
      <c r="AA66" s="30">
        <v>22859</v>
      </c>
      <c r="AB66" s="30">
        <v>24459</v>
      </c>
      <c r="AC66" s="30">
        <v>28284</v>
      </c>
      <c r="AD66" s="67">
        <v>42500</v>
      </c>
      <c r="AE66" s="67">
        <v>42500</v>
      </c>
      <c r="AF66" s="30">
        <v>42500</v>
      </c>
      <c r="AG66" s="30">
        <v>60000</v>
      </c>
      <c r="AH66" s="30">
        <v>70000</v>
      </c>
      <c r="AI66" s="30">
        <v>85000</v>
      </c>
    </row>
    <row r="67" spans="1:35" s="8" customFormat="1" x14ac:dyDescent="0.2">
      <c r="A67" s="1272" t="s">
        <v>80</v>
      </c>
      <c r="B67" s="1291"/>
      <c r="C67" s="1291"/>
      <c r="D67" s="1283"/>
      <c r="E67" s="1283"/>
      <c r="F67" s="1283"/>
      <c r="G67" s="1283"/>
      <c r="H67" s="1283"/>
      <c r="I67" s="1283"/>
      <c r="J67" s="1283"/>
      <c r="K67" s="1440"/>
      <c r="L67" s="1293"/>
      <c r="M67" s="1293"/>
      <c r="N67" s="1293"/>
      <c r="O67" s="1293"/>
      <c r="P67" s="1293"/>
      <c r="Q67" s="1293"/>
      <c r="R67" s="1293"/>
      <c r="S67" s="1293"/>
      <c r="T67" s="1440"/>
      <c r="U67" s="1283"/>
      <c r="V67" s="1294"/>
      <c r="W67" s="1294"/>
      <c r="X67" s="1282"/>
      <c r="Y67" s="1282"/>
      <c r="Z67" s="1282"/>
      <c r="AA67" s="1282"/>
      <c r="AB67" s="1282"/>
      <c r="AC67" s="1282"/>
      <c r="AD67" s="1294"/>
      <c r="AE67" s="1294"/>
      <c r="AF67" s="1098"/>
      <c r="AG67" s="1282"/>
      <c r="AH67" s="1098"/>
      <c r="AI67" s="1098"/>
    </row>
    <row r="68" spans="1:35" s="8" customFormat="1" x14ac:dyDescent="0.2">
      <c r="A68" s="352" t="s">
        <v>81</v>
      </c>
      <c r="B68" s="977"/>
      <c r="C68" s="977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36"/>
      <c r="AI68" s="91"/>
    </row>
    <row r="69" spans="1:35" x14ac:dyDescent="0.2">
      <c r="A69" s="323" t="s">
        <v>82</v>
      </c>
      <c r="B69" s="140" t="s">
        <v>4</v>
      </c>
      <c r="C69" s="140" t="s">
        <v>4</v>
      </c>
      <c r="D69" s="151" t="s">
        <v>4</v>
      </c>
      <c r="E69" s="151" t="s">
        <v>4</v>
      </c>
      <c r="F69" s="151" t="s">
        <v>4</v>
      </c>
      <c r="G69" s="151" t="s">
        <v>4</v>
      </c>
      <c r="H69" s="151" t="s">
        <v>4</v>
      </c>
      <c r="I69" s="151" t="s">
        <v>4</v>
      </c>
      <c r="J69" s="151" t="s">
        <v>4</v>
      </c>
      <c r="K69" s="64" t="s">
        <v>4</v>
      </c>
      <c r="L69" s="64" t="s">
        <v>4</v>
      </c>
      <c r="M69" s="64" t="s">
        <v>4</v>
      </c>
      <c r="N69" s="64" t="s">
        <v>4</v>
      </c>
      <c r="O69" s="64" t="s">
        <v>4</v>
      </c>
      <c r="P69" s="64" t="s">
        <v>4</v>
      </c>
      <c r="Q69" s="64" t="s">
        <v>4</v>
      </c>
      <c r="R69" s="64" t="s">
        <v>4</v>
      </c>
      <c r="S69" s="64" t="s">
        <v>4</v>
      </c>
      <c r="T69" s="64" t="s">
        <v>4</v>
      </c>
      <c r="U69" s="30">
        <v>1349</v>
      </c>
      <c r="V69" s="30">
        <v>1633</v>
      </c>
      <c r="W69" s="30">
        <v>1922</v>
      </c>
      <c r="X69" s="30">
        <v>1989</v>
      </c>
      <c r="Y69" s="30">
        <v>2257</v>
      </c>
      <c r="Z69" s="30">
        <v>12072</v>
      </c>
      <c r="AA69" s="30">
        <v>1202</v>
      </c>
      <c r="AB69" s="30">
        <v>2166</v>
      </c>
      <c r="AC69" s="30">
        <v>1274</v>
      </c>
      <c r="AD69" s="30">
        <v>7647</v>
      </c>
      <c r="AE69" s="30">
        <v>4437</v>
      </c>
      <c r="AF69" s="30">
        <v>4357</v>
      </c>
      <c r="AG69" s="30">
        <v>7429</v>
      </c>
      <c r="AH69" s="744">
        <v>8497</v>
      </c>
      <c r="AI69" s="746">
        <v>4162.9040000000005</v>
      </c>
    </row>
    <row r="70" spans="1:35" x14ac:dyDescent="0.2">
      <c r="A70" s="16" t="s">
        <v>85</v>
      </c>
      <c r="B70" s="140" t="s">
        <v>4</v>
      </c>
      <c r="C70" s="140" t="s">
        <v>4</v>
      </c>
      <c r="D70" s="151" t="s">
        <v>4</v>
      </c>
      <c r="E70" s="151" t="s">
        <v>4</v>
      </c>
      <c r="F70" s="151" t="s">
        <v>4</v>
      </c>
      <c r="G70" s="151" t="s">
        <v>4</v>
      </c>
      <c r="H70" s="151" t="s">
        <v>4</v>
      </c>
      <c r="I70" s="151" t="s">
        <v>4</v>
      </c>
      <c r="J70" s="151" t="s">
        <v>4</v>
      </c>
      <c r="K70" s="151" t="s">
        <v>4</v>
      </c>
      <c r="L70" s="151" t="s">
        <v>4</v>
      </c>
      <c r="M70" s="151" t="s">
        <v>4</v>
      </c>
      <c r="N70" s="151" t="s">
        <v>4</v>
      </c>
      <c r="O70" s="151" t="s">
        <v>4</v>
      </c>
      <c r="P70" s="151" t="s">
        <v>4</v>
      </c>
      <c r="Q70" s="151" t="s">
        <v>4</v>
      </c>
      <c r="R70" s="151" t="s">
        <v>4</v>
      </c>
      <c r="S70" s="151" t="s">
        <v>4</v>
      </c>
      <c r="T70" s="151" t="s">
        <v>4</v>
      </c>
      <c r="U70" s="296" t="s">
        <v>4</v>
      </c>
      <c r="V70" s="296">
        <v>112.7</v>
      </c>
      <c r="W70" s="296">
        <v>111.2</v>
      </c>
      <c r="X70" s="296">
        <v>99.1</v>
      </c>
      <c r="Y70" s="296">
        <v>108.3</v>
      </c>
      <c r="Z70" s="296">
        <v>516.79999999999995</v>
      </c>
      <c r="AA70" s="296">
        <v>9.6</v>
      </c>
      <c r="AB70" s="296">
        <v>165.8</v>
      </c>
      <c r="AC70" s="36">
        <v>141.69999999999999</v>
      </c>
      <c r="AD70" s="36" t="s">
        <v>850</v>
      </c>
      <c r="AE70" s="36">
        <v>56.6</v>
      </c>
      <c r="AF70" s="36">
        <v>93.9</v>
      </c>
      <c r="AG70" s="36">
        <v>160.9</v>
      </c>
      <c r="AH70" s="718">
        <v>110.7</v>
      </c>
      <c r="AI70" s="724">
        <v>47.3</v>
      </c>
    </row>
    <row r="71" spans="1:35" ht="12.75" customHeight="1" x14ac:dyDescent="0.2">
      <c r="A71" s="959" t="s">
        <v>87</v>
      </c>
      <c r="B71" s="140" t="s">
        <v>4</v>
      </c>
      <c r="C71" s="140" t="s">
        <v>4</v>
      </c>
      <c r="D71" s="151" t="s">
        <v>4</v>
      </c>
      <c r="E71" s="151" t="s">
        <v>4</v>
      </c>
      <c r="F71" s="151" t="s">
        <v>4</v>
      </c>
      <c r="G71" s="151" t="s">
        <v>4</v>
      </c>
      <c r="H71" s="151" t="s">
        <v>4</v>
      </c>
      <c r="I71" s="151" t="s">
        <v>4</v>
      </c>
      <c r="J71" s="151" t="s">
        <v>4</v>
      </c>
      <c r="K71" s="64" t="s">
        <v>4</v>
      </c>
      <c r="L71" s="64" t="s">
        <v>4</v>
      </c>
      <c r="M71" s="64" t="s">
        <v>4</v>
      </c>
      <c r="N71" s="64" t="s">
        <v>4</v>
      </c>
      <c r="O71" s="64" t="s">
        <v>4</v>
      </c>
      <c r="P71" s="64" t="s">
        <v>4</v>
      </c>
      <c r="Q71" s="64" t="s">
        <v>4</v>
      </c>
      <c r="R71" s="64" t="s">
        <v>4</v>
      </c>
      <c r="S71" s="64" t="s">
        <v>4</v>
      </c>
      <c r="T71" s="64" t="s">
        <v>4</v>
      </c>
      <c r="U71" s="64" t="s">
        <v>4</v>
      </c>
      <c r="V71" s="64" t="s">
        <v>4</v>
      </c>
      <c r="W71" s="64" t="s">
        <v>4</v>
      </c>
      <c r="X71" s="64" t="s">
        <v>4</v>
      </c>
      <c r="Y71" s="64" t="s">
        <v>4</v>
      </c>
      <c r="Z71" s="64" t="s">
        <v>4</v>
      </c>
      <c r="AA71" s="64" t="s">
        <v>4</v>
      </c>
      <c r="AB71" s="36" t="s">
        <v>4</v>
      </c>
      <c r="AC71" s="36" t="s">
        <v>4</v>
      </c>
      <c r="AD71" s="36" t="s">
        <v>4</v>
      </c>
      <c r="AE71" s="36" t="s">
        <v>4</v>
      </c>
      <c r="AF71" s="36" t="s">
        <v>4</v>
      </c>
      <c r="AG71" s="36" t="s">
        <v>4</v>
      </c>
      <c r="AH71" s="36" t="s">
        <v>4</v>
      </c>
      <c r="AI71" s="36" t="s">
        <v>4</v>
      </c>
    </row>
    <row r="72" spans="1:35" x14ac:dyDescent="0.2">
      <c r="A72" s="959" t="s">
        <v>88</v>
      </c>
      <c r="B72" s="140" t="s">
        <v>4</v>
      </c>
      <c r="C72" s="140" t="s">
        <v>4</v>
      </c>
      <c r="D72" s="151" t="s">
        <v>4</v>
      </c>
      <c r="E72" s="151" t="s">
        <v>4</v>
      </c>
      <c r="F72" s="151" t="s">
        <v>4</v>
      </c>
      <c r="G72" s="151" t="s">
        <v>4</v>
      </c>
      <c r="H72" s="151" t="s">
        <v>4</v>
      </c>
      <c r="I72" s="151" t="s">
        <v>4</v>
      </c>
      <c r="J72" s="151" t="s">
        <v>4</v>
      </c>
      <c r="K72" s="151" t="s">
        <v>4</v>
      </c>
      <c r="L72" s="151" t="s">
        <v>4</v>
      </c>
      <c r="M72" s="151" t="s">
        <v>4</v>
      </c>
      <c r="N72" s="151" t="s">
        <v>4</v>
      </c>
      <c r="O72" s="151" t="s">
        <v>4</v>
      </c>
      <c r="P72" s="151" t="s">
        <v>4</v>
      </c>
      <c r="Q72" s="151" t="s">
        <v>4</v>
      </c>
      <c r="R72" s="151" t="s">
        <v>4</v>
      </c>
      <c r="S72" s="151" t="s">
        <v>4</v>
      </c>
      <c r="T72" s="151" t="s">
        <v>4</v>
      </c>
      <c r="U72" s="151" t="s">
        <v>4</v>
      </c>
      <c r="V72" s="151" t="s">
        <v>4</v>
      </c>
      <c r="W72" s="151" t="s">
        <v>4</v>
      </c>
      <c r="X72" s="151" t="s">
        <v>4</v>
      </c>
      <c r="Y72" s="151" t="s">
        <v>4</v>
      </c>
      <c r="Z72" s="151" t="s">
        <v>4</v>
      </c>
      <c r="AA72" s="151" t="s">
        <v>4</v>
      </c>
      <c r="AB72" s="151" t="s">
        <v>4</v>
      </c>
      <c r="AC72" s="151" t="s">
        <v>4</v>
      </c>
      <c r="AD72" s="151" t="s">
        <v>4</v>
      </c>
      <c r="AE72" s="151" t="s">
        <v>4</v>
      </c>
      <c r="AF72" s="151" t="s">
        <v>4</v>
      </c>
      <c r="AG72" s="151" t="s">
        <v>4</v>
      </c>
      <c r="AH72" s="151" t="s">
        <v>4</v>
      </c>
      <c r="AI72" s="151" t="s">
        <v>4</v>
      </c>
    </row>
    <row r="73" spans="1:35" ht="22.5" x14ac:dyDescent="0.2">
      <c r="A73" s="959" t="s">
        <v>90</v>
      </c>
      <c r="B73" s="140" t="s">
        <v>8</v>
      </c>
      <c r="C73" s="140" t="s">
        <v>8</v>
      </c>
      <c r="D73" s="151" t="s">
        <v>8</v>
      </c>
      <c r="E73" s="151" t="s">
        <v>8</v>
      </c>
      <c r="F73" s="151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151" t="s">
        <v>8</v>
      </c>
      <c r="L73" s="151" t="s">
        <v>8</v>
      </c>
      <c r="M73" s="151" t="s">
        <v>8</v>
      </c>
      <c r="N73" s="151" t="s">
        <v>8</v>
      </c>
      <c r="O73" s="151" t="s">
        <v>4</v>
      </c>
      <c r="P73" s="151" t="s">
        <v>4</v>
      </c>
      <c r="Q73" s="151" t="s">
        <v>4</v>
      </c>
      <c r="R73" s="151" t="s">
        <v>4</v>
      </c>
      <c r="S73" s="151" t="s">
        <v>4</v>
      </c>
      <c r="T73" s="151" t="s">
        <v>4</v>
      </c>
      <c r="U73" s="151" t="s">
        <v>4</v>
      </c>
      <c r="V73" s="151" t="s">
        <v>4</v>
      </c>
      <c r="W73" s="151" t="s">
        <v>4</v>
      </c>
      <c r="X73" s="151" t="s">
        <v>4</v>
      </c>
      <c r="Y73" s="151" t="s">
        <v>4</v>
      </c>
      <c r="Z73" s="151" t="s">
        <v>4</v>
      </c>
      <c r="AA73" s="151" t="s">
        <v>4</v>
      </c>
      <c r="AB73" s="151" t="s">
        <v>4</v>
      </c>
      <c r="AC73" s="151">
        <v>20.2</v>
      </c>
      <c r="AD73" s="151">
        <v>22.3</v>
      </c>
      <c r="AE73" s="151">
        <v>59.6</v>
      </c>
      <c r="AF73" s="151">
        <v>39.1</v>
      </c>
      <c r="AG73" s="151">
        <v>3.4</v>
      </c>
      <c r="AH73" s="36" t="s">
        <v>8</v>
      </c>
      <c r="AI73" s="36" t="s">
        <v>8</v>
      </c>
    </row>
    <row r="74" spans="1:35" x14ac:dyDescent="0.2">
      <c r="A74" s="959" t="s">
        <v>91</v>
      </c>
      <c r="B74" s="977" t="s">
        <v>8</v>
      </c>
      <c r="C74" s="977" t="s">
        <v>8</v>
      </c>
      <c r="D74" s="296" t="s">
        <v>8</v>
      </c>
      <c r="E74" s="296" t="s">
        <v>8</v>
      </c>
      <c r="F74" s="296" t="s">
        <v>8</v>
      </c>
      <c r="G74" s="296" t="s">
        <v>8</v>
      </c>
      <c r="H74" s="296" t="s">
        <v>8</v>
      </c>
      <c r="I74" s="296" t="s">
        <v>8</v>
      </c>
      <c r="J74" s="296" t="s">
        <v>8</v>
      </c>
      <c r="K74" s="296" t="s">
        <v>8</v>
      </c>
      <c r="L74" s="296" t="s">
        <v>8</v>
      </c>
      <c r="M74" s="296" t="s">
        <v>8</v>
      </c>
      <c r="N74" s="296" t="s">
        <v>8</v>
      </c>
      <c r="O74" s="296" t="s">
        <v>4</v>
      </c>
      <c r="P74" s="296" t="s">
        <v>4</v>
      </c>
      <c r="Q74" s="296" t="s">
        <v>4</v>
      </c>
      <c r="R74" s="296" t="s">
        <v>4</v>
      </c>
      <c r="S74" s="296" t="s">
        <v>4</v>
      </c>
      <c r="T74" s="296" t="s">
        <v>4</v>
      </c>
      <c r="U74" s="296" t="s">
        <v>4</v>
      </c>
      <c r="V74" s="296" t="s">
        <v>4</v>
      </c>
      <c r="W74" s="292" t="s">
        <v>4</v>
      </c>
      <c r="X74" s="292" t="s">
        <v>4</v>
      </c>
      <c r="Y74" s="292" t="s">
        <v>4</v>
      </c>
      <c r="Z74" s="292" t="s">
        <v>4</v>
      </c>
      <c r="AA74" s="292" t="s">
        <v>4</v>
      </c>
      <c r="AB74" s="292" t="s">
        <v>4</v>
      </c>
      <c r="AC74" s="292">
        <v>1</v>
      </c>
      <c r="AD74" s="292">
        <v>1</v>
      </c>
      <c r="AE74" s="292">
        <v>1</v>
      </c>
      <c r="AF74" s="292">
        <v>1</v>
      </c>
      <c r="AG74" s="292">
        <v>1</v>
      </c>
      <c r="AH74" s="36" t="s">
        <v>8</v>
      </c>
      <c r="AI74" s="36" t="s">
        <v>8</v>
      </c>
    </row>
    <row r="75" spans="1:35" x14ac:dyDescent="0.2">
      <c r="A75" s="959" t="s">
        <v>92</v>
      </c>
      <c r="B75" s="977"/>
      <c r="C75" s="977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36"/>
      <c r="AI75" s="36"/>
    </row>
    <row r="76" spans="1:35" x14ac:dyDescent="0.2">
      <c r="A76" s="959" t="s">
        <v>245</v>
      </c>
      <c r="B76" s="977"/>
      <c r="C76" s="977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2"/>
      <c r="X76" s="292"/>
      <c r="Y76" s="292"/>
      <c r="Z76" s="292"/>
      <c r="AA76" s="292"/>
      <c r="AB76" s="292"/>
      <c r="AC76" s="292" t="s">
        <v>462</v>
      </c>
      <c r="AD76" s="292"/>
      <c r="AE76" s="292"/>
      <c r="AF76" s="292"/>
      <c r="AG76" s="292"/>
      <c r="AH76" s="36" t="s">
        <v>462</v>
      </c>
      <c r="AI76" s="36" t="s">
        <v>462</v>
      </c>
    </row>
    <row r="77" spans="1:35" x14ac:dyDescent="0.2">
      <c r="A77" s="959" t="s">
        <v>94</v>
      </c>
      <c r="B77" s="977" t="s">
        <v>462</v>
      </c>
      <c r="C77" s="977" t="s">
        <v>503</v>
      </c>
      <c r="D77" s="296" t="s">
        <v>462</v>
      </c>
      <c r="E77" s="296" t="s">
        <v>503</v>
      </c>
      <c r="F77" s="296" t="s">
        <v>462</v>
      </c>
      <c r="G77" s="296" t="s">
        <v>503</v>
      </c>
      <c r="H77" s="296" t="s">
        <v>462</v>
      </c>
      <c r="I77" s="296" t="s">
        <v>462</v>
      </c>
      <c r="J77" s="296" t="s">
        <v>503</v>
      </c>
      <c r="K77" s="296" t="s">
        <v>462</v>
      </c>
      <c r="L77" s="296" t="s">
        <v>503</v>
      </c>
      <c r="M77" s="296" t="s">
        <v>462</v>
      </c>
      <c r="N77" s="296" t="s">
        <v>503</v>
      </c>
      <c r="O77" s="296" t="s">
        <v>462</v>
      </c>
      <c r="P77" s="296" t="s">
        <v>503</v>
      </c>
      <c r="Q77" s="296" t="s">
        <v>462</v>
      </c>
      <c r="R77" s="296" t="s">
        <v>462</v>
      </c>
      <c r="S77" s="296" t="s">
        <v>503</v>
      </c>
      <c r="T77" s="296" t="s">
        <v>462</v>
      </c>
      <c r="U77" s="296" t="s">
        <v>503</v>
      </c>
      <c r="V77" s="296" t="s">
        <v>462</v>
      </c>
      <c r="W77" s="292" t="s">
        <v>503</v>
      </c>
      <c r="X77" s="292" t="s">
        <v>462</v>
      </c>
      <c r="Y77" s="292" t="s">
        <v>503</v>
      </c>
      <c r="Z77" s="292" t="s">
        <v>462</v>
      </c>
      <c r="AA77" s="292" t="s">
        <v>462</v>
      </c>
      <c r="AB77" s="292" t="s">
        <v>503</v>
      </c>
      <c r="AC77" s="292" t="s">
        <v>462</v>
      </c>
      <c r="AD77" s="292" t="s">
        <v>462</v>
      </c>
      <c r="AE77" s="292" t="s">
        <v>8</v>
      </c>
      <c r="AF77" s="292" t="s">
        <v>8</v>
      </c>
      <c r="AG77" s="292">
        <v>1</v>
      </c>
      <c r="AH77" s="36" t="s">
        <v>462</v>
      </c>
      <c r="AI77" s="36" t="s">
        <v>462</v>
      </c>
    </row>
    <row r="78" spans="1:35" x14ac:dyDescent="0.2">
      <c r="A78" s="959" t="s">
        <v>95</v>
      </c>
      <c r="B78" s="977" t="s">
        <v>462</v>
      </c>
      <c r="C78" s="977" t="s">
        <v>503</v>
      </c>
      <c r="D78" s="296" t="s">
        <v>462</v>
      </c>
      <c r="E78" s="296" t="s">
        <v>503</v>
      </c>
      <c r="F78" s="296" t="s">
        <v>462</v>
      </c>
      <c r="G78" s="296" t="s">
        <v>503</v>
      </c>
      <c r="H78" s="296" t="s">
        <v>462</v>
      </c>
      <c r="I78" s="296" t="s">
        <v>462</v>
      </c>
      <c r="J78" s="296" t="s">
        <v>503</v>
      </c>
      <c r="K78" s="296" t="s">
        <v>462</v>
      </c>
      <c r="L78" s="296" t="s">
        <v>503</v>
      </c>
      <c r="M78" s="296" t="s">
        <v>462</v>
      </c>
      <c r="N78" s="296" t="s">
        <v>503</v>
      </c>
      <c r="O78" s="296" t="s">
        <v>462</v>
      </c>
      <c r="P78" s="296" t="s">
        <v>503</v>
      </c>
      <c r="Q78" s="296" t="s">
        <v>462</v>
      </c>
      <c r="R78" s="296" t="s">
        <v>462</v>
      </c>
      <c r="S78" s="296" t="s">
        <v>503</v>
      </c>
      <c r="T78" s="296" t="s">
        <v>462</v>
      </c>
      <c r="U78" s="296" t="s">
        <v>503</v>
      </c>
      <c r="V78" s="296" t="s">
        <v>462</v>
      </c>
      <c r="W78" s="292" t="s">
        <v>503</v>
      </c>
      <c r="X78" s="292" t="s">
        <v>462</v>
      </c>
      <c r="Y78" s="292" t="s">
        <v>503</v>
      </c>
      <c r="Z78" s="292" t="s">
        <v>462</v>
      </c>
      <c r="AA78" s="292" t="s">
        <v>462</v>
      </c>
      <c r="AB78" s="292" t="s">
        <v>503</v>
      </c>
      <c r="AC78" s="292" t="s">
        <v>462</v>
      </c>
      <c r="AD78" s="292" t="s">
        <v>462</v>
      </c>
      <c r="AE78" s="292" t="s">
        <v>8</v>
      </c>
      <c r="AF78" s="292" t="s">
        <v>8</v>
      </c>
      <c r="AG78" s="292" t="s">
        <v>8</v>
      </c>
      <c r="AH78" s="36" t="s">
        <v>462</v>
      </c>
      <c r="AI78" s="36" t="s">
        <v>462</v>
      </c>
    </row>
    <row r="79" spans="1:35" x14ac:dyDescent="0.2">
      <c r="A79" s="959" t="s">
        <v>246</v>
      </c>
      <c r="B79" s="977"/>
      <c r="C79" s="977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2"/>
      <c r="X79" s="292"/>
      <c r="Y79" s="292"/>
      <c r="Z79" s="292"/>
      <c r="AA79" s="292"/>
      <c r="AB79" s="292"/>
      <c r="AC79" s="292" t="s">
        <v>462</v>
      </c>
      <c r="AD79" s="292"/>
      <c r="AE79" s="292"/>
      <c r="AF79" s="292"/>
      <c r="AG79" s="292"/>
      <c r="AH79" s="36" t="s">
        <v>462</v>
      </c>
      <c r="AI79" s="36" t="s">
        <v>462</v>
      </c>
    </row>
    <row r="80" spans="1:35" x14ac:dyDescent="0.2">
      <c r="A80" s="959" t="s">
        <v>845</v>
      </c>
      <c r="B80" s="69" t="s">
        <v>8</v>
      </c>
      <c r="C80" s="69" t="s">
        <v>8</v>
      </c>
      <c r="D80" s="69" t="s">
        <v>8</v>
      </c>
      <c r="E80" s="69" t="s">
        <v>8</v>
      </c>
      <c r="F80" s="69" t="s">
        <v>8</v>
      </c>
      <c r="G80" s="69" t="s">
        <v>8</v>
      </c>
      <c r="H80" s="69" t="s">
        <v>8</v>
      </c>
      <c r="I80" s="69" t="s">
        <v>8</v>
      </c>
      <c r="J80" s="69" t="s">
        <v>8</v>
      </c>
      <c r="K80" s="64" t="s">
        <v>8</v>
      </c>
      <c r="L80" s="64" t="s">
        <v>8</v>
      </c>
      <c r="M80" s="64" t="s">
        <v>8</v>
      </c>
      <c r="N80" s="64" t="s">
        <v>8</v>
      </c>
      <c r="O80" s="64" t="s">
        <v>4</v>
      </c>
      <c r="P80" s="64" t="s">
        <v>4</v>
      </c>
      <c r="Q80" s="64" t="s">
        <v>4</v>
      </c>
      <c r="R80" s="64" t="s">
        <v>4</v>
      </c>
      <c r="S80" s="64" t="s">
        <v>4</v>
      </c>
      <c r="T80" s="64" t="s">
        <v>4</v>
      </c>
      <c r="U80" s="64" t="s">
        <v>4</v>
      </c>
      <c r="V80" s="64" t="s">
        <v>4</v>
      </c>
      <c r="W80" s="64" t="s">
        <v>4</v>
      </c>
      <c r="X80" s="64" t="s">
        <v>4</v>
      </c>
      <c r="Y80" s="64" t="s">
        <v>4</v>
      </c>
      <c r="Z80" s="64" t="s">
        <v>4</v>
      </c>
      <c r="AA80" s="64" t="s">
        <v>4</v>
      </c>
      <c r="AB80" s="64" t="s">
        <v>4</v>
      </c>
      <c r="AC80" s="30">
        <v>4</v>
      </c>
      <c r="AD80" s="30">
        <v>4</v>
      </c>
      <c r="AE80" s="30">
        <v>7</v>
      </c>
      <c r="AF80" s="30">
        <v>1</v>
      </c>
      <c r="AG80" s="36">
        <v>1</v>
      </c>
      <c r="AH80" s="36" t="s">
        <v>462</v>
      </c>
      <c r="AI80" s="36" t="s">
        <v>462</v>
      </c>
    </row>
    <row r="81" spans="1:35" x14ac:dyDescent="0.2">
      <c r="A81" s="959" t="s">
        <v>98</v>
      </c>
      <c r="B81" s="69" t="s">
        <v>8</v>
      </c>
      <c r="C81" s="69" t="s">
        <v>8</v>
      </c>
      <c r="D81" s="69" t="s">
        <v>8</v>
      </c>
      <c r="E81" s="69" t="s">
        <v>8</v>
      </c>
      <c r="F81" s="69" t="s">
        <v>8</v>
      </c>
      <c r="G81" s="69" t="s">
        <v>8</v>
      </c>
      <c r="H81" s="69" t="s">
        <v>8</v>
      </c>
      <c r="I81" s="69" t="s">
        <v>8</v>
      </c>
      <c r="J81" s="69" t="s">
        <v>8</v>
      </c>
      <c r="K81" s="64" t="s">
        <v>8</v>
      </c>
      <c r="L81" s="64" t="s">
        <v>8</v>
      </c>
      <c r="M81" s="64" t="s">
        <v>8</v>
      </c>
      <c r="N81" s="64" t="s">
        <v>8</v>
      </c>
      <c r="O81" s="64" t="s">
        <v>4</v>
      </c>
      <c r="P81" s="64" t="s">
        <v>4</v>
      </c>
      <c r="Q81" s="64" t="s">
        <v>4</v>
      </c>
      <c r="R81" s="64" t="s">
        <v>4</v>
      </c>
      <c r="S81" s="64" t="s">
        <v>4</v>
      </c>
      <c r="T81" s="64" t="s">
        <v>4</v>
      </c>
      <c r="U81" s="64" t="s">
        <v>4</v>
      </c>
      <c r="V81" s="64" t="s">
        <v>4</v>
      </c>
      <c r="W81" s="64" t="s">
        <v>4</v>
      </c>
      <c r="X81" s="64" t="s">
        <v>4</v>
      </c>
      <c r="Y81" s="64" t="s">
        <v>4</v>
      </c>
      <c r="Z81" s="64" t="s">
        <v>4</v>
      </c>
      <c r="AA81" s="64" t="s">
        <v>4</v>
      </c>
      <c r="AB81" s="64" t="s">
        <v>4</v>
      </c>
      <c r="AC81" s="30">
        <v>4</v>
      </c>
      <c r="AD81" s="30">
        <v>4</v>
      </c>
      <c r="AE81" s="30">
        <v>7</v>
      </c>
      <c r="AF81" s="30">
        <v>1</v>
      </c>
      <c r="AG81" s="36">
        <v>1</v>
      </c>
      <c r="AH81" s="36" t="s">
        <v>462</v>
      </c>
      <c r="AI81" s="36" t="s">
        <v>462</v>
      </c>
    </row>
    <row r="82" spans="1:35" x14ac:dyDescent="0.2">
      <c r="A82" s="686" t="s">
        <v>99</v>
      </c>
      <c r="B82" s="69"/>
      <c r="C82" s="69"/>
      <c r="D82" s="69"/>
      <c r="E82" s="69"/>
      <c r="F82" s="69"/>
      <c r="G82" s="69"/>
      <c r="H82" s="69"/>
      <c r="I82" s="69"/>
      <c r="J82" s="69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30"/>
      <c r="AD82" s="30"/>
      <c r="AE82" s="30"/>
      <c r="AF82" s="326"/>
      <c r="AG82" s="292"/>
      <c r="AH82" s="36"/>
      <c r="AI82" s="36"/>
    </row>
    <row r="83" spans="1:35" s="8" customFormat="1" x14ac:dyDescent="0.2">
      <c r="A83" s="960" t="s">
        <v>100</v>
      </c>
      <c r="B83" s="69" t="s">
        <v>8</v>
      </c>
      <c r="C83" s="69" t="s">
        <v>8</v>
      </c>
      <c r="D83" s="69" t="s">
        <v>8</v>
      </c>
      <c r="E83" s="69" t="s">
        <v>8</v>
      </c>
      <c r="F83" s="69" t="s">
        <v>8</v>
      </c>
      <c r="G83" s="69" t="s">
        <v>8</v>
      </c>
      <c r="H83" s="69" t="s">
        <v>8</v>
      </c>
      <c r="I83" s="69" t="s">
        <v>8</v>
      </c>
      <c r="J83" s="69" t="s">
        <v>8</v>
      </c>
      <c r="K83" s="64" t="s">
        <v>8</v>
      </c>
      <c r="L83" s="64" t="s">
        <v>8</v>
      </c>
      <c r="M83" s="64" t="s">
        <v>8</v>
      </c>
      <c r="N83" s="64"/>
      <c r="O83" s="64" t="s">
        <v>4</v>
      </c>
      <c r="P83" s="64" t="s">
        <v>4</v>
      </c>
      <c r="Q83" s="64" t="s">
        <v>4</v>
      </c>
      <c r="R83" s="64" t="s">
        <v>4</v>
      </c>
      <c r="S83" s="64" t="s">
        <v>4</v>
      </c>
      <c r="T83" s="64" t="s">
        <v>4</v>
      </c>
      <c r="U83" s="64" t="s">
        <v>4</v>
      </c>
      <c r="V83" s="64" t="s">
        <v>4</v>
      </c>
      <c r="W83" s="64" t="s">
        <v>4</v>
      </c>
      <c r="X83" s="64" t="s">
        <v>4</v>
      </c>
      <c r="Y83" s="64" t="s">
        <v>4</v>
      </c>
      <c r="Z83" s="64" t="s">
        <v>4</v>
      </c>
      <c r="AA83" s="64" t="s">
        <v>4</v>
      </c>
      <c r="AB83" s="64" t="s">
        <v>4</v>
      </c>
      <c r="AC83" s="30" t="s">
        <v>8</v>
      </c>
      <c r="AD83" s="30" t="s">
        <v>8</v>
      </c>
      <c r="AE83" s="30" t="s">
        <v>8</v>
      </c>
      <c r="AF83" s="30" t="s">
        <v>8</v>
      </c>
      <c r="AG83" s="36" t="s">
        <v>8</v>
      </c>
      <c r="AH83" s="36" t="s">
        <v>462</v>
      </c>
      <c r="AI83" s="36" t="s">
        <v>462</v>
      </c>
    </row>
    <row r="84" spans="1:35" s="8" customFormat="1" x14ac:dyDescent="0.2">
      <c r="A84" s="960" t="s">
        <v>102</v>
      </c>
      <c r="B84" s="69" t="s">
        <v>462</v>
      </c>
      <c r="C84" s="69" t="s">
        <v>503</v>
      </c>
      <c r="D84" s="69" t="s">
        <v>462</v>
      </c>
      <c r="E84" s="69" t="s">
        <v>503</v>
      </c>
      <c r="F84" s="69" t="s">
        <v>462</v>
      </c>
      <c r="G84" s="69" t="s">
        <v>503</v>
      </c>
      <c r="H84" s="69" t="s">
        <v>462</v>
      </c>
      <c r="I84" s="69" t="s">
        <v>462</v>
      </c>
      <c r="J84" s="69" t="s">
        <v>503</v>
      </c>
      <c r="K84" s="64" t="s">
        <v>462</v>
      </c>
      <c r="L84" s="64" t="s">
        <v>503</v>
      </c>
      <c r="M84" s="64" t="s">
        <v>462</v>
      </c>
      <c r="N84" s="64" t="s">
        <v>503</v>
      </c>
      <c r="O84" s="64" t="s">
        <v>4</v>
      </c>
      <c r="P84" s="64" t="s">
        <v>4</v>
      </c>
      <c r="Q84" s="64" t="s">
        <v>4</v>
      </c>
      <c r="R84" s="64" t="s">
        <v>4</v>
      </c>
      <c r="S84" s="64" t="s">
        <v>4</v>
      </c>
      <c r="T84" s="64" t="s">
        <v>4</v>
      </c>
      <c r="U84" s="64" t="s">
        <v>4</v>
      </c>
      <c r="V84" s="64" t="s">
        <v>4</v>
      </c>
      <c r="W84" s="64" t="s">
        <v>4</v>
      </c>
      <c r="X84" s="64" t="s">
        <v>4</v>
      </c>
      <c r="Y84" s="64" t="s">
        <v>4</v>
      </c>
      <c r="Z84" s="64" t="s">
        <v>4</v>
      </c>
      <c r="AA84" s="64" t="s">
        <v>4</v>
      </c>
      <c r="AB84" s="64" t="s">
        <v>4</v>
      </c>
      <c r="AC84" s="30" t="s">
        <v>462</v>
      </c>
      <c r="AD84" s="30" t="s">
        <v>462</v>
      </c>
      <c r="AE84" s="30" t="s">
        <v>8</v>
      </c>
      <c r="AF84" s="30" t="s">
        <v>8</v>
      </c>
      <c r="AG84" s="36" t="s">
        <v>8</v>
      </c>
      <c r="AH84" s="36" t="s">
        <v>462</v>
      </c>
      <c r="AI84" s="36" t="s">
        <v>462</v>
      </c>
    </row>
    <row r="85" spans="1:35" s="8" customFormat="1" x14ac:dyDescent="0.2">
      <c r="A85" s="960" t="s">
        <v>103</v>
      </c>
      <c r="B85" s="69" t="s">
        <v>8</v>
      </c>
      <c r="C85" s="69" t="s">
        <v>8</v>
      </c>
      <c r="D85" s="69" t="s">
        <v>8</v>
      </c>
      <c r="E85" s="69" t="s">
        <v>8</v>
      </c>
      <c r="F85" s="69" t="s">
        <v>8</v>
      </c>
      <c r="G85" s="69" t="s">
        <v>8</v>
      </c>
      <c r="H85" s="69" t="s">
        <v>8</v>
      </c>
      <c r="I85" s="69" t="s">
        <v>8</v>
      </c>
      <c r="J85" s="69" t="s">
        <v>8</v>
      </c>
      <c r="K85" s="64" t="s">
        <v>8</v>
      </c>
      <c r="L85" s="64" t="s">
        <v>8</v>
      </c>
      <c r="M85" s="64" t="s">
        <v>8</v>
      </c>
      <c r="N85" s="64" t="s">
        <v>8</v>
      </c>
      <c r="O85" s="64" t="s">
        <v>4</v>
      </c>
      <c r="P85" s="64" t="s">
        <v>4</v>
      </c>
      <c r="Q85" s="64" t="s">
        <v>4</v>
      </c>
      <c r="R85" s="64" t="s">
        <v>4</v>
      </c>
      <c r="S85" s="64" t="s">
        <v>4</v>
      </c>
      <c r="T85" s="64" t="s">
        <v>4</v>
      </c>
      <c r="U85" s="64" t="s">
        <v>4</v>
      </c>
      <c r="V85" s="64" t="s">
        <v>4</v>
      </c>
      <c r="W85" s="64" t="s">
        <v>4</v>
      </c>
      <c r="X85" s="64" t="s">
        <v>4</v>
      </c>
      <c r="Y85" s="64" t="s">
        <v>4</v>
      </c>
      <c r="Z85" s="64" t="s">
        <v>4</v>
      </c>
      <c r="AA85" s="64" t="s">
        <v>4</v>
      </c>
      <c r="AB85" s="64" t="s">
        <v>4</v>
      </c>
      <c r="AC85" s="30" t="s">
        <v>8</v>
      </c>
      <c r="AD85" s="30" t="s">
        <v>8</v>
      </c>
      <c r="AE85" s="30" t="s">
        <v>8</v>
      </c>
      <c r="AF85" s="30" t="s">
        <v>8</v>
      </c>
      <c r="AG85" s="36" t="s">
        <v>8</v>
      </c>
      <c r="AH85" s="36" t="s">
        <v>462</v>
      </c>
      <c r="AI85" s="36" t="s">
        <v>462</v>
      </c>
    </row>
    <row r="86" spans="1:35" s="8" customFormat="1" x14ac:dyDescent="0.2">
      <c r="A86" s="960" t="s">
        <v>104</v>
      </c>
      <c r="B86" s="69" t="s">
        <v>8</v>
      </c>
      <c r="C86" s="69" t="s">
        <v>8</v>
      </c>
      <c r="D86" s="69" t="s">
        <v>8</v>
      </c>
      <c r="E86" s="69" t="s">
        <v>8</v>
      </c>
      <c r="F86" s="69" t="s">
        <v>8</v>
      </c>
      <c r="G86" s="69" t="s">
        <v>8</v>
      </c>
      <c r="H86" s="69" t="s">
        <v>8</v>
      </c>
      <c r="I86" s="69" t="s">
        <v>8</v>
      </c>
      <c r="J86" s="69" t="s">
        <v>8</v>
      </c>
      <c r="K86" s="64" t="s">
        <v>8</v>
      </c>
      <c r="L86" s="64" t="s">
        <v>8</v>
      </c>
      <c r="M86" s="64" t="s">
        <v>8</v>
      </c>
      <c r="N86" s="64" t="s">
        <v>8</v>
      </c>
      <c r="O86" s="64" t="s">
        <v>4</v>
      </c>
      <c r="P86" s="64" t="s">
        <v>4</v>
      </c>
      <c r="Q86" s="64" t="s">
        <v>4</v>
      </c>
      <c r="R86" s="64" t="s">
        <v>4</v>
      </c>
      <c r="S86" s="64" t="s">
        <v>4</v>
      </c>
      <c r="T86" s="64" t="s">
        <v>4</v>
      </c>
      <c r="U86" s="64" t="s">
        <v>4</v>
      </c>
      <c r="V86" s="64" t="s">
        <v>4</v>
      </c>
      <c r="W86" s="64" t="s">
        <v>4</v>
      </c>
      <c r="X86" s="64" t="s">
        <v>4</v>
      </c>
      <c r="Y86" s="64" t="s">
        <v>4</v>
      </c>
      <c r="Z86" s="64" t="s">
        <v>4</v>
      </c>
      <c r="AA86" s="64" t="s">
        <v>4</v>
      </c>
      <c r="AB86" s="64" t="s">
        <v>4</v>
      </c>
      <c r="AC86" s="30">
        <v>4</v>
      </c>
      <c r="AD86" s="30">
        <v>4</v>
      </c>
      <c r="AE86" s="30">
        <v>4</v>
      </c>
      <c r="AF86" s="30">
        <v>1</v>
      </c>
      <c r="AG86" s="36">
        <v>1</v>
      </c>
      <c r="AH86" s="36" t="s">
        <v>462</v>
      </c>
      <c r="AI86" s="36" t="s">
        <v>462</v>
      </c>
    </row>
    <row r="87" spans="1:35" s="8" customFormat="1" x14ac:dyDescent="0.2">
      <c r="A87" s="1089" t="s">
        <v>105</v>
      </c>
      <c r="B87" s="1295"/>
      <c r="C87" s="1295"/>
      <c r="D87" s="1295"/>
      <c r="E87" s="1295"/>
      <c r="F87" s="1295"/>
      <c r="G87" s="1295"/>
      <c r="H87" s="1295"/>
      <c r="I87" s="1295"/>
      <c r="J87" s="1295"/>
      <c r="K87" s="1440"/>
      <c r="L87" s="1440"/>
      <c r="M87" s="1440"/>
      <c r="N87" s="1440"/>
      <c r="O87" s="1440"/>
      <c r="P87" s="1440"/>
      <c r="Q87" s="1440"/>
      <c r="R87" s="1440"/>
      <c r="S87" s="1440"/>
      <c r="T87" s="1440"/>
      <c r="U87" s="1440"/>
      <c r="V87" s="1440"/>
      <c r="W87" s="1440"/>
      <c r="X87" s="1440"/>
      <c r="Y87" s="1440"/>
      <c r="Z87" s="1440"/>
      <c r="AA87" s="1440"/>
      <c r="AB87" s="1440"/>
      <c r="AC87" s="1440"/>
      <c r="AD87" s="1440"/>
      <c r="AE87" s="1440"/>
      <c r="AF87" s="1296"/>
      <c r="AG87" s="1098"/>
      <c r="AH87" s="1098"/>
      <c r="AI87" s="1098"/>
    </row>
    <row r="88" spans="1:35" x14ac:dyDescent="0.2">
      <c r="A88" s="336" t="s">
        <v>106</v>
      </c>
      <c r="B88" s="69"/>
      <c r="C88" s="69"/>
      <c r="D88" s="69"/>
      <c r="E88" s="69"/>
      <c r="F88" s="69"/>
      <c r="G88" s="69"/>
      <c r="H88" s="69"/>
      <c r="I88" s="69"/>
      <c r="J88" s="69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50"/>
      <c r="AG88" s="36"/>
      <c r="AH88" s="62"/>
      <c r="AI88" s="91"/>
    </row>
    <row r="89" spans="1:35" x14ac:dyDescent="0.2">
      <c r="A89" s="336" t="s">
        <v>82</v>
      </c>
      <c r="B89" s="140" t="s">
        <v>4</v>
      </c>
      <c r="C89" s="140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64" t="s">
        <v>4</v>
      </c>
      <c r="L89" s="64" t="s">
        <v>4</v>
      </c>
      <c r="M89" s="64" t="s">
        <v>4</v>
      </c>
      <c r="N89" s="64" t="s">
        <v>4</v>
      </c>
      <c r="O89" s="64" t="s">
        <v>4</v>
      </c>
      <c r="P89" s="64" t="s">
        <v>4</v>
      </c>
      <c r="Q89" s="64" t="s">
        <v>4</v>
      </c>
      <c r="R89" s="64" t="s">
        <v>4</v>
      </c>
      <c r="S89" s="64" t="s">
        <v>4</v>
      </c>
      <c r="T89" s="64" t="s">
        <v>4</v>
      </c>
      <c r="U89" s="30">
        <v>9171.8209999999999</v>
      </c>
      <c r="V89" s="30">
        <v>11602.815000000001</v>
      </c>
      <c r="W89" s="30">
        <v>12734.115</v>
      </c>
      <c r="X89" s="30">
        <v>16124.242</v>
      </c>
      <c r="Y89" s="30">
        <v>14933.373</v>
      </c>
      <c r="Z89" s="30">
        <v>13674.464</v>
      </c>
      <c r="AA89" s="30">
        <v>17623.7</v>
      </c>
      <c r="AB89" s="30">
        <v>20569.915000000001</v>
      </c>
      <c r="AC89" s="30">
        <v>22146.901999999998</v>
      </c>
      <c r="AD89" s="30">
        <v>25159.550999999999</v>
      </c>
      <c r="AE89" s="30">
        <v>19913.843000000001</v>
      </c>
      <c r="AF89" s="30">
        <v>25405.371999999999</v>
      </c>
      <c r="AG89" s="30">
        <v>25420.454000000002</v>
      </c>
      <c r="AH89" s="1254">
        <v>31615.978999999999</v>
      </c>
      <c r="AI89" s="1258">
        <v>31176.768</v>
      </c>
    </row>
    <row r="90" spans="1:35" ht="22.5" x14ac:dyDescent="0.2">
      <c r="A90" s="336" t="s">
        <v>418</v>
      </c>
      <c r="B90" s="69"/>
      <c r="C90" s="69"/>
      <c r="D90" s="69"/>
      <c r="E90" s="69"/>
      <c r="F90" s="69"/>
      <c r="G90" s="69"/>
      <c r="H90" s="69"/>
      <c r="I90" s="69"/>
      <c r="J90" s="69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754">
        <v>2</v>
      </c>
      <c r="V90" s="754">
        <v>2.1</v>
      </c>
      <c r="W90" s="754">
        <v>2.5</v>
      </c>
      <c r="X90" s="754">
        <v>3</v>
      </c>
      <c r="Y90" s="754">
        <v>2.8</v>
      </c>
      <c r="Z90" s="754">
        <v>3</v>
      </c>
      <c r="AA90" s="754">
        <v>2.9</v>
      </c>
      <c r="AB90" s="754">
        <v>2.7</v>
      </c>
      <c r="AC90" s="754">
        <v>2.5</v>
      </c>
      <c r="AD90" s="754">
        <v>2.1</v>
      </c>
      <c r="AE90" s="754">
        <v>1.3</v>
      </c>
      <c r="AF90" s="754">
        <v>1.1000000000000001</v>
      </c>
      <c r="AG90" s="754">
        <v>1</v>
      </c>
      <c r="AH90" s="754">
        <v>1.2</v>
      </c>
      <c r="AI90" s="749">
        <v>1.1000000000000001</v>
      </c>
    </row>
    <row r="91" spans="1:35" x14ac:dyDescent="0.2">
      <c r="A91" s="336" t="s">
        <v>254</v>
      </c>
      <c r="B91" s="69"/>
      <c r="C91" s="69"/>
      <c r="D91" s="69"/>
      <c r="E91" s="69"/>
      <c r="F91" s="69"/>
      <c r="G91" s="69"/>
      <c r="H91" s="69"/>
      <c r="I91" s="69"/>
      <c r="J91" s="69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189"/>
      <c r="AI91" s="36" t="s">
        <v>462</v>
      </c>
    </row>
    <row r="92" spans="1:35" x14ac:dyDescent="0.2">
      <c r="A92" s="336" t="s">
        <v>253</v>
      </c>
      <c r="B92" s="69"/>
      <c r="C92" s="69"/>
      <c r="D92" s="69"/>
      <c r="E92" s="69"/>
      <c r="F92" s="69"/>
      <c r="G92" s="69"/>
      <c r="H92" s="69"/>
      <c r="I92" s="69"/>
      <c r="J92" s="69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1"/>
      <c r="AI92" s="91"/>
    </row>
    <row r="93" spans="1:35" x14ac:dyDescent="0.2">
      <c r="A93" s="336" t="s">
        <v>82</v>
      </c>
      <c r="B93" s="140" t="s">
        <v>4</v>
      </c>
      <c r="C93" s="140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64" t="s">
        <v>4</v>
      </c>
      <c r="L93" s="64" t="s">
        <v>4</v>
      </c>
      <c r="M93" s="64" t="s">
        <v>4</v>
      </c>
      <c r="N93" s="64" t="s">
        <v>4</v>
      </c>
      <c r="O93" s="64" t="s">
        <v>4</v>
      </c>
      <c r="P93" s="64" t="s">
        <v>4</v>
      </c>
      <c r="Q93" s="64" t="s">
        <v>4</v>
      </c>
      <c r="R93" s="64" t="s">
        <v>4</v>
      </c>
      <c r="S93" s="64" t="s">
        <v>4</v>
      </c>
      <c r="T93" s="64" t="s">
        <v>4</v>
      </c>
      <c r="U93" s="30">
        <v>4115.8119999999999</v>
      </c>
      <c r="V93" s="30">
        <v>6244.152</v>
      </c>
      <c r="W93" s="30">
        <v>8758.8430000000008</v>
      </c>
      <c r="X93" s="30">
        <v>11129.621999999999</v>
      </c>
      <c r="Y93" s="30">
        <v>9810.2759999999998</v>
      </c>
      <c r="Z93" s="30">
        <v>8250.2999999999993</v>
      </c>
      <c r="AA93" s="30">
        <v>11090.934999999999</v>
      </c>
      <c r="AB93" s="30">
        <v>13247.003000000001</v>
      </c>
      <c r="AC93" s="30">
        <v>14220.57</v>
      </c>
      <c r="AD93" s="30">
        <v>15237.642</v>
      </c>
      <c r="AE93" s="30">
        <v>7391.0959999999995</v>
      </c>
      <c r="AF93" s="30">
        <v>7912.5010000000002</v>
      </c>
      <c r="AG93" s="30">
        <v>6786.8950000000004</v>
      </c>
      <c r="AH93" s="1031">
        <v>11253.646000000001</v>
      </c>
      <c r="AI93" s="746">
        <v>11765.124</v>
      </c>
    </row>
    <row r="94" spans="1:35" x14ac:dyDescent="0.2">
      <c r="A94" s="336" t="s">
        <v>254</v>
      </c>
      <c r="B94" s="69"/>
      <c r="C94" s="69"/>
      <c r="D94" s="69"/>
      <c r="E94" s="69"/>
      <c r="F94" s="69"/>
      <c r="G94" s="69"/>
      <c r="H94" s="69"/>
      <c r="I94" s="69"/>
      <c r="J94" s="69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718" t="s">
        <v>462</v>
      </c>
      <c r="AI94" s="1265"/>
    </row>
    <row r="95" spans="1:35" x14ac:dyDescent="0.2">
      <c r="A95" s="336" t="s">
        <v>117</v>
      </c>
      <c r="B95" s="69"/>
      <c r="C95" s="69"/>
      <c r="D95" s="69"/>
      <c r="E95" s="69"/>
      <c r="F95" s="69"/>
      <c r="G95" s="69"/>
      <c r="H95" s="69"/>
      <c r="I95" s="69"/>
      <c r="J95" s="69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744"/>
      <c r="AI95" s="1265"/>
    </row>
    <row r="96" spans="1:35" x14ac:dyDescent="0.2">
      <c r="A96" s="336" t="s">
        <v>82</v>
      </c>
      <c r="B96" s="140" t="s">
        <v>4</v>
      </c>
      <c r="C96" s="140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64" t="s">
        <v>4</v>
      </c>
      <c r="L96" s="64" t="s">
        <v>4</v>
      </c>
      <c r="M96" s="64" t="s">
        <v>4</v>
      </c>
      <c r="N96" s="64" t="s">
        <v>4</v>
      </c>
      <c r="O96" s="64" t="s">
        <v>4</v>
      </c>
      <c r="P96" s="64" t="s">
        <v>4</v>
      </c>
      <c r="Q96" s="64" t="s">
        <v>4</v>
      </c>
      <c r="R96" s="64" t="s">
        <v>4</v>
      </c>
      <c r="S96" s="64" t="s">
        <v>4</v>
      </c>
      <c r="T96" s="64" t="s">
        <v>4</v>
      </c>
      <c r="U96" s="30">
        <v>3317.145</v>
      </c>
      <c r="V96" s="30">
        <v>3707.9189999999999</v>
      </c>
      <c r="W96" s="30">
        <v>3296.5010000000002</v>
      </c>
      <c r="X96" s="30">
        <v>3086.069</v>
      </c>
      <c r="Y96" s="30">
        <v>3287.6849999999999</v>
      </c>
      <c r="Z96" s="30">
        <v>3510.6909999999998</v>
      </c>
      <c r="AA96" s="30">
        <v>4498.009</v>
      </c>
      <c r="AB96" s="30">
        <v>5169.9219999999996</v>
      </c>
      <c r="AC96" s="30">
        <v>5518.6580000000004</v>
      </c>
      <c r="AD96" s="30">
        <v>7680.8950000000004</v>
      </c>
      <c r="AE96" s="30">
        <v>10219.638000000001</v>
      </c>
      <c r="AF96" s="30">
        <v>15119.736999999999</v>
      </c>
      <c r="AG96" s="30">
        <v>16266.483</v>
      </c>
      <c r="AH96" s="744">
        <v>17734.16</v>
      </c>
      <c r="AI96" s="1258">
        <v>16452.286</v>
      </c>
    </row>
    <row r="97" spans="1:35" x14ac:dyDescent="0.2">
      <c r="A97" s="336" t="s">
        <v>254</v>
      </c>
      <c r="B97" s="69"/>
      <c r="C97" s="69"/>
      <c r="D97" s="69"/>
      <c r="E97" s="69"/>
      <c r="F97" s="69"/>
      <c r="G97" s="69"/>
      <c r="H97" s="69"/>
      <c r="I97" s="69"/>
      <c r="J97" s="69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718" t="s">
        <v>462</v>
      </c>
      <c r="AI97" s="718" t="s">
        <v>462</v>
      </c>
    </row>
    <row r="98" spans="1:35" x14ac:dyDescent="0.2">
      <c r="A98" s="336" t="s">
        <v>118</v>
      </c>
      <c r="B98" s="151" t="s">
        <v>4</v>
      </c>
      <c r="C98" s="151" t="s">
        <v>4</v>
      </c>
      <c r="D98" s="151" t="s">
        <v>4</v>
      </c>
      <c r="E98" s="151" t="s">
        <v>4</v>
      </c>
      <c r="F98" s="151" t="s">
        <v>4</v>
      </c>
      <c r="G98" s="151" t="s">
        <v>4</v>
      </c>
      <c r="H98" s="151" t="s">
        <v>4</v>
      </c>
      <c r="I98" s="151" t="s">
        <v>4</v>
      </c>
      <c r="J98" s="151" t="s">
        <v>4</v>
      </c>
      <c r="K98" s="64" t="s">
        <v>4</v>
      </c>
      <c r="L98" s="64" t="s">
        <v>4</v>
      </c>
      <c r="M98" s="64" t="s">
        <v>4</v>
      </c>
      <c r="N98" s="64" t="s">
        <v>4</v>
      </c>
      <c r="O98" s="64" t="s">
        <v>4</v>
      </c>
      <c r="P98" s="64" t="s">
        <v>4</v>
      </c>
      <c r="Q98" s="64" t="s">
        <v>4</v>
      </c>
      <c r="R98" s="64" t="s">
        <v>4</v>
      </c>
      <c r="S98" s="64" t="s">
        <v>4</v>
      </c>
      <c r="T98" s="64" t="s">
        <v>4</v>
      </c>
      <c r="U98" s="30">
        <v>1909.3889999999999</v>
      </c>
      <c r="V98" s="30">
        <v>1803.2190000000001</v>
      </c>
      <c r="W98" s="30">
        <v>1055.327</v>
      </c>
      <c r="X98" s="30">
        <v>803.80399999999997</v>
      </c>
      <c r="Y98" s="30">
        <v>865.10400000000004</v>
      </c>
      <c r="Z98" s="30">
        <v>566.64</v>
      </c>
      <c r="AA98" s="30">
        <v>824.98199999999997</v>
      </c>
      <c r="AB98" s="30">
        <v>795.16899999999998</v>
      </c>
      <c r="AC98" s="30">
        <v>1009.035</v>
      </c>
      <c r="AD98" s="30">
        <v>1611.8920000000001</v>
      </c>
      <c r="AE98" s="30">
        <v>2489.6840000000002</v>
      </c>
      <c r="AF98" s="30">
        <v>2918.1280000000002</v>
      </c>
      <c r="AG98" s="30">
        <v>8.1780000000000008</v>
      </c>
      <c r="AH98" s="744">
        <v>561.74099999999999</v>
      </c>
      <c r="AI98" s="765" t="s">
        <v>8</v>
      </c>
    </row>
    <row r="99" spans="1:35" x14ac:dyDescent="0.2">
      <c r="A99" s="336" t="s">
        <v>119</v>
      </c>
      <c r="B99" s="151" t="s">
        <v>4</v>
      </c>
      <c r="C99" s="151" t="s">
        <v>4</v>
      </c>
      <c r="D99" s="151" t="s">
        <v>4</v>
      </c>
      <c r="E99" s="151" t="s">
        <v>4</v>
      </c>
      <c r="F99" s="151" t="s">
        <v>4</v>
      </c>
      <c r="G99" s="151" t="s">
        <v>4</v>
      </c>
      <c r="H99" s="151" t="s">
        <v>4</v>
      </c>
      <c r="I99" s="151" t="s">
        <v>4</v>
      </c>
      <c r="J99" s="151" t="s">
        <v>4</v>
      </c>
      <c r="K99" s="64" t="s">
        <v>4</v>
      </c>
      <c r="L99" s="64" t="s">
        <v>4</v>
      </c>
      <c r="M99" s="64" t="s">
        <v>4</v>
      </c>
      <c r="N99" s="64" t="s">
        <v>4</v>
      </c>
      <c r="O99" s="64" t="s">
        <v>4</v>
      </c>
      <c r="P99" s="64" t="s">
        <v>4</v>
      </c>
      <c r="Q99" s="64" t="s">
        <v>4</v>
      </c>
      <c r="R99" s="64" t="s">
        <v>4</v>
      </c>
      <c r="S99" s="64" t="s">
        <v>4</v>
      </c>
      <c r="T99" s="64" t="s">
        <v>4</v>
      </c>
      <c r="U99" s="30">
        <v>589.39499999999998</v>
      </c>
      <c r="V99" s="30">
        <v>618.01099999999997</v>
      </c>
      <c r="W99" s="30">
        <v>697.00800000000004</v>
      </c>
      <c r="X99" s="30">
        <v>849.64</v>
      </c>
      <c r="Y99" s="30">
        <v>504.44</v>
      </c>
      <c r="Z99" s="30">
        <v>805.74099999999999</v>
      </c>
      <c r="AA99" s="30">
        <v>102.971</v>
      </c>
      <c r="AB99" s="30">
        <v>135.85599999999999</v>
      </c>
      <c r="AC99" s="30">
        <v>171.244</v>
      </c>
      <c r="AD99" s="30">
        <v>205.809</v>
      </c>
      <c r="AE99" s="30">
        <v>200.845</v>
      </c>
      <c r="AF99" s="30">
        <v>302.06200000000001</v>
      </c>
      <c r="AG99" s="30">
        <v>321.87599999999998</v>
      </c>
      <c r="AH99" s="744">
        <v>413.86099999999999</v>
      </c>
      <c r="AI99" s="1258">
        <v>437.75200000000001</v>
      </c>
    </row>
    <row r="100" spans="1:35" x14ac:dyDescent="0.2">
      <c r="A100" s="336" t="s">
        <v>120</v>
      </c>
      <c r="B100" s="151" t="s">
        <v>4</v>
      </c>
      <c r="C100" s="151" t="s">
        <v>4</v>
      </c>
      <c r="D100" s="151" t="s">
        <v>4</v>
      </c>
      <c r="E100" s="151" t="s">
        <v>4</v>
      </c>
      <c r="F100" s="151" t="s">
        <v>4</v>
      </c>
      <c r="G100" s="151" t="s">
        <v>4</v>
      </c>
      <c r="H100" s="151" t="s">
        <v>4</v>
      </c>
      <c r="I100" s="151" t="s">
        <v>4</v>
      </c>
      <c r="J100" s="151" t="s">
        <v>4</v>
      </c>
      <c r="K100" s="64" t="s">
        <v>4</v>
      </c>
      <c r="L100" s="64" t="s">
        <v>4</v>
      </c>
      <c r="M100" s="64" t="s">
        <v>4</v>
      </c>
      <c r="N100" s="64" t="s">
        <v>4</v>
      </c>
      <c r="O100" s="64" t="s">
        <v>4</v>
      </c>
      <c r="P100" s="64" t="s">
        <v>4</v>
      </c>
      <c r="Q100" s="64" t="s">
        <v>4</v>
      </c>
      <c r="R100" s="64" t="s">
        <v>4</v>
      </c>
      <c r="S100" s="64" t="s">
        <v>4</v>
      </c>
      <c r="T100" s="64" t="s">
        <v>4</v>
      </c>
      <c r="U100" s="30">
        <v>4.7249999999999996</v>
      </c>
      <c r="V100" s="30">
        <v>6.6859999999999999</v>
      </c>
      <c r="W100" s="30">
        <v>13.865</v>
      </c>
      <c r="X100" s="30">
        <v>10.423999999999999</v>
      </c>
      <c r="Y100" s="30">
        <v>16.315999999999999</v>
      </c>
      <c r="Z100" s="30">
        <v>6.9690000000000003</v>
      </c>
      <c r="AA100" s="30">
        <v>33.311999999999998</v>
      </c>
      <c r="AB100" s="30">
        <v>5.3810000000000002</v>
      </c>
      <c r="AC100" s="30" t="s">
        <v>115</v>
      </c>
      <c r="AD100" s="30" t="s">
        <v>8</v>
      </c>
      <c r="AE100" s="30" t="s">
        <v>8</v>
      </c>
      <c r="AF100" s="30" t="s">
        <v>8</v>
      </c>
      <c r="AG100" s="30" t="s">
        <v>8</v>
      </c>
      <c r="AH100" s="744" t="s">
        <v>8</v>
      </c>
      <c r="AI100" s="744" t="s">
        <v>8</v>
      </c>
    </row>
    <row r="101" spans="1:35" ht="33.75" x14ac:dyDescent="0.2">
      <c r="A101" s="160" t="s">
        <v>419</v>
      </c>
      <c r="B101" s="151" t="s">
        <v>4</v>
      </c>
      <c r="C101" s="151" t="s">
        <v>4</v>
      </c>
      <c r="D101" s="151" t="s">
        <v>4</v>
      </c>
      <c r="E101" s="151" t="s">
        <v>4</v>
      </c>
      <c r="F101" s="151" t="s">
        <v>4</v>
      </c>
      <c r="G101" s="151" t="s">
        <v>4</v>
      </c>
      <c r="H101" s="151" t="s">
        <v>4</v>
      </c>
      <c r="I101" s="151" t="s">
        <v>4</v>
      </c>
      <c r="J101" s="151" t="s">
        <v>4</v>
      </c>
      <c r="K101" s="64" t="s">
        <v>4</v>
      </c>
      <c r="L101" s="64" t="s">
        <v>4</v>
      </c>
      <c r="M101" s="64" t="s">
        <v>4</v>
      </c>
      <c r="N101" s="64" t="s">
        <v>4</v>
      </c>
      <c r="O101" s="64" t="s">
        <v>4</v>
      </c>
      <c r="P101" s="64" t="s">
        <v>4</v>
      </c>
      <c r="Q101" s="64" t="s">
        <v>4</v>
      </c>
      <c r="R101" s="64" t="s">
        <v>4</v>
      </c>
      <c r="S101" s="64" t="s">
        <v>4</v>
      </c>
      <c r="T101" s="64" t="s">
        <v>4</v>
      </c>
      <c r="U101" s="30">
        <v>1.77</v>
      </c>
      <c r="V101" s="30">
        <v>1.6659999999999999</v>
      </c>
      <c r="W101" s="30" t="s">
        <v>8</v>
      </c>
      <c r="X101" s="30" t="s">
        <v>8</v>
      </c>
      <c r="Y101" s="30" t="s">
        <v>8</v>
      </c>
      <c r="Z101" s="30" t="s">
        <v>8</v>
      </c>
      <c r="AA101" s="30" t="s">
        <v>8</v>
      </c>
      <c r="AB101" s="30" t="s">
        <v>8</v>
      </c>
      <c r="AC101" s="30" t="s">
        <v>8</v>
      </c>
      <c r="AD101" s="30" t="s">
        <v>8</v>
      </c>
      <c r="AE101" s="30" t="s">
        <v>8</v>
      </c>
      <c r="AF101" s="30" t="s">
        <v>8</v>
      </c>
      <c r="AG101" s="30" t="s">
        <v>8</v>
      </c>
      <c r="AH101" s="744" t="s">
        <v>8</v>
      </c>
      <c r="AI101" s="1258">
        <v>28.542000000000002</v>
      </c>
    </row>
    <row r="102" spans="1:35" x14ac:dyDescent="0.2">
      <c r="A102" s="336" t="s">
        <v>122</v>
      </c>
      <c r="B102" s="151" t="s">
        <v>4</v>
      </c>
      <c r="C102" s="151" t="s">
        <v>4</v>
      </c>
      <c r="D102" s="151" t="s">
        <v>4</v>
      </c>
      <c r="E102" s="151" t="s">
        <v>4</v>
      </c>
      <c r="F102" s="151" t="s">
        <v>4</v>
      </c>
      <c r="G102" s="151" t="s">
        <v>4</v>
      </c>
      <c r="H102" s="151" t="s">
        <v>4</v>
      </c>
      <c r="I102" s="151" t="s">
        <v>4</v>
      </c>
      <c r="J102" s="151" t="s">
        <v>4</v>
      </c>
      <c r="K102" s="64" t="s">
        <v>4</v>
      </c>
      <c r="L102" s="64" t="s">
        <v>4</v>
      </c>
      <c r="M102" s="64" t="s">
        <v>4</v>
      </c>
      <c r="N102" s="64" t="s">
        <v>4</v>
      </c>
      <c r="O102" s="64" t="s">
        <v>4</v>
      </c>
      <c r="P102" s="64" t="s">
        <v>4</v>
      </c>
      <c r="Q102" s="64" t="s">
        <v>4</v>
      </c>
      <c r="R102" s="64" t="s">
        <v>4</v>
      </c>
      <c r="S102" s="64" t="s">
        <v>4</v>
      </c>
      <c r="T102" s="64" t="s">
        <v>4</v>
      </c>
      <c r="U102" s="30">
        <v>32.121000000000002</v>
      </c>
      <c r="V102" s="30">
        <v>59.616</v>
      </c>
      <c r="W102" s="30">
        <v>33.972000000000001</v>
      </c>
      <c r="X102" s="30">
        <v>28.408999999999999</v>
      </c>
      <c r="Y102" s="30">
        <v>37.548000000000002</v>
      </c>
      <c r="Z102" s="30">
        <v>37.036999999999999</v>
      </c>
      <c r="AA102" s="30" t="s">
        <v>8</v>
      </c>
      <c r="AB102" s="30" t="s">
        <v>8</v>
      </c>
      <c r="AC102" s="30" t="s">
        <v>8</v>
      </c>
      <c r="AD102" s="30" t="s">
        <v>8</v>
      </c>
      <c r="AE102" s="30" t="s">
        <v>8</v>
      </c>
      <c r="AF102" s="30" t="s">
        <v>8</v>
      </c>
      <c r="AG102" s="30" t="s">
        <v>8</v>
      </c>
      <c r="AH102" s="744">
        <v>80.442999999999998</v>
      </c>
      <c r="AI102" s="744" t="s">
        <v>8</v>
      </c>
    </row>
    <row r="103" spans="1:35" x14ac:dyDescent="0.2">
      <c r="A103" s="336" t="s">
        <v>420</v>
      </c>
      <c r="B103" s="151" t="s">
        <v>4</v>
      </c>
      <c r="C103" s="151" t="s">
        <v>4</v>
      </c>
      <c r="D103" s="151" t="s">
        <v>4</v>
      </c>
      <c r="E103" s="151" t="s">
        <v>4</v>
      </c>
      <c r="F103" s="151" t="s">
        <v>4</v>
      </c>
      <c r="G103" s="151" t="s">
        <v>4</v>
      </c>
      <c r="H103" s="151" t="s">
        <v>4</v>
      </c>
      <c r="I103" s="151" t="s">
        <v>4</v>
      </c>
      <c r="J103" s="151" t="s">
        <v>4</v>
      </c>
      <c r="K103" s="64" t="s">
        <v>4</v>
      </c>
      <c r="L103" s="64" t="s">
        <v>4</v>
      </c>
      <c r="M103" s="64" t="s">
        <v>4</v>
      </c>
      <c r="N103" s="64" t="s">
        <v>4</v>
      </c>
      <c r="O103" s="64" t="s">
        <v>4</v>
      </c>
      <c r="P103" s="64" t="s">
        <v>4</v>
      </c>
      <c r="Q103" s="64" t="s">
        <v>4</v>
      </c>
      <c r="R103" s="64" t="s">
        <v>4</v>
      </c>
      <c r="S103" s="64" t="s">
        <v>4</v>
      </c>
      <c r="T103" s="64" t="s">
        <v>4</v>
      </c>
      <c r="U103" s="30">
        <v>93.491</v>
      </c>
      <c r="V103" s="30">
        <v>91.405000000000001</v>
      </c>
      <c r="W103" s="30">
        <v>190.03299999999999</v>
      </c>
      <c r="X103" s="30">
        <v>113.117</v>
      </c>
      <c r="Y103" s="30">
        <v>124.48699999999999</v>
      </c>
      <c r="Z103" s="30">
        <v>49.854999999999997</v>
      </c>
      <c r="AA103" s="30">
        <v>99.087000000000003</v>
      </c>
      <c r="AB103" s="30">
        <v>140.96700000000001</v>
      </c>
      <c r="AC103" s="30">
        <v>132.739</v>
      </c>
      <c r="AD103" s="30" t="s">
        <v>115</v>
      </c>
      <c r="AE103" s="30">
        <v>168.488</v>
      </c>
      <c r="AF103" s="30">
        <v>193.83600000000001</v>
      </c>
      <c r="AG103" s="30">
        <v>174.66399999999999</v>
      </c>
      <c r="AH103" s="744">
        <v>398.38799999999998</v>
      </c>
      <c r="AI103" s="1258">
        <v>417.93900000000002</v>
      </c>
    </row>
    <row r="104" spans="1:35" x14ac:dyDescent="0.2">
      <c r="A104" s="336" t="s">
        <v>421</v>
      </c>
      <c r="B104" s="151" t="s">
        <v>4</v>
      </c>
      <c r="C104" s="151" t="s">
        <v>4</v>
      </c>
      <c r="D104" s="151" t="s">
        <v>4</v>
      </c>
      <c r="E104" s="151" t="s">
        <v>4</v>
      </c>
      <c r="F104" s="151" t="s">
        <v>4</v>
      </c>
      <c r="G104" s="151" t="s">
        <v>4</v>
      </c>
      <c r="H104" s="151" t="s">
        <v>4</v>
      </c>
      <c r="I104" s="151" t="s">
        <v>4</v>
      </c>
      <c r="J104" s="151" t="s">
        <v>4</v>
      </c>
      <c r="K104" s="64" t="s">
        <v>4</v>
      </c>
      <c r="L104" s="64" t="s">
        <v>4</v>
      </c>
      <c r="M104" s="64" t="s">
        <v>4</v>
      </c>
      <c r="N104" s="64" t="s">
        <v>4</v>
      </c>
      <c r="O104" s="64" t="s">
        <v>4</v>
      </c>
      <c r="P104" s="64" t="s">
        <v>4</v>
      </c>
      <c r="Q104" s="64" t="s">
        <v>4</v>
      </c>
      <c r="R104" s="64" t="s">
        <v>4</v>
      </c>
      <c r="S104" s="64" t="s">
        <v>4</v>
      </c>
      <c r="T104" s="64" t="s">
        <v>4</v>
      </c>
      <c r="U104" s="30" t="s">
        <v>8</v>
      </c>
      <c r="V104" s="30" t="s">
        <v>8</v>
      </c>
      <c r="W104" s="30" t="s">
        <v>8</v>
      </c>
      <c r="X104" s="30" t="s">
        <v>8</v>
      </c>
      <c r="Y104" s="30" t="s">
        <v>8</v>
      </c>
      <c r="Z104" s="30" t="s">
        <v>8</v>
      </c>
      <c r="AA104" s="30" t="s">
        <v>8</v>
      </c>
      <c r="AB104" s="30" t="s">
        <v>8</v>
      </c>
      <c r="AC104" s="30" t="s">
        <v>8</v>
      </c>
      <c r="AD104" s="30" t="s">
        <v>8</v>
      </c>
      <c r="AE104" s="30" t="s">
        <v>8</v>
      </c>
      <c r="AF104" s="30" t="s">
        <v>8</v>
      </c>
      <c r="AG104" s="30" t="s">
        <v>8</v>
      </c>
      <c r="AH104" s="744" t="s">
        <v>8</v>
      </c>
      <c r="AI104" s="744" t="s">
        <v>8</v>
      </c>
    </row>
    <row r="105" spans="1:35" ht="22.5" x14ac:dyDescent="0.2">
      <c r="A105" s="336" t="s">
        <v>422</v>
      </c>
      <c r="B105" s="151" t="s">
        <v>4</v>
      </c>
      <c r="C105" s="151" t="s">
        <v>4</v>
      </c>
      <c r="D105" s="151" t="s">
        <v>4</v>
      </c>
      <c r="E105" s="151" t="s">
        <v>4</v>
      </c>
      <c r="F105" s="151" t="s">
        <v>4</v>
      </c>
      <c r="G105" s="151" t="s">
        <v>4</v>
      </c>
      <c r="H105" s="151" t="s">
        <v>4</v>
      </c>
      <c r="I105" s="151" t="s">
        <v>4</v>
      </c>
      <c r="J105" s="151" t="s">
        <v>4</v>
      </c>
      <c r="K105" s="64" t="s">
        <v>4</v>
      </c>
      <c r="L105" s="64" t="s">
        <v>4</v>
      </c>
      <c r="M105" s="64" t="s">
        <v>4</v>
      </c>
      <c r="N105" s="64" t="s">
        <v>4</v>
      </c>
      <c r="O105" s="64" t="s">
        <v>4</v>
      </c>
      <c r="P105" s="64" t="s">
        <v>4</v>
      </c>
      <c r="Q105" s="64" t="s">
        <v>4</v>
      </c>
      <c r="R105" s="64" t="s">
        <v>4</v>
      </c>
      <c r="S105" s="64" t="s">
        <v>4</v>
      </c>
      <c r="T105" s="64" t="s">
        <v>4</v>
      </c>
      <c r="U105" s="30">
        <v>6.7569999999999997</v>
      </c>
      <c r="V105" s="30">
        <v>17.39</v>
      </c>
      <c r="W105" s="30">
        <v>7.117</v>
      </c>
      <c r="X105" s="30">
        <v>8.2490000000000006</v>
      </c>
      <c r="Y105" s="30">
        <v>16.471</v>
      </c>
      <c r="Z105" s="30">
        <v>4.0890000000000004</v>
      </c>
      <c r="AA105" s="30">
        <v>334.78100000000001</v>
      </c>
      <c r="AB105" s="30">
        <v>161.709</v>
      </c>
      <c r="AC105" s="30">
        <v>313.33999999999997</v>
      </c>
      <c r="AD105" s="30">
        <v>670.27</v>
      </c>
      <c r="AE105" s="30">
        <v>778.67700000000002</v>
      </c>
      <c r="AF105" s="30">
        <v>1261.289</v>
      </c>
      <c r="AG105" s="30">
        <v>985.37400000000002</v>
      </c>
      <c r="AH105" s="744">
        <v>1264.7719999999999</v>
      </c>
      <c r="AI105" s="1258">
        <v>1414.3050000000001</v>
      </c>
    </row>
    <row r="106" spans="1:35" ht="22.5" x14ac:dyDescent="0.2">
      <c r="A106" s="336" t="s">
        <v>127</v>
      </c>
      <c r="B106" s="151" t="s">
        <v>4</v>
      </c>
      <c r="C106" s="151" t="s">
        <v>4</v>
      </c>
      <c r="D106" s="151" t="s">
        <v>4</v>
      </c>
      <c r="E106" s="151" t="s">
        <v>4</v>
      </c>
      <c r="F106" s="151" t="s">
        <v>4</v>
      </c>
      <c r="G106" s="151" t="s">
        <v>4</v>
      </c>
      <c r="H106" s="151" t="s">
        <v>4</v>
      </c>
      <c r="I106" s="151" t="s">
        <v>4</v>
      </c>
      <c r="J106" s="151" t="s">
        <v>4</v>
      </c>
      <c r="K106" s="64" t="s">
        <v>4</v>
      </c>
      <c r="L106" s="64" t="s">
        <v>4</v>
      </c>
      <c r="M106" s="64" t="s">
        <v>4</v>
      </c>
      <c r="N106" s="64" t="s">
        <v>4</v>
      </c>
      <c r="O106" s="64" t="s">
        <v>4</v>
      </c>
      <c r="P106" s="64" t="s">
        <v>4</v>
      </c>
      <c r="Q106" s="64" t="s">
        <v>4</v>
      </c>
      <c r="R106" s="64" t="s">
        <v>4</v>
      </c>
      <c r="S106" s="64" t="s">
        <v>4</v>
      </c>
      <c r="T106" s="64" t="s">
        <v>4</v>
      </c>
      <c r="U106" s="30" t="s">
        <v>8</v>
      </c>
      <c r="V106" s="30" t="s">
        <v>8</v>
      </c>
      <c r="W106" s="30" t="s">
        <v>8</v>
      </c>
      <c r="X106" s="30" t="s">
        <v>8</v>
      </c>
      <c r="Y106" s="30">
        <v>15.842000000000001</v>
      </c>
      <c r="Z106" s="30">
        <v>5.008</v>
      </c>
      <c r="AA106" s="30" t="s">
        <v>8</v>
      </c>
      <c r="AB106" s="30" t="s">
        <v>8</v>
      </c>
      <c r="AC106" s="30" t="s">
        <v>8</v>
      </c>
      <c r="AD106" s="30" t="s">
        <v>8</v>
      </c>
      <c r="AE106" s="30" t="s">
        <v>8</v>
      </c>
      <c r="AF106" s="30" t="s">
        <v>8</v>
      </c>
      <c r="AG106" s="30" t="s">
        <v>8</v>
      </c>
      <c r="AH106" s="1266" t="s">
        <v>8</v>
      </c>
      <c r="AI106" s="1266" t="s">
        <v>8</v>
      </c>
    </row>
    <row r="107" spans="1:35" ht="22.5" x14ac:dyDescent="0.2">
      <c r="A107" s="160" t="s">
        <v>128</v>
      </c>
      <c r="B107" s="151" t="s">
        <v>4</v>
      </c>
      <c r="C107" s="151" t="s">
        <v>4</v>
      </c>
      <c r="D107" s="151" t="s">
        <v>4</v>
      </c>
      <c r="E107" s="151" t="s">
        <v>4</v>
      </c>
      <c r="F107" s="151" t="s">
        <v>4</v>
      </c>
      <c r="G107" s="151" t="s">
        <v>4</v>
      </c>
      <c r="H107" s="151" t="s">
        <v>4</v>
      </c>
      <c r="I107" s="151" t="s">
        <v>4</v>
      </c>
      <c r="J107" s="151" t="s">
        <v>4</v>
      </c>
      <c r="K107" s="64" t="s">
        <v>4</v>
      </c>
      <c r="L107" s="64" t="s">
        <v>4</v>
      </c>
      <c r="M107" s="64" t="s">
        <v>4</v>
      </c>
      <c r="N107" s="64" t="s">
        <v>4</v>
      </c>
      <c r="O107" s="64" t="s">
        <v>4</v>
      </c>
      <c r="P107" s="64" t="s">
        <v>4</v>
      </c>
      <c r="Q107" s="64" t="s">
        <v>4</v>
      </c>
      <c r="R107" s="64" t="s">
        <v>4</v>
      </c>
      <c r="S107" s="64" t="s">
        <v>4</v>
      </c>
      <c r="T107" s="64" t="s">
        <v>4</v>
      </c>
      <c r="U107" s="30">
        <v>238.28100000000001</v>
      </c>
      <c r="V107" s="30">
        <v>596.12400000000002</v>
      </c>
      <c r="W107" s="30">
        <v>726.10699999999997</v>
      </c>
      <c r="X107" s="30">
        <v>554.24300000000005</v>
      </c>
      <c r="Y107" s="30">
        <v>903.71500000000003</v>
      </c>
      <c r="Z107" s="30">
        <v>1238.508</v>
      </c>
      <c r="AA107" s="30">
        <v>2136.3710000000001</v>
      </c>
      <c r="AB107" s="30">
        <v>2772.4679999999998</v>
      </c>
      <c r="AC107" s="30">
        <v>2635.7179999999998</v>
      </c>
      <c r="AD107" s="30" t="s">
        <v>115</v>
      </c>
      <c r="AE107" s="30" t="s">
        <v>115</v>
      </c>
      <c r="AF107" s="30" t="s">
        <v>115</v>
      </c>
      <c r="AG107" s="30" t="s">
        <v>115</v>
      </c>
      <c r="AH107" s="1258">
        <v>9554.6530000000002</v>
      </c>
      <c r="AI107" s="1258">
        <v>9312.2870000000003</v>
      </c>
    </row>
    <row r="108" spans="1:35" x14ac:dyDescent="0.2">
      <c r="A108" s="336" t="s">
        <v>423</v>
      </c>
      <c r="B108" s="151" t="s">
        <v>4</v>
      </c>
      <c r="C108" s="151" t="s">
        <v>4</v>
      </c>
      <c r="D108" s="151" t="s">
        <v>4</v>
      </c>
      <c r="E108" s="151" t="s">
        <v>4</v>
      </c>
      <c r="F108" s="151" t="s">
        <v>4</v>
      </c>
      <c r="G108" s="151" t="s">
        <v>4</v>
      </c>
      <c r="H108" s="151" t="s">
        <v>4</v>
      </c>
      <c r="I108" s="151" t="s">
        <v>4</v>
      </c>
      <c r="J108" s="151" t="s">
        <v>4</v>
      </c>
      <c r="K108" s="64" t="s">
        <v>4</v>
      </c>
      <c r="L108" s="64" t="s">
        <v>4</v>
      </c>
      <c r="M108" s="64" t="s">
        <v>4</v>
      </c>
      <c r="N108" s="64" t="s">
        <v>4</v>
      </c>
      <c r="O108" s="64" t="s">
        <v>4</v>
      </c>
      <c r="P108" s="64" t="s">
        <v>4</v>
      </c>
      <c r="Q108" s="64" t="s">
        <v>4</v>
      </c>
      <c r="R108" s="64" t="s">
        <v>4</v>
      </c>
      <c r="S108" s="64" t="s">
        <v>4</v>
      </c>
      <c r="T108" s="64" t="s">
        <v>4</v>
      </c>
      <c r="U108" s="30" t="s">
        <v>8</v>
      </c>
      <c r="V108" s="30" t="s">
        <v>8</v>
      </c>
      <c r="W108" s="30" t="s">
        <v>8</v>
      </c>
      <c r="X108" s="30" t="s">
        <v>8</v>
      </c>
      <c r="Y108" s="30" t="s">
        <v>8</v>
      </c>
      <c r="Z108" s="30" t="s">
        <v>8</v>
      </c>
      <c r="AA108" s="30" t="s">
        <v>8</v>
      </c>
      <c r="AB108" s="30" t="s">
        <v>8</v>
      </c>
      <c r="AC108" s="30" t="s">
        <v>8</v>
      </c>
      <c r="AD108" s="30" t="s">
        <v>8</v>
      </c>
      <c r="AE108" s="30" t="s">
        <v>8</v>
      </c>
      <c r="AF108" s="30" t="s">
        <v>8</v>
      </c>
      <c r="AG108" s="30" t="s">
        <v>8</v>
      </c>
      <c r="AH108" s="744" t="s">
        <v>8</v>
      </c>
      <c r="AI108" s="744" t="s">
        <v>8</v>
      </c>
    </row>
    <row r="109" spans="1:35" x14ac:dyDescent="0.2">
      <c r="A109" s="336" t="s">
        <v>424</v>
      </c>
      <c r="B109" s="151" t="s">
        <v>4</v>
      </c>
      <c r="C109" s="151" t="s">
        <v>4</v>
      </c>
      <c r="D109" s="151" t="s">
        <v>4</v>
      </c>
      <c r="E109" s="151" t="s">
        <v>4</v>
      </c>
      <c r="F109" s="151" t="s">
        <v>4</v>
      </c>
      <c r="G109" s="151" t="s">
        <v>4</v>
      </c>
      <c r="H109" s="151" t="s">
        <v>4</v>
      </c>
      <c r="I109" s="151" t="s">
        <v>4</v>
      </c>
      <c r="J109" s="151" t="s">
        <v>4</v>
      </c>
      <c r="K109" s="64" t="s">
        <v>4</v>
      </c>
      <c r="L109" s="64" t="s">
        <v>4</v>
      </c>
      <c r="M109" s="64" t="s">
        <v>4</v>
      </c>
      <c r="N109" s="64" t="s">
        <v>4</v>
      </c>
      <c r="O109" s="64" t="s">
        <v>4</v>
      </c>
      <c r="P109" s="64" t="s">
        <v>4</v>
      </c>
      <c r="Q109" s="64" t="s">
        <v>4</v>
      </c>
      <c r="R109" s="64" t="s">
        <v>4</v>
      </c>
      <c r="S109" s="64" t="s">
        <v>4</v>
      </c>
      <c r="T109" s="64" t="s">
        <v>4</v>
      </c>
      <c r="U109" s="30">
        <v>9.3439999999999994</v>
      </c>
      <c r="V109" s="30">
        <v>28.966999999999999</v>
      </c>
      <c r="W109" s="30">
        <v>38.679000000000002</v>
      </c>
      <c r="X109" s="30">
        <v>22.218</v>
      </c>
      <c r="Y109" s="30">
        <v>27.375</v>
      </c>
      <c r="Z109" s="30">
        <v>27.109000000000002</v>
      </c>
      <c r="AA109" s="30">
        <v>31.626999999999999</v>
      </c>
      <c r="AB109" s="30">
        <v>31.126999999999999</v>
      </c>
      <c r="AC109" s="30">
        <v>29.571999999999999</v>
      </c>
      <c r="AD109" s="30">
        <v>38.231999999999999</v>
      </c>
      <c r="AE109" s="30">
        <v>32.999000000000002</v>
      </c>
      <c r="AF109" s="30">
        <v>39.756</v>
      </c>
      <c r="AG109" s="30">
        <v>40.932000000000002</v>
      </c>
      <c r="AH109" s="1031">
        <v>52.258000000000003</v>
      </c>
      <c r="AI109" s="1258">
        <v>24.8</v>
      </c>
    </row>
    <row r="110" spans="1:35" ht="22.5" x14ac:dyDescent="0.2">
      <c r="A110" s="336" t="s">
        <v>131</v>
      </c>
      <c r="B110" s="151" t="s">
        <v>4</v>
      </c>
      <c r="C110" s="151" t="s">
        <v>4</v>
      </c>
      <c r="D110" s="151" t="s">
        <v>4</v>
      </c>
      <c r="E110" s="151" t="s">
        <v>4</v>
      </c>
      <c r="F110" s="151" t="s">
        <v>4</v>
      </c>
      <c r="G110" s="151" t="s">
        <v>4</v>
      </c>
      <c r="H110" s="151" t="s">
        <v>4</v>
      </c>
      <c r="I110" s="151" t="s">
        <v>4</v>
      </c>
      <c r="J110" s="151" t="s">
        <v>4</v>
      </c>
      <c r="K110" s="64" t="s">
        <v>4</v>
      </c>
      <c r="L110" s="64" t="s">
        <v>4</v>
      </c>
      <c r="M110" s="64" t="s">
        <v>4</v>
      </c>
      <c r="N110" s="64" t="s">
        <v>4</v>
      </c>
      <c r="O110" s="64" t="s">
        <v>4</v>
      </c>
      <c r="P110" s="64" t="s">
        <v>4</v>
      </c>
      <c r="Q110" s="64" t="s">
        <v>4</v>
      </c>
      <c r="R110" s="64" t="s">
        <v>4</v>
      </c>
      <c r="S110" s="64" t="s">
        <v>4</v>
      </c>
      <c r="T110" s="64" t="s">
        <v>4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1099"/>
      <c r="AI110" s="733"/>
    </row>
    <row r="111" spans="1:35" x14ac:dyDescent="0.2">
      <c r="A111" s="336" t="s">
        <v>82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30">
        <v>1439.7809999999999</v>
      </c>
      <c r="V111" s="30">
        <v>1314.886</v>
      </c>
      <c r="W111" s="30">
        <v>371.34100000000001</v>
      </c>
      <c r="X111" s="30">
        <v>1294.078</v>
      </c>
      <c r="Y111" s="30">
        <v>1426.8209999999999</v>
      </c>
      <c r="Z111" s="30">
        <v>1577.827</v>
      </c>
      <c r="AA111" s="30">
        <v>1667.452</v>
      </c>
      <c r="AB111" s="30">
        <v>1781.578</v>
      </c>
      <c r="AC111" s="30">
        <v>1924.873</v>
      </c>
      <c r="AD111" s="30">
        <v>1759.451</v>
      </c>
      <c r="AE111" s="30">
        <v>1790.3920000000001</v>
      </c>
      <c r="AF111" s="30">
        <v>1853.722</v>
      </c>
      <c r="AG111" s="30">
        <v>1924.1379999999999</v>
      </c>
      <c r="AH111" s="1099">
        <v>2026.598</v>
      </c>
      <c r="AI111" s="1258">
        <v>2309.6350000000002</v>
      </c>
    </row>
    <row r="112" spans="1:35" x14ac:dyDescent="0.2">
      <c r="A112" s="336" t="s">
        <v>254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64" t="s">
        <v>4</v>
      </c>
      <c r="L112" s="64" t="s">
        <v>4</v>
      </c>
      <c r="M112" s="64" t="s">
        <v>4</v>
      </c>
      <c r="N112" s="64" t="s">
        <v>4</v>
      </c>
      <c r="O112" s="64" t="s">
        <v>4</v>
      </c>
      <c r="P112" s="64" t="s">
        <v>4</v>
      </c>
      <c r="Q112" s="64" t="s">
        <v>4</v>
      </c>
      <c r="R112" s="64" t="s">
        <v>4</v>
      </c>
      <c r="S112" s="64" t="s">
        <v>4</v>
      </c>
      <c r="T112" s="64" t="s">
        <v>4</v>
      </c>
      <c r="U112" s="30" t="s">
        <v>8</v>
      </c>
      <c r="V112" s="30" t="s">
        <v>8</v>
      </c>
      <c r="W112" s="30" t="s">
        <v>8</v>
      </c>
      <c r="X112" s="30" t="s">
        <v>8</v>
      </c>
      <c r="Y112" s="30" t="s">
        <v>8</v>
      </c>
      <c r="Z112" s="30" t="s">
        <v>8</v>
      </c>
      <c r="AA112" s="30" t="s">
        <v>8</v>
      </c>
      <c r="AB112" s="30" t="s">
        <v>8</v>
      </c>
      <c r="AC112" s="30" t="s">
        <v>8</v>
      </c>
      <c r="AD112" s="30" t="s">
        <v>8</v>
      </c>
      <c r="AE112" s="30" t="s">
        <v>8</v>
      </c>
      <c r="AF112" s="30" t="s">
        <v>8</v>
      </c>
      <c r="AG112" s="30" t="s">
        <v>8</v>
      </c>
      <c r="AH112" s="1099" t="s">
        <v>8</v>
      </c>
      <c r="AI112" s="744" t="s">
        <v>8</v>
      </c>
    </row>
    <row r="113" spans="1:35" ht="22.5" x14ac:dyDescent="0.2">
      <c r="A113" s="336" t="s">
        <v>132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1099"/>
      <c r="AI113" s="733"/>
    </row>
    <row r="114" spans="1:35" x14ac:dyDescent="0.2">
      <c r="A114" s="336" t="s">
        <v>82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64" t="s">
        <v>4</v>
      </c>
      <c r="L114" s="64" t="s">
        <v>4</v>
      </c>
      <c r="M114" s="64" t="s">
        <v>4</v>
      </c>
      <c r="N114" s="64" t="s">
        <v>4</v>
      </c>
      <c r="O114" s="64" t="s">
        <v>4</v>
      </c>
      <c r="P114" s="64" t="s">
        <v>4</v>
      </c>
      <c r="Q114" s="64" t="s">
        <v>4</v>
      </c>
      <c r="R114" s="64" t="s">
        <v>4</v>
      </c>
      <c r="S114" s="64" t="s">
        <v>4</v>
      </c>
      <c r="T114" s="64" t="s">
        <v>4</v>
      </c>
      <c r="U114" s="30">
        <v>299.08300000000003</v>
      </c>
      <c r="V114" s="30">
        <v>335.858</v>
      </c>
      <c r="W114" s="30">
        <v>307.43</v>
      </c>
      <c r="X114" s="30">
        <v>614.47299999999996</v>
      </c>
      <c r="Y114" s="30">
        <v>408.59100000000001</v>
      </c>
      <c r="Z114" s="30">
        <v>335.64600000000002</v>
      </c>
      <c r="AA114" s="30">
        <v>367.30399999999997</v>
      </c>
      <c r="AB114" s="30">
        <v>371.41199999999998</v>
      </c>
      <c r="AC114" s="30">
        <v>482.80099999999999</v>
      </c>
      <c r="AD114" s="30">
        <v>481.56299999999999</v>
      </c>
      <c r="AE114" s="30">
        <v>512.71699999999998</v>
      </c>
      <c r="AF114" s="30">
        <v>519.41200000000003</v>
      </c>
      <c r="AG114" s="30">
        <v>442.93799999999999</v>
      </c>
      <c r="AH114" s="1099">
        <v>601.57500000000005</v>
      </c>
      <c r="AI114" s="1258">
        <v>649.72299999999996</v>
      </c>
    </row>
    <row r="115" spans="1:35" x14ac:dyDescent="0.2">
      <c r="A115" s="336" t="s">
        <v>254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64" t="s">
        <v>4</v>
      </c>
      <c r="L115" s="64" t="s">
        <v>4</v>
      </c>
      <c r="M115" s="64" t="s">
        <v>4</v>
      </c>
      <c r="N115" s="64" t="s">
        <v>4</v>
      </c>
      <c r="O115" s="64" t="s">
        <v>4</v>
      </c>
      <c r="P115" s="64" t="s">
        <v>4</v>
      </c>
      <c r="Q115" s="64" t="s">
        <v>4</v>
      </c>
      <c r="R115" s="64" t="s">
        <v>4</v>
      </c>
      <c r="S115" s="64" t="s">
        <v>4</v>
      </c>
      <c r="T115" s="64" t="s">
        <v>4</v>
      </c>
      <c r="U115" s="64" t="s">
        <v>4</v>
      </c>
      <c r="V115" s="64" t="s">
        <v>4</v>
      </c>
      <c r="W115" s="64" t="s">
        <v>4</v>
      </c>
      <c r="X115" s="64" t="s">
        <v>4</v>
      </c>
      <c r="Y115" s="64" t="s">
        <v>4</v>
      </c>
      <c r="Z115" s="64" t="s">
        <v>4</v>
      </c>
      <c r="AA115" s="64" t="s">
        <v>4</v>
      </c>
      <c r="AB115" s="64" t="s">
        <v>4</v>
      </c>
      <c r="AC115" s="64" t="s">
        <v>4</v>
      </c>
      <c r="AD115" s="64" t="s">
        <v>4</v>
      </c>
      <c r="AE115" s="64" t="s">
        <v>4</v>
      </c>
      <c r="AF115" s="50" t="s">
        <v>4</v>
      </c>
      <c r="AG115" s="36" t="s">
        <v>4</v>
      </c>
      <c r="AH115" s="62" t="s">
        <v>4</v>
      </c>
      <c r="AI115" s="36" t="s">
        <v>4</v>
      </c>
    </row>
    <row r="116" spans="1:35" s="8" customFormat="1" ht="24" x14ac:dyDescent="0.2">
      <c r="A116" s="323" t="s">
        <v>846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36"/>
      <c r="AG116" s="36"/>
      <c r="AH116" s="36"/>
      <c r="AI116" s="36"/>
    </row>
    <row r="117" spans="1:35" s="8" customFormat="1" x14ac:dyDescent="0.2">
      <c r="A117" s="341" t="s">
        <v>82</v>
      </c>
      <c r="B117" s="69" t="s">
        <v>4</v>
      </c>
      <c r="C117" s="69" t="s">
        <v>4</v>
      </c>
      <c r="D117" s="69" t="s">
        <v>4</v>
      </c>
      <c r="E117" s="69" t="s">
        <v>4</v>
      </c>
      <c r="F117" s="69" t="s">
        <v>4</v>
      </c>
      <c r="G117" s="69" t="s">
        <v>4</v>
      </c>
      <c r="H117" s="69" t="s">
        <v>4</v>
      </c>
      <c r="I117" s="69" t="s">
        <v>4</v>
      </c>
      <c r="J117" s="69" t="s">
        <v>4</v>
      </c>
      <c r="K117" s="64" t="s">
        <v>4</v>
      </c>
      <c r="L117" s="64" t="s">
        <v>4</v>
      </c>
      <c r="M117" s="64" t="s">
        <v>4</v>
      </c>
      <c r="N117" s="64" t="s">
        <v>4</v>
      </c>
      <c r="O117" s="64" t="s">
        <v>4</v>
      </c>
      <c r="P117" s="64" t="s">
        <v>4</v>
      </c>
      <c r="Q117" s="64" t="s">
        <v>4</v>
      </c>
      <c r="R117" s="64" t="s">
        <v>4</v>
      </c>
      <c r="S117" s="64" t="s">
        <v>4</v>
      </c>
      <c r="T117" s="64" t="s">
        <v>4</v>
      </c>
      <c r="U117" s="64" t="s">
        <v>4</v>
      </c>
      <c r="V117" s="64" t="s">
        <v>4</v>
      </c>
      <c r="W117" s="64" t="s">
        <v>4</v>
      </c>
      <c r="X117" s="64" t="s">
        <v>4</v>
      </c>
      <c r="Y117" s="64" t="s">
        <v>4</v>
      </c>
      <c r="Z117" s="64" t="s">
        <v>4</v>
      </c>
      <c r="AA117" s="64" t="s">
        <v>4</v>
      </c>
      <c r="AB117" s="64" t="s">
        <v>4</v>
      </c>
      <c r="AC117" s="64" t="s">
        <v>4</v>
      </c>
      <c r="AD117" s="64" t="s">
        <v>4</v>
      </c>
      <c r="AE117" s="64" t="s">
        <v>4</v>
      </c>
      <c r="AF117" s="36" t="s">
        <v>4</v>
      </c>
      <c r="AG117" s="36" t="s">
        <v>4</v>
      </c>
      <c r="AH117" s="36" t="s">
        <v>4</v>
      </c>
      <c r="AI117" s="36" t="s">
        <v>4</v>
      </c>
    </row>
    <row r="118" spans="1:35" s="8" customFormat="1" ht="22.5" x14ac:dyDescent="0.2">
      <c r="A118" s="323" t="s">
        <v>134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36"/>
      <c r="AG118" s="36"/>
      <c r="AH118" s="36"/>
      <c r="AI118" s="36"/>
    </row>
    <row r="119" spans="1:35" s="8" customFormat="1" x14ac:dyDescent="0.2">
      <c r="A119" s="323" t="s">
        <v>135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50"/>
      <c r="AG119" s="36"/>
      <c r="AH119" s="36"/>
      <c r="AI119" s="36"/>
    </row>
    <row r="120" spans="1:35" s="8" customFormat="1" x14ac:dyDescent="0.2">
      <c r="A120" s="336" t="s">
        <v>136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50"/>
      <c r="AE120" s="50"/>
      <c r="AF120" s="36"/>
      <c r="AG120" s="36"/>
      <c r="AH120" s="36"/>
      <c r="AI120" s="36"/>
    </row>
    <row r="121" spans="1:35" s="8" customFormat="1" x14ac:dyDescent="0.2">
      <c r="A121" s="341" t="s">
        <v>82</v>
      </c>
      <c r="B121" s="22" t="s">
        <v>4</v>
      </c>
      <c r="C121" s="22" t="s">
        <v>4</v>
      </c>
      <c r="D121" s="22" t="s">
        <v>4</v>
      </c>
      <c r="E121" s="22" t="s">
        <v>4</v>
      </c>
      <c r="F121" s="22" t="s">
        <v>4</v>
      </c>
      <c r="G121" s="22" t="s">
        <v>4</v>
      </c>
      <c r="H121" s="22" t="s">
        <v>4</v>
      </c>
      <c r="I121" s="22" t="s">
        <v>4</v>
      </c>
      <c r="J121" s="22" t="s">
        <v>4</v>
      </c>
      <c r="K121" s="64" t="s">
        <v>4</v>
      </c>
      <c r="L121" s="64" t="s">
        <v>4</v>
      </c>
      <c r="M121" s="64" t="s">
        <v>4</v>
      </c>
      <c r="N121" s="64" t="s">
        <v>4</v>
      </c>
      <c r="O121" s="64" t="s">
        <v>4</v>
      </c>
      <c r="P121" s="64" t="s">
        <v>4</v>
      </c>
      <c r="Q121" s="64" t="s">
        <v>4</v>
      </c>
      <c r="R121" s="64" t="s">
        <v>4</v>
      </c>
      <c r="S121" s="64" t="s">
        <v>4</v>
      </c>
      <c r="T121" s="64" t="s">
        <v>4</v>
      </c>
      <c r="U121" s="64" t="s">
        <v>4</v>
      </c>
      <c r="V121" s="64" t="s">
        <v>4</v>
      </c>
      <c r="W121" s="64" t="s">
        <v>4</v>
      </c>
      <c r="X121" s="64" t="s">
        <v>4</v>
      </c>
      <c r="Y121" s="64" t="s">
        <v>4</v>
      </c>
      <c r="Z121" s="64" t="s">
        <v>4</v>
      </c>
      <c r="AA121" s="64" t="s">
        <v>4</v>
      </c>
      <c r="AB121" s="64" t="s">
        <v>4</v>
      </c>
      <c r="AC121" s="64" t="s">
        <v>4</v>
      </c>
      <c r="AD121" s="50" t="s">
        <v>4</v>
      </c>
      <c r="AE121" s="50" t="s">
        <v>4</v>
      </c>
      <c r="AF121" s="36" t="s">
        <v>4</v>
      </c>
      <c r="AG121" s="36" t="s">
        <v>4</v>
      </c>
      <c r="AH121" s="36" t="s">
        <v>4</v>
      </c>
      <c r="AI121" s="36" t="s">
        <v>4</v>
      </c>
    </row>
    <row r="122" spans="1:35" s="8" customFormat="1" x14ac:dyDescent="0.2">
      <c r="A122" s="337" t="s">
        <v>137</v>
      </c>
      <c r="B122" s="64"/>
      <c r="C122" s="64"/>
      <c r="D122" s="64"/>
      <c r="E122" s="64"/>
      <c r="F122" s="64"/>
      <c r="G122" s="64"/>
      <c r="H122" s="64"/>
      <c r="I122" s="64" t="s">
        <v>4</v>
      </c>
      <c r="J122" s="64" t="s">
        <v>4</v>
      </c>
      <c r="K122" s="316" t="s">
        <v>4</v>
      </c>
      <c r="L122" s="316" t="s">
        <v>4</v>
      </c>
      <c r="M122" s="316" t="s">
        <v>4</v>
      </c>
      <c r="N122" s="316" t="s">
        <v>4</v>
      </c>
      <c r="O122" s="316" t="s">
        <v>4</v>
      </c>
      <c r="P122" s="316" t="s">
        <v>4</v>
      </c>
      <c r="Q122" s="96" t="s">
        <v>4</v>
      </c>
      <c r="R122" s="316" t="s">
        <v>4</v>
      </c>
      <c r="S122" s="316" t="s">
        <v>4</v>
      </c>
      <c r="T122" s="316" t="s">
        <v>4</v>
      </c>
      <c r="U122" s="96" t="s">
        <v>4</v>
      </c>
      <c r="V122" s="96" t="s">
        <v>4</v>
      </c>
      <c r="W122" s="96" t="s">
        <v>4</v>
      </c>
      <c r="X122" s="96" t="s">
        <v>4</v>
      </c>
      <c r="Y122" s="96" t="s">
        <v>4</v>
      </c>
      <c r="Z122" s="96" t="s">
        <v>4</v>
      </c>
      <c r="AA122" s="96" t="s">
        <v>4</v>
      </c>
      <c r="AB122" s="64" t="s">
        <v>4</v>
      </c>
      <c r="AC122" s="64" t="s">
        <v>4</v>
      </c>
      <c r="AD122" s="50" t="s">
        <v>4</v>
      </c>
      <c r="AE122" s="50" t="s">
        <v>4</v>
      </c>
      <c r="AF122" s="36" t="s">
        <v>4</v>
      </c>
      <c r="AG122" s="36" t="s">
        <v>4</v>
      </c>
      <c r="AH122" s="36" t="s">
        <v>4</v>
      </c>
      <c r="AI122" s="36" t="s">
        <v>4</v>
      </c>
    </row>
    <row r="123" spans="1:35" s="8" customFormat="1" x14ac:dyDescent="0.2">
      <c r="A123" s="337" t="s">
        <v>138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316"/>
      <c r="L123" s="316"/>
      <c r="M123" s="316"/>
      <c r="N123" s="316"/>
      <c r="O123" s="316"/>
      <c r="P123" s="316"/>
      <c r="Q123" s="9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6"/>
      <c r="AD123" s="50"/>
      <c r="AE123" s="50"/>
      <c r="AF123" s="50"/>
      <c r="AG123" s="36"/>
      <c r="AH123" s="36"/>
      <c r="AI123" s="36"/>
    </row>
    <row r="124" spans="1:35" s="8" customFormat="1" x14ac:dyDescent="0.2">
      <c r="A124" s="336" t="s">
        <v>82</v>
      </c>
      <c r="B124" s="64" t="s">
        <v>4</v>
      </c>
      <c r="C124" s="64" t="s">
        <v>4</v>
      </c>
      <c r="D124" s="64" t="s">
        <v>4</v>
      </c>
      <c r="E124" s="64" t="s">
        <v>4</v>
      </c>
      <c r="F124" s="64" t="s">
        <v>4</v>
      </c>
      <c r="G124" s="64" t="s">
        <v>4</v>
      </c>
      <c r="H124" s="64" t="s">
        <v>4</v>
      </c>
      <c r="I124" s="64" t="s">
        <v>4</v>
      </c>
      <c r="J124" s="64" t="s">
        <v>4</v>
      </c>
      <c r="K124" s="316" t="s">
        <v>4</v>
      </c>
      <c r="L124" s="316" t="s">
        <v>4</v>
      </c>
      <c r="M124" s="96" t="s">
        <v>4</v>
      </c>
      <c r="N124" s="96" t="s">
        <v>4</v>
      </c>
      <c r="O124" s="96" t="s">
        <v>4</v>
      </c>
      <c r="P124" s="96" t="s">
        <v>4</v>
      </c>
      <c r="Q124" s="96" t="s">
        <v>4</v>
      </c>
      <c r="R124" s="96" t="s">
        <v>4</v>
      </c>
      <c r="S124" s="96" t="s">
        <v>4</v>
      </c>
      <c r="T124" s="96" t="s">
        <v>4</v>
      </c>
      <c r="U124" s="96" t="s">
        <v>4</v>
      </c>
      <c r="V124" s="96" t="s">
        <v>4</v>
      </c>
      <c r="W124" s="96" t="s">
        <v>4</v>
      </c>
      <c r="X124" s="96" t="s">
        <v>4</v>
      </c>
      <c r="Y124" s="96" t="s">
        <v>4</v>
      </c>
      <c r="Z124" s="96" t="s">
        <v>4</v>
      </c>
      <c r="AA124" s="96" t="s">
        <v>4</v>
      </c>
      <c r="AB124" s="64" t="s">
        <v>4</v>
      </c>
      <c r="AC124" s="64" t="s">
        <v>4</v>
      </c>
      <c r="AD124" s="50" t="s">
        <v>4</v>
      </c>
      <c r="AE124" s="50" t="s">
        <v>4</v>
      </c>
      <c r="AF124" s="36" t="s">
        <v>4</v>
      </c>
      <c r="AG124" s="36" t="s">
        <v>4</v>
      </c>
      <c r="AH124" s="36" t="s">
        <v>4</v>
      </c>
      <c r="AI124" s="36" t="s">
        <v>4</v>
      </c>
    </row>
    <row r="125" spans="1:35" s="8" customFormat="1" x14ac:dyDescent="0.2">
      <c r="A125" s="337" t="s">
        <v>139</v>
      </c>
      <c r="B125" s="64"/>
      <c r="C125" s="64"/>
      <c r="D125" s="64"/>
      <c r="E125" s="64"/>
      <c r="F125" s="64"/>
      <c r="G125" s="64"/>
      <c r="H125" s="64"/>
      <c r="I125" s="64" t="s">
        <v>4</v>
      </c>
      <c r="J125" s="64" t="s">
        <v>4</v>
      </c>
      <c r="K125" s="316" t="s">
        <v>4</v>
      </c>
      <c r="L125" s="316" t="s">
        <v>4</v>
      </c>
      <c r="M125" s="96" t="s">
        <v>4</v>
      </c>
      <c r="N125" s="96" t="s">
        <v>4</v>
      </c>
      <c r="O125" s="96" t="s">
        <v>4</v>
      </c>
      <c r="P125" s="96" t="s">
        <v>4</v>
      </c>
      <c r="Q125" s="96" t="s">
        <v>4</v>
      </c>
      <c r="R125" s="96" t="s">
        <v>4</v>
      </c>
      <c r="S125" s="96" t="s">
        <v>4</v>
      </c>
      <c r="T125" s="96" t="s">
        <v>4</v>
      </c>
      <c r="U125" s="96" t="s">
        <v>4</v>
      </c>
      <c r="V125" s="96" t="s">
        <v>4</v>
      </c>
      <c r="W125" s="96" t="s">
        <v>4</v>
      </c>
      <c r="X125" s="96" t="s">
        <v>4</v>
      </c>
      <c r="Y125" s="96" t="s">
        <v>4</v>
      </c>
      <c r="Z125" s="96" t="s">
        <v>4</v>
      </c>
      <c r="AA125" s="96" t="s">
        <v>4</v>
      </c>
      <c r="AB125" s="64" t="s">
        <v>4</v>
      </c>
      <c r="AC125" s="64" t="s">
        <v>4</v>
      </c>
      <c r="AD125" s="50" t="s">
        <v>4</v>
      </c>
      <c r="AE125" s="50" t="s">
        <v>4</v>
      </c>
      <c r="AF125" s="36" t="s">
        <v>4</v>
      </c>
      <c r="AG125" s="36" t="s">
        <v>4</v>
      </c>
      <c r="AH125" s="36" t="s">
        <v>4</v>
      </c>
      <c r="AI125" s="36" t="s">
        <v>4</v>
      </c>
    </row>
    <row r="126" spans="1:35" s="8" customFormat="1" x14ac:dyDescent="0.2">
      <c r="A126" s="336" t="s">
        <v>425</v>
      </c>
      <c r="B126" s="96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9"/>
      <c r="P126" s="69"/>
      <c r="Q126" s="69"/>
      <c r="R126" s="69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36"/>
      <c r="AD126" s="50"/>
      <c r="AE126" s="50"/>
      <c r="AF126" s="36"/>
      <c r="AG126" s="36"/>
      <c r="AH126" s="36"/>
      <c r="AI126" s="36"/>
    </row>
    <row r="127" spans="1:35" s="8" customFormat="1" x14ac:dyDescent="0.2">
      <c r="A127" s="343" t="s">
        <v>426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64" t="s">
        <v>8</v>
      </c>
      <c r="L127" s="64" t="s">
        <v>8</v>
      </c>
      <c r="M127" s="64" t="s">
        <v>8</v>
      </c>
      <c r="N127" s="64" t="s">
        <v>4</v>
      </c>
      <c r="O127" s="69" t="s">
        <v>4</v>
      </c>
      <c r="P127" s="69" t="s">
        <v>4</v>
      </c>
      <c r="Q127" s="69" t="s">
        <v>4</v>
      </c>
      <c r="R127" s="69" t="s">
        <v>4</v>
      </c>
      <c r="S127" s="64" t="s">
        <v>4</v>
      </c>
      <c r="T127" s="64" t="s">
        <v>4</v>
      </c>
      <c r="U127" s="64" t="s">
        <v>4</v>
      </c>
      <c r="V127" s="64" t="s">
        <v>4</v>
      </c>
      <c r="W127" s="64" t="s">
        <v>4</v>
      </c>
      <c r="X127" s="64" t="s">
        <v>4</v>
      </c>
      <c r="Y127" s="64" t="s">
        <v>4</v>
      </c>
      <c r="Z127" s="64" t="s">
        <v>4</v>
      </c>
      <c r="AA127" s="64" t="s">
        <v>4</v>
      </c>
      <c r="AB127" s="64" t="s">
        <v>4</v>
      </c>
      <c r="AC127" s="36" t="s">
        <v>4</v>
      </c>
      <c r="AD127" s="50" t="s">
        <v>4</v>
      </c>
      <c r="AE127" s="50" t="s">
        <v>4</v>
      </c>
      <c r="AF127" s="50" t="s">
        <v>4</v>
      </c>
      <c r="AG127" s="36" t="s">
        <v>4</v>
      </c>
      <c r="AH127" s="36" t="s">
        <v>4</v>
      </c>
      <c r="AI127" s="36" t="s">
        <v>4</v>
      </c>
    </row>
    <row r="128" spans="1:35" s="8" customFormat="1" ht="14.25" customHeight="1" x14ac:dyDescent="0.2">
      <c r="A128" s="343" t="s">
        <v>427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64" t="s">
        <v>8</v>
      </c>
      <c r="L128" s="64" t="s">
        <v>8</v>
      </c>
      <c r="M128" s="64" t="s">
        <v>8</v>
      </c>
      <c r="N128" s="64" t="s">
        <v>8</v>
      </c>
      <c r="O128" s="64" t="s">
        <v>4</v>
      </c>
      <c r="P128" s="64" t="s">
        <v>4</v>
      </c>
      <c r="Q128" s="64" t="s">
        <v>4</v>
      </c>
      <c r="R128" s="64" t="s">
        <v>4</v>
      </c>
      <c r="S128" s="64" t="s">
        <v>4</v>
      </c>
      <c r="T128" s="64" t="s">
        <v>4</v>
      </c>
      <c r="U128" s="64" t="s">
        <v>4</v>
      </c>
      <c r="V128" s="64" t="s">
        <v>4</v>
      </c>
      <c r="W128" s="64" t="s">
        <v>4</v>
      </c>
      <c r="X128" s="64" t="s">
        <v>4</v>
      </c>
      <c r="Y128" s="64" t="s">
        <v>4</v>
      </c>
      <c r="Z128" s="64" t="s">
        <v>4</v>
      </c>
      <c r="AA128" s="64" t="s">
        <v>4</v>
      </c>
      <c r="AB128" s="64" t="s">
        <v>4</v>
      </c>
      <c r="AC128" s="36" t="s">
        <v>4</v>
      </c>
      <c r="AD128" s="50" t="s">
        <v>4</v>
      </c>
      <c r="AE128" s="50" t="s">
        <v>4</v>
      </c>
      <c r="AF128" s="36" t="s">
        <v>4</v>
      </c>
      <c r="AG128" s="36" t="s">
        <v>4</v>
      </c>
      <c r="AH128" s="36" t="s">
        <v>4</v>
      </c>
      <c r="AI128" s="36" t="s">
        <v>4</v>
      </c>
    </row>
    <row r="129" spans="1:35" s="8" customFormat="1" ht="13.5" customHeight="1" x14ac:dyDescent="0.2">
      <c r="A129" s="329" t="s">
        <v>142</v>
      </c>
      <c r="B129" s="64" t="s">
        <v>4</v>
      </c>
      <c r="C129" s="64" t="s">
        <v>4</v>
      </c>
      <c r="D129" s="64" t="s">
        <v>4</v>
      </c>
      <c r="E129" s="64" t="s">
        <v>4</v>
      </c>
      <c r="F129" s="64" t="s">
        <v>4</v>
      </c>
      <c r="G129" s="64" t="s">
        <v>4</v>
      </c>
      <c r="H129" s="64" t="s">
        <v>4</v>
      </c>
      <c r="I129" s="64" t="s">
        <v>4</v>
      </c>
      <c r="J129" s="64" t="s">
        <v>4</v>
      </c>
      <c r="K129" s="64" t="s">
        <v>4</v>
      </c>
      <c r="L129" s="64" t="s">
        <v>4</v>
      </c>
      <c r="M129" s="64" t="s">
        <v>4</v>
      </c>
      <c r="N129" s="64" t="s">
        <v>4</v>
      </c>
      <c r="O129" s="64" t="s">
        <v>4</v>
      </c>
      <c r="P129" s="64" t="s">
        <v>4</v>
      </c>
      <c r="Q129" s="64" t="s">
        <v>4</v>
      </c>
      <c r="R129" s="64" t="s">
        <v>4</v>
      </c>
      <c r="S129" s="64" t="s">
        <v>4</v>
      </c>
      <c r="T129" s="64" t="s">
        <v>4</v>
      </c>
      <c r="U129" s="64" t="s">
        <v>4</v>
      </c>
      <c r="V129" s="64" t="s">
        <v>4</v>
      </c>
      <c r="W129" s="64" t="s">
        <v>4</v>
      </c>
      <c r="X129" s="64" t="s">
        <v>4</v>
      </c>
      <c r="Y129" s="64" t="s">
        <v>4</v>
      </c>
      <c r="Z129" s="64" t="s">
        <v>4</v>
      </c>
      <c r="AA129" s="64" t="s">
        <v>4</v>
      </c>
      <c r="AB129" s="64" t="s">
        <v>4</v>
      </c>
      <c r="AC129" s="36" t="s">
        <v>4</v>
      </c>
      <c r="AD129" s="50" t="s">
        <v>4</v>
      </c>
      <c r="AE129" s="50" t="s">
        <v>4</v>
      </c>
      <c r="AF129" s="36" t="s">
        <v>4</v>
      </c>
      <c r="AG129" s="36" t="s">
        <v>4</v>
      </c>
      <c r="AH129" s="36" t="s">
        <v>4</v>
      </c>
      <c r="AI129" s="36" t="s">
        <v>4</v>
      </c>
    </row>
    <row r="130" spans="1:35" x14ac:dyDescent="0.2">
      <c r="A130" s="337" t="s">
        <v>143</v>
      </c>
      <c r="B130" s="69" t="s">
        <v>4</v>
      </c>
      <c r="C130" s="69" t="s">
        <v>4</v>
      </c>
      <c r="D130" s="69" t="s">
        <v>4</v>
      </c>
      <c r="E130" s="69" t="s">
        <v>4</v>
      </c>
      <c r="F130" s="69" t="s">
        <v>4</v>
      </c>
      <c r="G130" s="69" t="s">
        <v>4</v>
      </c>
      <c r="H130" s="69" t="s">
        <v>4</v>
      </c>
      <c r="I130" s="69" t="s">
        <v>4</v>
      </c>
      <c r="J130" s="69" t="s">
        <v>4</v>
      </c>
      <c r="K130" s="64" t="s">
        <v>4</v>
      </c>
      <c r="L130" s="64" t="s">
        <v>4</v>
      </c>
      <c r="M130" s="64" t="s">
        <v>4</v>
      </c>
      <c r="N130" s="64" t="s">
        <v>4</v>
      </c>
      <c r="O130" s="64" t="s">
        <v>4</v>
      </c>
      <c r="P130" s="64" t="s">
        <v>4</v>
      </c>
      <c r="Q130" s="64" t="s">
        <v>4</v>
      </c>
      <c r="R130" s="64" t="s">
        <v>4</v>
      </c>
      <c r="S130" s="64" t="s">
        <v>4</v>
      </c>
      <c r="T130" s="64" t="s">
        <v>4</v>
      </c>
      <c r="U130" s="64" t="s">
        <v>4</v>
      </c>
      <c r="V130" s="64" t="s">
        <v>4</v>
      </c>
      <c r="W130" s="64" t="s">
        <v>4</v>
      </c>
      <c r="X130" s="64" t="s">
        <v>4</v>
      </c>
      <c r="Y130" s="64" t="s">
        <v>4</v>
      </c>
      <c r="Z130" s="64" t="s">
        <v>4</v>
      </c>
      <c r="AA130" s="64" t="s">
        <v>4</v>
      </c>
      <c r="AB130" s="64" t="s">
        <v>4</v>
      </c>
      <c r="AC130" s="36" t="s">
        <v>4</v>
      </c>
      <c r="AD130" s="36" t="s">
        <v>4</v>
      </c>
      <c r="AE130" s="36" t="s">
        <v>4</v>
      </c>
      <c r="AF130" s="36" t="s">
        <v>4</v>
      </c>
      <c r="AG130" s="36" t="s">
        <v>4</v>
      </c>
      <c r="AH130" s="36" t="s">
        <v>4</v>
      </c>
      <c r="AI130" s="36" t="s">
        <v>4</v>
      </c>
    </row>
    <row r="131" spans="1:35" ht="25.5" customHeight="1" x14ac:dyDescent="0.2">
      <c r="A131" s="329" t="s">
        <v>145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292"/>
      <c r="AG131" s="36"/>
      <c r="AH131" s="36"/>
      <c r="AI131" s="36"/>
    </row>
    <row r="132" spans="1:35" ht="14.25" customHeight="1" x14ac:dyDescent="0.2">
      <c r="A132" s="329" t="s">
        <v>426</v>
      </c>
      <c r="B132" s="69" t="s">
        <v>8</v>
      </c>
      <c r="C132" s="69" t="s">
        <v>8</v>
      </c>
      <c r="D132" s="69" t="s">
        <v>8</v>
      </c>
      <c r="E132" s="69" t="s">
        <v>8</v>
      </c>
      <c r="F132" s="69" t="s">
        <v>8</v>
      </c>
      <c r="G132" s="69" t="s">
        <v>8</v>
      </c>
      <c r="H132" s="69" t="s">
        <v>8</v>
      </c>
      <c r="I132" s="69" t="s">
        <v>8</v>
      </c>
      <c r="J132" s="69" t="s">
        <v>8</v>
      </c>
      <c r="K132" s="64" t="s">
        <v>8</v>
      </c>
      <c r="L132" s="64" t="s">
        <v>8</v>
      </c>
      <c r="M132" s="64" t="s">
        <v>8</v>
      </c>
      <c r="N132" s="64" t="s">
        <v>4</v>
      </c>
      <c r="O132" s="64" t="s">
        <v>4</v>
      </c>
      <c r="P132" s="64" t="s">
        <v>4</v>
      </c>
      <c r="Q132" s="64" t="s">
        <v>4</v>
      </c>
      <c r="R132" s="64" t="s">
        <v>4</v>
      </c>
      <c r="S132" s="64" t="s">
        <v>4</v>
      </c>
      <c r="T132" s="64" t="s">
        <v>4</v>
      </c>
      <c r="U132" s="64" t="s">
        <v>4</v>
      </c>
      <c r="V132" s="64" t="s">
        <v>4</v>
      </c>
      <c r="W132" s="64" t="s">
        <v>4</v>
      </c>
      <c r="X132" s="64" t="s">
        <v>4</v>
      </c>
      <c r="Y132" s="64" t="s">
        <v>4</v>
      </c>
      <c r="Z132" s="64" t="s">
        <v>4</v>
      </c>
      <c r="AA132" s="64" t="s">
        <v>4</v>
      </c>
      <c r="AB132" s="64" t="s">
        <v>4</v>
      </c>
      <c r="AC132" s="64" t="s">
        <v>4</v>
      </c>
      <c r="AD132" s="64" t="s">
        <v>4</v>
      </c>
      <c r="AE132" s="64" t="s">
        <v>4</v>
      </c>
      <c r="AF132" s="36" t="s">
        <v>4</v>
      </c>
      <c r="AG132" s="36" t="s">
        <v>4</v>
      </c>
      <c r="AH132" s="36" t="s">
        <v>4</v>
      </c>
      <c r="AI132" s="36" t="s">
        <v>4</v>
      </c>
    </row>
    <row r="133" spans="1:35" ht="13.5" customHeight="1" x14ac:dyDescent="0.2">
      <c r="A133" s="352" t="s">
        <v>427</v>
      </c>
      <c r="B133" s="69" t="s">
        <v>8</v>
      </c>
      <c r="C133" s="69" t="s">
        <v>8</v>
      </c>
      <c r="D133" s="69" t="s">
        <v>8</v>
      </c>
      <c r="E133" s="69" t="s">
        <v>8</v>
      </c>
      <c r="F133" s="69" t="s">
        <v>8</v>
      </c>
      <c r="G133" s="69" t="s">
        <v>8</v>
      </c>
      <c r="H133" s="69" t="s">
        <v>8</v>
      </c>
      <c r="I133" s="69" t="s">
        <v>8</v>
      </c>
      <c r="J133" s="69" t="s">
        <v>8</v>
      </c>
      <c r="K133" s="64" t="s">
        <v>8</v>
      </c>
      <c r="L133" s="64" t="s">
        <v>8</v>
      </c>
      <c r="M133" s="64" t="s">
        <v>8</v>
      </c>
      <c r="N133" s="64" t="s">
        <v>8</v>
      </c>
      <c r="O133" s="64" t="s">
        <v>4</v>
      </c>
      <c r="P133" s="64" t="s">
        <v>4</v>
      </c>
      <c r="Q133" s="64" t="s">
        <v>4</v>
      </c>
      <c r="R133" s="64" t="s">
        <v>4</v>
      </c>
      <c r="S133" s="64" t="s">
        <v>4</v>
      </c>
      <c r="T133" s="64" t="s">
        <v>4</v>
      </c>
      <c r="U133" s="64" t="s">
        <v>4</v>
      </c>
      <c r="V133" s="64" t="s">
        <v>4</v>
      </c>
      <c r="W133" s="64" t="s">
        <v>4</v>
      </c>
      <c r="X133" s="64" t="s">
        <v>4</v>
      </c>
      <c r="Y133" s="64" t="s">
        <v>4</v>
      </c>
      <c r="Z133" s="64" t="s">
        <v>4</v>
      </c>
      <c r="AA133" s="64" t="s">
        <v>4</v>
      </c>
      <c r="AB133" s="64" t="s">
        <v>4</v>
      </c>
      <c r="AC133" s="64" t="s">
        <v>4</v>
      </c>
      <c r="AD133" s="64" t="s">
        <v>4</v>
      </c>
      <c r="AE133" s="64" t="s">
        <v>4</v>
      </c>
      <c r="AF133" s="36" t="s">
        <v>4</v>
      </c>
      <c r="AG133" s="36" t="s">
        <v>4</v>
      </c>
      <c r="AH133" s="36" t="s">
        <v>4</v>
      </c>
      <c r="AI133" s="36" t="s">
        <v>4</v>
      </c>
    </row>
    <row r="134" spans="1:35" x14ac:dyDescent="0.2">
      <c r="A134" s="352" t="s">
        <v>142</v>
      </c>
      <c r="B134" s="69" t="s">
        <v>4</v>
      </c>
      <c r="C134" s="69" t="s">
        <v>4</v>
      </c>
      <c r="D134" s="69" t="s">
        <v>4</v>
      </c>
      <c r="E134" s="69" t="s">
        <v>4</v>
      </c>
      <c r="F134" s="69" t="s">
        <v>4</v>
      </c>
      <c r="G134" s="69" t="s">
        <v>4</v>
      </c>
      <c r="H134" s="69" t="s">
        <v>4</v>
      </c>
      <c r="I134" s="69" t="s">
        <v>4</v>
      </c>
      <c r="J134" s="69" t="s">
        <v>4</v>
      </c>
      <c r="K134" s="64" t="s">
        <v>4</v>
      </c>
      <c r="L134" s="64" t="s">
        <v>4</v>
      </c>
      <c r="M134" s="64" t="s">
        <v>4</v>
      </c>
      <c r="N134" s="64" t="s">
        <v>4</v>
      </c>
      <c r="O134" s="64" t="s">
        <v>4</v>
      </c>
      <c r="P134" s="64" t="s">
        <v>4</v>
      </c>
      <c r="Q134" s="64" t="s">
        <v>4</v>
      </c>
      <c r="R134" s="64" t="s">
        <v>4</v>
      </c>
      <c r="S134" s="64" t="s">
        <v>4</v>
      </c>
      <c r="T134" s="64" t="s">
        <v>4</v>
      </c>
      <c r="U134" s="64" t="s">
        <v>4</v>
      </c>
      <c r="V134" s="64" t="s">
        <v>4</v>
      </c>
      <c r="W134" s="64" t="s">
        <v>4</v>
      </c>
      <c r="X134" s="64" t="s">
        <v>4</v>
      </c>
      <c r="Y134" s="64" t="s">
        <v>4</v>
      </c>
      <c r="Z134" s="64" t="s">
        <v>4</v>
      </c>
      <c r="AA134" s="64" t="s">
        <v>4</v>
      </c>
      <c r="AB134" s="64" t="s">
        <v>4</v>
      </c>
      <c r="AC134" s="64" t="s">
        <v>4</v>
      </c>
      <c r="AD134" s="64" t="s">
        <v>4</v>
      </c>
      <c r="AE134" s="64" t="s">
        <v>4</v>
      </c>
      <c r="AF134" s="36" t="s">
        <v>4</v>
      </c>
      <c r="AG134" s="36" t="s">
        <v>4</v>
      </c>
      <c r="AH134" s="36" t="s">
        <v>4</v>
      </c>
      <c r="AI134" s="36" t="s">
        <v>4</v>
      </c>
    </row>
    <row r="135" spans="1:35" x14ac:dyDescent="0.2">
      <c r="A135" s="352" t="s">
        <v>146</v>
      </c>
      <c r="B135" s="69" t="s">
        <v>4</v>
      </c>
      <c r="C135" s="69" t="s">
        <v>4</v>
      </c>
      <c r="D135" s="69" t="s">
        <v>4</v>
      </c>
      <c r="E135" s="69" t="s">
        <v>4</v>
      </c>
      <c r="F135" s="69" t="s">
        <v>4</v>
      </c>
      <c r="G135" s="69" t="s">
        <v>4</v>
      </c>
      <c r="H135" s="69" t="s">
        <v>4</v>
      </c>
      <c r="I135" s="69" t="s">
        <v>4</v>
      </c>
      <c r="J135" s="69" t="s">
        <v>4</v>
      </c>
      <c r="K135" s="64" t="s">
        <v>4</v>
      </c>
      <c r="L135" s="64" t="s">
        <v>4</v>
      </c>
      <c r="M135" s="64" t="s">
        <v>4</v>
      </c>
      <c r="N135" s="64" t="s">
        <v>4</v>
      </c>
      <c r="O135" s="64" t="s">
        <v>4</v>
      </c>
      <c r="P135" s="64" t="s">
        <v>4</v>
      </c>
      <c r="Q135" s="64" t="s">
        <v>4</v>
      </c>
      <c r="R135" s="64" t="s">
        <v>4</v>
      </c>
      <c r="S135" s="64" t="s">
        <v>4</v>
      </c>
      <c r="T135" s="64" t="s">
        <v>4</v>
      </c>
      <c r="U135" s="64" t="s">
        <v>4</v>
      </c>
      <c r="V135" s="64" t="s">
        <v>4</v>
      </c>
      <c r="W135" s="64" t="s">
        <v>4</v>
      </c>
      <c r="X135" s="64" t="s">
        <v>4</v>
      </c>
      <c r="Y135" s="64" t="s">
        <v>4</v>
      </c>
      <c r="Z135" s="64" t="s">
        <v>4</v>
      </c>
      <c r="AA135" s="64" t="s">
        <v>4</v>
      </c>
      <c r="AB135" s="64" t="s">
        <v>4</v>
      </c>
      <c r="AC135" s="64" t="s">
        <v>4</v>
      </c>
      <c r="AD135" s="64" t="s">
        <v>4</v>
      </c>
      <c r="AE135" s="64" t="s">
        <v>4</v>
      </c>
      <c r="AF135" s="36" t="s">
        <v>4</v>
      </c>
      <c r="AG135" s="36" t="s">
        <v>4</v>
      </c>
      <c r="AH135" s="36" t="s">
        <v>4</v>
      </c>
      <c r="AI135" s="36" t="s">
        <v>4</v>
      </c>
    </row>
    <row r="136" spans="1:35" s="158" customFormat="1" x14ac:dyDescent="0.2">
      <c r="A136" s="352" t="s">
        <v>152</v>
      </c>
      <c r="B136" s="140"/>
      <c r="C136" s="140"/>
      <c r="D136" s="151"/>
      <c r="E136" s="151"/>
      <c r="F136" s="151"/>
      <c r="G136" s="151"/>
      <c r="H136" s="151"/>
      <c r="I136" s="151"/>
      <c r="J136" s="151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96"/>
      <c r="AC136" s="96"/>
      <c r="AD136" s="96"/>
      <c r="AE136" s="32"/>
      <c r="AF136" s="32"/>
      <c r="AG136" s="32"/>
      <c r="AH136" s="32"/>
      <c r="AI136" s="32"/>
    </row>
    <row r="137" spans="1:35" s="158" customFormat="1" x14ac:dyDescent="0.2">
      <c r="A137" s="352" t="s">
        <v>153</v>
      </c>
      <c r="B137" s="140" t="s">
        <v>4</v>
      </c>
      <c r="C137" s="140" t="s">
        <v>4</v>
      </c>
      <c r="D137" s="151" t="s">
        <v>4</v>
      </c>
      <c r="E137" s="151" t="s">
        <v>4</v>
      </c>
      <c r="F137" s="151" t="s">
        <v>4</v>
      </c>
      <c r="G137" s="151" t="s">
        <v>4</v>
      </c>
      <c r="H137" s="151" t="s">
        <v>4</v>
      </c>
      <c r="I137" s="151" t="s">
        <v>4</v>
      </c>
      <c r="J137" s="151" t="s">
        <v>4</v>
      </c>
      <c r="K137" s="326" t="s">
        <v>4</v>
      </c>
      <c r="L137" s="326" t="s">
        <v>4</v>
      </c>
      <c r="M137" s="326" t="s">
        <v>4</v>
      </c>
      <c r="N137" s="326" t="s">
        <v>4</v>
      </c>
      <c r="O137" s="326" t="s">
        <v>4</v>
      </c>
      <c r="P137" s="326" t="s">
        <v>4</v>
      </c>
      <c r="Q137" s="326" t="s">
        <v>4</v>
      </c>
      <c r="R137" s="326" t="s">
        <v>4</v>
      </c>
      <c r="S137" s="326" t="s">
        <v>4</v>
      </c>
      <c r="T137" s="302" t="s">
        <v>4</v>
      </c>
      <c r="U137" s="12" t="s">
        <v>4</v>
      </c>
      <c r="V137" s="12" t="s">
        <v>4</v>
      </c>
      <c r="W137" s="12" t="s">
        <v>4</v>
      </c>
      <c r="X137" s="12" t="s">
        <v>4</v>
      </c>
      <c r="Y137" s="12" t="s">
        <v>4</v>
      </c>
      <c r="Z137" s="12" t="s">
        <v>4</v>
      </c>
      <c r="AA137" s="12" t="s">
        <v>4</v>
      </c>
      <c r="AB137" s="12" t="s">
        <v>4</v>
      </c>
      <c r="AC137" s="12" t="s">
        <v>4</v>
      </c>
      <c r="AD137" s="12" t="s">
        <v>4</v>
      </c>
      <c r="AE137" s="12" t="s">
        <v>4</v>
      </c>
      <c r="AF137" s="12" t="s">
        <v>4</v>
      </c>
      <c r="AG137" s="109" t="s">
        <v>4</v>
      </c>
      <c r="AH137" s="32" t="s">
        <v>4</v>
      </c>
      <c r="AI137" s="32" t="s">
        <v>4</v>
      </c>
    </row>
    <row r="138" spans="1:35" s="158" customFormat="1" x14ac:dyDescent="0.2">
      <c r="A138" s="323" t="s">
        <v>155</v>
      </c>
      <c r="B138" s="140" t="s">
        <v>4</v>
      </c>
      <c r="C138" s="140" t="s">
        <v>4</v>
      </c>
      <c r="D138" s="151" t="s">
        <v>4</v>
      </c>
      <c r="E138" s="151" t="s">
        <v>4</v>
      </c>
      <c r="F138" s="151" t="s">
        <v>4</v>
      </c>
      <c r="G138" s="151" t="s">
        <v>4</v>
      </c>
      <c r="H138" s="151" t="s">
        <v>4</v>
      </c>
      <c r="I138" s="151" t="s">
        <v>4</v>
      </c>
      <c r="J138" s="151" t="s">
        <v>4</v>
      </c>
      <c r="K138" s="320" t="s">
        <v>4</v>
      </c>
      <c r="L138" s="320" t="s">
        <v>4</v>
      </c>
      <c r="M138" s="320" t="s">
        <v>4</v>
      </c>
      <c r="N138" s="320" t="s">
        <v>4</v>
      </c>
      <c r="O138" s="320" t="s">
        <v>4</v>
      </c>
      <c r="P138" s="320" t="s">
        <v>4</v>
      </c>
      <c r="Q138" s="320" t="s">
        <v>4</v>
      </c>
      <c r="R138" s="320" t="s">
        <v>4</v>
      </c>
      <c r="S138" s="320" t="s">
        <v>4</v>
      </c>
      <c r="T138" s="971" t="s">
        <v>4</v>
      </c>
      <c r="U138" s="971" t="s">
        <v>4</v>
      </c>
      <c r="V138" s="971" t="s">
        <v>4</v>
      </c>
      <c r="W138" s="971" t="s">
        <v>4</v>
      </c>
      <c r="X138" s="971" t="s">
        <v>4</v>
      </c>
      <c r="Y138" s="971" t="s">
        <v>4</v>
      </c>
      <c r="Z138" s="971" t="s">
        <v>4</v>
      </c>
      <c r="AA138" s="316" t="s">
        <v>4</v>
      </c>
      <c r="AB138" s="316" t="s">
        <v>4</v>
      </c>
      <c r="AC138" s="296" t="s">
        <v>4</v>
      </c>
      <c r="AD138" s="296" t="s">
        <v>4</v>
      </c>
      <c r="AE138" s="296" t="s">
        <v>4</v>
      </c>
      <c r="AF138" s="32" t="s">
        <v>4</v>
      </c>
      <c r="AG138" s="32" t="s">
        <v>4</v>
      </c>
      <c r="AH138" s="32" t="s">
        <v>4</v>
      </c>
      <c r="AI138" s="32" t="s">
        <v>4</v>
      </c>
    </row>
    <row r="139" spans="1:35" s="158" customFormat="1" x14ac:dyDescent="0.2">
      <c r="A139" s="337" t="s">
        <v>156</v>
      </c>
      <c r="B139" s="140" t="s">
        <v>4</v>
      </c>
      <c r="C139" s="140" t="s">
        <v>4</v>
      </c>
      <c r="D139" s="151" t="s">
        <v>4</v>
      </c>
      <c r="E139" s="151" t="s">
        <v>4</v>
      </c>
      <c r="F139" s="151" t="s">
        <v>4</v>
      </c>
      <c r="G139" s="151" t="s">
        <v>4</v>
      </c>
      <c r="H139" s="151" t="s">
        <v>4</v>
      </c>
      <c r="I139" s="151" t="s">
        <v>4</v>
      </c>
      <c r="J139" s="151" t="s">
        <v>4</v>
      </c>
      <c r="K139" s="320" t="s">
        <v>4</v>
      </c>
      <c r="L139" s="320" t="s">
        <v>4</v>
      </c>
      <c r="M139" s="320" t="s">
        <v>4</v>
      </c>
      <c r="N139" s="320" t="s">
        <v>4</v>
      </c>
      <c r="O139" s="320" t="s">
        <v>4</v>
      </c>
      <c r="P139" s="320" t="s">
        <v>4</v>
      </c>
      <c r="Q139" s="320" t="s">
        <v>4</v>
      </c>
      <c r="R139" s="320" t="s">
        <v>4</v>
      </c>
      <c r="S139" s="320" t="s">
        <v>4</v>
      </c>
      <c r="T139" s="320" t="s">
        <v>4</v>
      </c>
      <c r="U139" s="320" t="s">
        <v>4</v>
      </c>
      <c r="V139" s="320" t="s">
        <v>4</v>
      </c>
      <c r="W139" s="320" t="s">
        <v>4</v>
      </c>
      <c r="X139" s="320" t="s">
        <v>4</v>
      </c>
      <c r="Y139" s="320" t="s">
        <v>4</v>
      </c>
      <c r="Z139" s="320" t="s">
        <v>4</v>
      </c>
      <c r="AA139" s="320" t="s">
        <v>4</v>
      </c>
      <c r="AB139" s="320" t="s">
        <v>4</v>
      </c>
      <c r="AC139" s="320" t="s">
        <v>4</v>
      </c>
      <c r="AD139" s="320" t="s">
        <v>4</v>
      </c>
      <c r="AE139" s="320" t="s">
        <v>4</v>
      </c>
      <c r="AF139" s="320" t="s">
        <v>4</v>
      </c>
      <c r="AG139" s="32" t="s">
        <v>4</v>
      </c>
      <c r="AH139" s="32" t="s">
        <v>4</v>
      </c>
      <c r="AI139" s="32" t="s">
        <v>4</v>
      </c>
    </row>
    <row r="140" spans="1:35" s="8" customFormat="1" x14ac:dyDescent="0.2">
      <c r="A140" s="337" t="s">
        <v>157</v>
      </c>
      <c r="B140" s="140" t="s">
        <v>4</v>
      </c>
      <c r="C140" s="140" t="s">
        <v>4</v>
      </c>
      <c r="D140" s="151" t="s">
        <v>4</v>
      </c>
      <c r="E140" s="151" t="s">
        <v>4</v>
      </c>
      <c r="F140" s="151" t="s">
        <v>4</v>
      </c>
      <c r="G140" s="151" t="s">
        <v>4</v>
      </c>
      <c r="H140" s="151" t="s">
        <v>4</v>
      </c>
      <c r="I140" s="151" t="s">
        <v>4</v>
      </c>
      <c r="J140" s="151" t="s">
        <v>4</v>
      </c>
      <c r="K140" s="316" t="s">
        <v>4</v>
      </c>
      <c r="L140" s="316" t="s">
        <v>4</v>
      </c>
      <c r="M140" s="316" t="s">
        <v>4</v>
      </c>
      <c r="N140" s="316" t="s">
        <v>4</v>
      </c>
      <c r="O140" s="316" t="s">
        <v>4</v>
      </c>
      <c r="P140" s="316" t="s">
        <v>4</v>
      </c>
      <c r="Q140" s="316" t="s">
        <v>4</v>
      </c>
      <c r="R140" s="316" t="s">
        <v>4</v>
      </c>
      <c r="S140" s="316" t="s">
        <v>4</v>
      </c>
      <c r="T140" s="316" t="s">
        <v>4</v>
      </c>
      <c r="U140" s="316" t="s">
        <v>4</v>
      </c>
      <c r="V140" s="316" t="s">
        <v>4</v>
      </c>
      <c r="W140" s="316" t="s">
        <v>4</v>
      </c>
      <c r="X140" s="316" t="s">
        <v>4</v>
      </c>
      <c r="Y140" s="316" t="s">
        <v>4</v>
      </c>
      <c r="Z140" s="316" t="s">
        <v>4</v>
      </c>
      <c r="AA140" s="316" t="s">
        <v>4</v>
      </c>
      <c r="AB140" s="316" t="s">
        <v>4</v>
      </c>
      <c r="AC140" s="316" t="s">
        <v>4</v>
      </c>
      <c r="AD140" s="326" t="s">
        <v>4</v>
      </c>
      <c r="AE140" s="978" t="s">
        <v>4</v>
      </c>
      <c r="AF140" s="36" t="s">
        <v>4</v>
      </c>
      <c r="AG140" s="36" t="s">
        <v>4</v>
      </c>
      <c r="AH140" s="36" t="s">
        <v>4</v>
      </c>
      <c r="AI140" s="36" t="s">
        <v>4</v>
      </c>
    </row>
    <row r="141" spans="1:35" s="8" customFormat="1" x14ac:dyDescent="0.2">
      <c r="A141" s="337" t="s">
        <v>428</v>
      </c>
      <c r="B141" s="140" t="s">
        <v>4</v>
      </c>
      <c r="C141" s="140" t="s">
        <v>4</v>
      </c>
      <c r="D141" s="151" t="s">
        <v>4</v>
      </c>
      <c r="E141" s="151" t="s">
        <v>4</v>
      </c>
      <c r="F141" s="151" t="s">
        <v>4</v>
      </c>
      <c r="G141" s="151" t="s">
        <v>4</v>
      </c>
      <c r="H141" s="151" t="s">
        <v>4</v>
      </c>
      <c r="I141" s="151" t="s">
        <v>4</v>
      </c>
      <c r="J141" s="151" t="s">
        <v>4</v>
      </c>
      <c r="K141" s="326" t="s">
        <v>4</v>
      </c>
      <c r="L141" s="326" t="s">
        <v>4</v>
      </c>
      <c r="M141" s="326" t="s">
        <v>4</v>
      </c>
      <c r="N141" s="326" t="s">
        <v>4</v>
      </c>
      <c r="O141" s="326" t="s">
        <v>4</v>
      </c>
      <c r="P141" s="326" t="s">
        <v>4</v>
      </c>
      <c r="Q141" s="326" t="s">
        <v>4</v>
      </c>
      <c r="R141" s="326" t="s">
        <v>4</v>
      </c>
      <c r="S141" s="326" t="s">
        <v>4</v>
      </c>
      <c r="T141" s="67" t="s">
        <v>4</v>
      </c>
      <c r="U141" s="12" t="s">
        <v>4</v>
      </c>
      <c r="V141" s="12" t="s">
        <v>4</v>
      </c>
      <c r="W141" s="12" t="s">
        <v>4</v>
      </c>
      <c r="X141" s="12" t="s">
        <v>4</v>
      </c>
      <c r="Y141" s="12" t="s">
        <v>4</v>
      </c>
      <c r="Z141" s="12" t="s">
        <v>4</v>
      </c>
      <c r="AA141" s="12" t="s">
        <v>4</v>
      </c>
      <c r="AB141" s="12" t="s">
        <v>4</v>
      </c>
      <c r="AC141" s="12" t="s">
        <v>4</v>
      </c>
      <c r="AD141" s="12" t="s">
        <v>4</v>
      </c>
      <c r="AE141" s="12" t="s">
        <v>4</v>
      </c>
      <c r="AF141" s="12" t="s">
        <v>4</v>
      </c>
      <c r="AG141" s="30" t="s">
        <v>4</v>
      </c>
      <c r="AH141" s="36" t="s">
        <v>4</v>
      </c>
      <c r="AI141" s="36" t="s">
        <v>4</v>
      </c>
    </row>
    <row r="142" spans="1:35" x14ac:dyDescent="0.2">
      <c r="A142" s="323" t="s">
        <v>159</v>
      </c>
      <c r="B142" s="140"/>
      <c r="C142" s="140"/>
      <c r="D142" s="151"/>
      <c r="E142" s="151"/>
      <c r="F142" s="151"/>
      <c r="G142" s="151"/>
      <c r="H142" s="151"/>
      <c r="I142" s="151"/>
      <c r="J142" s="151"/>
      <c r="K142" s="319"/>
      <c r="L142" s="319"/>
      <c r="M142" s="319"/>
      <c r="N142" s="67"/>
      <c r="O142" s="319"/>
      <c r="P142" s="67"/>
      <c r="Q142" s="67"/>
      <c r="R142" s="67"/>
      <c r="S142" s="67"/>
      <c r="T142" s="67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4"/>
      <c r="AH142" s="64" t="s">
        <v>8</v>
      </c>
      <c r="AI142" s="16"/>
    </row>
    <row r="143" spans="1:35" x14ac:dyDescent="0.2">
      <c r="A143" s="959" t="s">
        <v>82</v>
      </c>
      <c r="B143" s="140" t="s">
        <v>4</v>
      </c>
      <c r="C143" s="140" t="s">
        <v>4</v>
      </c>
      <c r="D143" s="151" t="s">
        <v>4</v>
      </c>
      <c r="E143" s="151" t="s">
        <v>4</v>
      </c>
      <c r="F143" s="151" t="s">
        <v>4</v>
      </c>
      <c r="G143" s="151" t="s">
        <v>4</v>
      </c>
      <c r="H143" s="151" t="s">
        <v>4</v>
      </c>
      <c r="I143" s="151" t="s">
        <v>4</v>
      </c>
      <c r="J143" s="151" t="s">
        <v>4</v>
      </c>
      <c r="K143" s="326" t="s">
        <v>4</v>
      </c>
      <c r="L143" s="326" t="s">
        <v>4</v>
      </c>
      <c r="M143" s="326" t="s">
        <v>4</v>
      </c>
      <c r="N143" s="326" t="s">
        <v>4</v>
      </c>
      <c r="O143" s="326" t="s">
        <v>4</v>
      </c>
      <c r="P143" s="326" t="s">
        <v>4</v>
      </c>
      <c r="Q143" s="326" t="s">
        <v>4</v>
      </c>
      <c r="R143" s="326" t="s">
        <v>4</v>
      </c>
      <c r="S143" s="326" t="s">
        <v>4</v>
      </c>
      <c r="T143" s="67" t="s">
        <v>4</v>
      </c>
      <c r="U143" s="67">
        <v>839</v>
      </c>
      <c r="V143" s="67">
        <v>891</v>
      </c>
      <c r="W143" s="67">
        <v>1386</v>
      </c>
      <c r="X143" s="215">
        <v>2080</v>
      </c>
      <c r="Y143" s="30">
        <v>2441</v>
      </c>
      <c r="Z143" s="12">
        <v>2802</v>
      </c>
      <c r="AA143" s="30">
        <v>4316</v>
      </c>
      <c r="AB143" s="67">
        <v>1528</v>
      </c>
      <c r="AC143" s="67">
        <v>3657</v>
      </c>
      <c r="AD143" s="67">
        <v>2048</v>
      </c>
      <c r="AE143" s="67">
        <v>2895</v>
      </c>
      <c r="AF143" s="67">
        <v>6427</v>
      </c>
      <c r="AG143" s="67">
        <v>2764</v>
      </c>
      <c r="AH143" s="744">
        <v>4979</v>
      </c>
      <c r="AI143" s="746">
        <v>3250</v>
      </c>
    </row>
    <row r="144" spans="1:35" x14ac:dyDescent="0.2">
      <c r="A144" s="959" t="s">
        <v>160</v>
      </c>
      <c r="B144" s="140" t="s">
        <v>4</v>
      </c>
      <c r="C144" s="140" t="s">
        <v>4</v>
      </c>
      <c r="D144" s="151" t="s">
        <v>4</v>
      </c>
      <c r="E144" s="151" t="s">
        <v>4</v>
      </c>
      <c r="F144" s="151" t="s">
        <v>4</v>
      </c>
      <c r="G144" s="151" t="s">
        <v>4</v>
      </c>
      <c r="H144" s="151" t="s">
        <v>4</v>
      </c>
      <c r="I144" s="151" t="s">
        <v>4</v>
      </c>
      <c r="J144" s="151" t="s">
        <v>4</v>
      </c>
      <c r="K144" s="326" t="s">
        <v>4</v>
      </c>
      <c r="L144" s="326" t="s">
        <v>4</v>
      </c>
      <c r="M144" s="326" t="s">
        <v>4</v>
      </c>
      <c r="N144" s="326" t="s">
        <v>4</v>
      </c>
      <c r="O144" s="326" t="s">
        <v>4</v>
      </c>
      <c r="P144" s="326" t="s">
        <v>4</v>
      </c>
      <c r="Q144" s="326" t="s">
        <v>4</v>
      </c>
      <c r="R144" s="326" t="s">
        <v>4</v>
      </c>
      <c r="S144" s="326" t="s">
        <v>4</v>
      </c>
      <c r="T144" s="67" t="s">
        <v>4</v>
      </c>
      <c r="U144" s="69"/>
      <c r="V144" s="151">
        <v>100.6</v>
      </c>
      <c r="W144" s="151">
        <v>147.4</v>
      </c>
      <c r="X144" s="214">
        <v>72.5</v>
      </c>
      <c r="Y144" s="320">
        <v>112.2</v>
      </c>
      <c r="Z144" s="111">
        <v>119.2</v>
      </c>
      <c r="AA144" s="64">
        <v>148.69999999999999</v>
      </c>
      <c r="AB144" s="151">
        <v>32.799999999999997</v>
      </c>
      <c r="AC144" s="151">
        <v>226.4</v>
      </c>
      <c r="AD144" s="151">
        <v>55.1</v>
      </c>
      <c r="AE144" s="151">
        <v>141.80000000000001</v>
      </c>
      <c r="AF144" s="151">
        <v>214.5</v>
      </c>
      <c r="AG144" s="151">
        <v>42.1</v>
      </c>
      <c r="AH144" s="718">
        <v>127.4</v>
      </c>
      <c r="AI144" s="740">
        <v>63.5</v>
      </c>
    </row>
    <row r="145" spans="1:35" s="77" customFormat="1" x14ac:dyDescent="0.2">
      <c r="A145" s="352" t="s">
        <v>162</v>
      </c>
      <c r="B145" s="380"/>
      <c r="C145" s="380"/>
      <c r="D145" s="58"/>
      <c r="E145" s="58"/>
      <c r="F145" s="58"/>
      <c r="G145" s="58"/>
      <c r="H145" s="58"/>
      <c r="I145" s="58"/>
      <c r="J145" s="58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6"/>
      <c r="AC145" s="36"/>
      <c r="AD145" s="36"/>
      <c r="AE145" s="36"/>
      <c r="AF145" s="36"/>
      <c r="AG145" s="36"/>
      <c r="AH145" s="718"/>
      <c r="AI145" s="718"/>
    </row>
    <row r="146" spans="1:35" s="77" customFormat="1" x14ac:dyDescent="0.2">
      <c r="A146" s="352" t="s">
        <v>163</v>
      </c>
      <c r="B146" s="140" t="s">
        <v>4</v>
      </c>
      <c r="C146" s="140" t="s">
        <v>4</v>
      </c>
      <c r="D146" s="151" t="s">
        <v>4</v>
      </c>
      <c r="E146" s="151" t="s">
        <v>4</v>
      </c>
      <c r="F146" s="151" t="s">
        <v>4</v>
      </c>
      <c r="G146" s="151" t="s">
        <v>4</v>
      </c>
      <c r="H146" s="151" t="s">
        <v>4</v>
      </c>
      <c r="I146" s="151" t="s">
        <v>4</v>
      </c>
      <c r="J146" s="151" t="s">
        <v>4</v>
      </c>
      <c r="K146" s="326" t="s">
        <v>4</v>
      </c>
      <c r="L146" s="326" t="s">
        <v>4</v>
      </c>
      <c r="M146" s="326" t="s">
        <v>4</v>
      </c>
      <c r="N146" s="326" t="s">
        <v>4</v>
      </c>
      <c r="O146" s="326" t="s">
        <v>4</v>
      </c>
      <c r="P146" s="326" t="s">
        <v>4</v>
      </c>
      <c r="Q146" s="326" t="s">
        <v>4</v>
      </c>
      <c r="R146" s="326" t="s">
        <v>4</v>
      </c>
      <c r="S146" s="326" t="s">
        <v>4</v>
      </c>
      <c r="T146" s="67" t="s">
        <v>4</v>
      </c>
      <c r="U146" s="64">
        <v>6.2</v>
      </c>
      <c r="V146" s="64">
        <v>2.1</v>
      </c>
      <c r="W146" s="64">
        <v>2.6</v>
      </c>
      <c r="X146" s="316">
        <v>5.2</v>
      </c>
      <c r="Y146" s="64">
        <v>5.7</v>
      </c>
      <c r="Z146" s="64">
        <v>4.8</v>
      </c>
      <c r="AA146" s="316">
        <v>1.1000000000000001</v>
      </c>
      <c r="AB146" s="64">
        <v>0.999</v>
      </c>
      <c r="AC146" s="64">
        <v>0.998</v>
      </c>
      <c r="AD146" s="64">
        <v>8.9410000000000007</v>
      </c>
      <c r="AE146" s="64">
        <v>8.0760000000000005</v>
      </c>
      <c r="AF146" s="64">
        <v>8.2780000000000005</v>
      </c>
      <c r="AG146" s="64">
        <v>12.663</v>
      </c>
      <c r="AH146" s="754">
        <v>4.7409999999999997</v>
      </c>
      <c r="AI146" s="1260">
        <v>6.6</v>
      </c>
    </row>
    <row r="147" spans="1:35" s="77" customFormat="1" ht="22.5" x14ac:dyDescent="0.2">
      <c r="A147" s="352" t="s">
        <v>164</v>
      </c>
      <c r="B147" s="140" t="s">
        <v>4</v>
      </c>
      <c r="C147" s="140" t="s">
        <v>4</v>
      </c>
      <c r="D147" s="151" t="s">
        <v>4</v>
      </c>
      <c r="E147" s="151" t="s">
        <v>4</v>
      </c>
      <c r="F147" s="151" t="s">
        <v>4</v>
      </c>
      <c r="G147" s="151" t="s">
        <v>4</v>
      </c>
      <c r="H147" s="151" t="s">
        <v>4</v>
      </c>
      <c r="I147" s="151" t="s">
        <v>4</v>
      </c>
      <c r="J147" s="151" t="s">
        <v>4</v>
      </c>
      <c r="K147" s="326" t="s">
        <v>4</v>
      </c>
      <c r="L147" s="326" t="s">
        <v>4</v>
      </c>
      <c r="M147" s="326" t="s">
        <v>4</v>
      </c>
      <c r="N147" s="326" t="s">
        <v>4</v>
      </c>
      <c r="O147" s="326" t="s">
        <v>4</v>
      </c>
      <c r="P147" s="326" t="s">
        <v>4</v>
      </c>
      <c r="Q147" s="326" t="s">
        <v>4</v>
      </c>
      <c r="R147" s="326" t="s">
        <v>4</v>
      </c>
      <c r="S147" s="326" t="s">
        <v>4</v>
      </c>
      <c r="T147" s="67" t="s">
        <v>4</v>
      </c>
      <c r="U147" s="316">
        <v>102</v>
      </c>
      <c r="V147" s="316">
        <v>33.6</v>
      </c>
      <c r="W147" s="316">
        <v>125.3</v>
      </c>
      <c r="X147" s="316">
        <v>201.2</v>
      </c>
      <c r="Y147" s="316">
        <v>108.9</v>
      </c>
      <c r="Z147" s="316">
        <v>84.2</v>
      </c>
      <c r="AA147" s="316">
        <v>23.5</v>
      </c>
      <c r="AB147" s="36">
        <v>161.69999999999999</v>
      </c>
      <c r="AC147" s="36">
        <v>99.9</v>
      </c>
      <c r="AD147" s="36">
        <v>895.9</v>
      </c>
      <c r="AE147" s="36">
        <v>90.3</v>
      </c>
      <c r="AF147" s="36">
        <v>102.5</v>
      </c>
      <c r="AG147" s="36">
        <v>153</v>
      </c>
      <c r="AH147" s="718">
        <v>37.4</v>
      </c>
      <c r="AI147" s="740">
        <v>139</v>
      </c>
    </row>
    <row r="148" spans="1:35" s="77" customFormat="1" x14ac:dyDescent="0.2">
      <c r="A148" s="352" t="s">
        <v>165</v>
      </c>
      <c r="B148" s="6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64" t="s">
        <v>4</v>
      </c>
      <c r="I148" s="64" t="s">
        <v>4</v>
      </c>
      <c r="J148" s="64" t="s">
        <v>4</v>
      </c>
      <c r="K148" s="151"/>
      <c r="L148" s="320"/>
      <c r="M148" s="326"/>
      <c r="N148" s="320"/>
      <c r="O148" s="320" t="s">
        <v>4</v>
      </c>
      <c r="P148" s="320" t="s">
        <v>4</v>
      </c>
      <c r="Q148" s="320" t="s">
        <v>4</v>
      </c>
      <c r="R148" s="320" t="s">
        <v>4</v>
      </c>
      <c r="S148" s="320" t="s">
        <v>4</v>
      </c>
      <c r="T148" s="320" t="s">
        <v>4</v>
      </c>
      <c r="U148" s="320" t="s">
        <v>4</v>
      </c>
      <c r="V148" s="320" t="s">
        <v>4</v>
      </c>
      <c r="W148" s="320" t="s">
        <v>4</v>
      </c>
      <c r="X148" s="320" t="s">
        <v>4</v>
      </c>
      <c r="Y148" s="320" t="s">
        <v>4</v>
      </c>
      <c r="Z148" s="320" t="s">
        <v>4</v>
      </c>
      <c r="AA148" s="320" t="s">
        <v>4</v>
      </c>
      <c r="AB148" s="36" t="s">
        <v>4</v>
      </c>
      <c r="AC148" s="36" t="s">
        <v>4</v>
      </c>
      <c r="AD148" s="36" t="s">
        <v>8</v>
      </c>
      <c r="AE148" s="36" t="s">
        <v>8</v>
      </c>
      <c r="AF148" s="36" t="s">
        <v>8</v>
      </c>
      <c r="AG148" s="36" t="s">
        <v>8</v>
      </c>
      <c r="AH148" s="718" t="s">
        <v>8</v>
      </c>
      <c r="AI148" s="718" t="s">
        <v>8</v>
      </c>
    </row>
    <row r="149" spans="1:35" ht="22.5" x14ac:dyDescent="0.2">
      <c r="A149" s="352" t="s">
        <v>166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4</v>
      </c>
      <c r="G149" s="64" t="s">
        <v>4</v>
      </c>
      <c r="H149" s="64" t="s">
        <v>4</v>
      </c>
      <c r="I149" s="64" t="s">
        <v>4</v>
      </c>
      <c r="J149" s="64" t="s">
        <v>4</v>
      </c>
      <c r="K149" s="64" t="s">
        <v>462</v>
      </c>
      <c r="L149" s="64" t="s">
        <v>462</v>
      </c>
      <c r="M149" s="64" t="s">
        <v>462</v>
      </c>
      <c r="N149" s="64" t="s">
        <v>462</v>
      </c>
      <c r="O149" s="64" t="s">
        <v>4</v>
      </c>
      <c r="P149" s="64" t="s">
        <v>4</v>
      </c>
      <c r="Q149" s="64" t="s">
        <v>4</v>
      </c>
      <c r="R149" s="64" t="s">
        <v>4</v>
      </c>
      <c r="S149" s="64" t="s">
        <v>4</v>
      </c>
      <c r="T149" s="64" t="s">
        <v>4</v>
      </c>
      <c r="U149" s="64" t="s">
        <v>4</v>
      </c>
      <c r="V149" s="64" t="s">
        <v>4</v>
      </c>
      <c r="W149" s="64" t="s">
        <v>4</v>
      </c>
      <c r="X149" s="64" t="s">
        <v>4</v>
      </c>
      <c r="Y149" s="64" t="s">
        <v>4</v>
      </c>
      <c r="Z149" s="64" t="s">
        <v>4</v>
      </c>
      <c r="AA149" s="64" t="s">
        <v>4</v>
      </c>
      <c r="AB149" s="64" t="s">
        <v>4</v>
      </c>
      <c r="AC149" s="64" t="s">
        <v>4</v>
      </c>
      <c r="AD149" s="64" t="s">
        <v>8</v>
      </c>
      <c r="AE149" s="36" t="s">
        <v>8</v>
      </c>
      <c r="AF149" s="36" t="s">
        <v>8</v>
      </c>
      <c r="AG149" s="36" t="s">
        <v>8</v>
      </c>
      <c r="AH149" s="718" t="s">
        <v>8</v>
      </c>
      <c r="AI149" s="718" t="s">
        <v>8</v>
      </c>
    </row>
    <row r="150" spans="1:35" x14ac:dyDescent="0.2">
      <c r="A150" s="323" t="s">
        <v>167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4</v>
      </c>
      <c r="G150" s="64" t="s">
        <v>4</v>
      </c>
      <c r="H150" s="64" t="s">
        <v>4</v>
      </c>
      <c r="I150" s="64" t="s">
        <v>4</v>
      </c>
      <c r="J150" s="64" t="s">
        <v>4</v>
      </c>
      <c r="K150" s="64" t="s">
        <v>462</v>
      </c>
      <c r="L150" s="64" t="s">
        <v>462</v>
      </c>
      <c r="M150" s="64" t="s">
        <v>462</v>
      </c>
      <c r="N150" s="64" t="s">
        <v>462</v>
      </c>
      <c r="O150" s="64" t="s">
        <v>4</v>
      </c>
      <c r="P150" s="64" t="s">
        <v>4</v>
      </c>
      <c r="Q150" s="64" t="s">
        <v>4</v>
      </c>
      <c r="R150" s="64" t="s">
        <v>4</v>
      </c>
      <c r="S150" s="64" t="s">
        <v>4</v>
      </c>
      <c r="T150" s="64" t="s">
        <v>4</v>
      </c>
      <c r="U150" s="64" t="s">
        <v>4</v>
      </c>
      <c r="V150" s="64" t="s">
        <v>4</v>
      </c>
      <c r="W150" s="64" t="s">
        <v>4</v>
      </c>
      <c r="X150" s="64" t="s">
        <v>4</v>
      </c>
      <c r="Y150" s="64" t="s">
        <v>4</v>
      </c>
      <c r="Z150" s="64" t="s">
        <v>4</v>
      </c>
      <c r="AA150" s="64" t="s">
        <v>4</v>
      </c>
      <c r="AB150" s="64" t="s">
        <v>4</v>
      </c>
      <c r="AC150" s="64" t="s">
        <v>4</v>
      </c>
      <c r="AD150" s="64" t="s">
        <v>8</v>
      </c>
      <c r="AE150" s="36" t="s">
        <v>8</v>
      </c>
      <c r="AF150" s="36" t="s">
        <v>8</v>
      </c>
      <c r="AG150" s="36" t="s">
        <v>8</v>
      </c>
      <c r="AH150" s="718" t="s">
        <v>8</v>
      </c>
      <c r="AI150" s="718" t="s">
        <v>8</v>
      </c>
    </row>
    <row r="151" spans="1:35" x14ac:dyDescent="0.2">
      <c r="A151" s="323" t="s">
        <v>377</v>
      </c>
      <c r="B151" s="64" t="s">
        <v>4</v>
      </c>
      <c r="C151" s="64" t="s">
        <v>4</v>
      </c>
      <c r="D151" s="64" t="s">
        <v>4</v>
      </c>
      <c r="E151" s="64" t="s">
        <v>4</v>
      </c>
      <c r="F151" s="64" t="s">
        <v>4</v>
      </c>
      <c r="G151" s="64" t="s">
        <v>4</v>
      </c>
      <c r="H151" s="64" t="s">
        <v>4</v>
      </c>
      <c r="I151" s="64" t="s">
        <v>4</v>
      </c>
      <c r="J151" s="64" t="s">
        <v>4</v>
      </c>
      <c r="K151" s="64"/>
      <c r="L151" s="64"/>
      <c r="M151" s="64"/>
      <c r="N151" s="64"/>
      <c r="O151" s="64" t="s">
        <v>4</v>
      </c>
      <c r="P151" s="64" t="s">
        <v>4</v>
      </c>
      <c r="Q151" s="64" t="s">
        <v>4</v>
      </c>
      <c r="R151" s="64" t="s">
        <v>4</v>
      </c>
      <c r="S151" s="64" t="s">
        <v>4</v>
      </c>
      <c r="T151" s="64" t="s">
        <v>4</v>
      </c>
      <c r="U151" s="64" t="s">
        <v>4</v>
      </c>
      <c r="V151" s="64" t="s">
        <v>4</v>
      </c>
      <c r="W151" s="64" t="s">
        <v>4</v>
      </c>
      <c r="X151" s="64" t="s">
        <v>4</v>
      </c>
      <c r="Y151" s="64" t="s">
        <v>4</v>
      </c>
      <c r="Z151" s="64" t="s">
        <v>4</v>
      </c>
      <c r="AA151" s="64" t="s">
        <v>4</v>
      </c>
      <c r="AB151" s="64" t="s">
        <v>4</v>
      </c>
      <c r="AC151" s="64" t="s">
        <v>4</v>
      </c>
      <c r="AD151" s="64" t="s">
        <v>8</v>
      </c>
      <c r="AE151" s="36" t="s">
        <v>8</v>
      </c>
      <c r="AF151" s="36" t="s">
        <v>8</v>
      </c>
      <c r="AG151" s="36" t="s">
        <v>8</v>
      </c>
      <c r="AH151" s="718" t="s">
        <v>8</v>
      </c>
      <c r="AI151" s="718" t="s">
        <v>8</v>
      </c>
    </row>
    <row r="152" spans="1:35" x14ac:dyDescent="0.2">
      <c r="A152" s="323" t="s">
        <v>430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4</v>
      </c>
      <c r="G152" s="64" t="s">
        <v>4</v>
      </c>
      <c r="H152" s="64" t="s">
        <v>4</v>
      </c>
      <c r="I152" s="64" t="s">
        <v>4</v>
      </c>
      <c r="J152" s="64" t="s">
        <v>4</v>
      </c>
      <c r="K152" s="64" t="s">
        <v>462</v>
      </c>
      <c r="L152" s="64" t="s">
        <v>462</v>
      </c>
      <c r="M152" s="64" t="s">
        <v>462</v>
      </c>
      <c r="N152" s="64" t="s">
        <v>462</v>
      </c>
      <c r="O152" s="64" t="s">
        <v>4</v>
      </c>
      <c r="P152" s="64" t="s">
        <v>4</v>
      </c>
      <c r="Q152" s="64" t="s">
        <v>4</v>
      </c>
      <c r="R152" s="64" t="s">
        <v>4</v>
      </c>
      <c r="S152" s="64" t="s">
        <v>4</v>
      </c>
      <c r="T152" s="64" t="s">
        <v>4</v>
      </c>
      <c r="U152" s="64" t="s">
        <v>4</v>
      </c>
      <c r="V152" s="64" t="s">
        <v>4</v>
      </c>
      <c r="W152" s="64" t="s">
        <v>4</v>
      </c>
      <c r="X152" s="64" t="s">
        <v>4</v>
      </c>
      <c r="Y152" s="64" t="s">
        <v>4</v>
      </c>
      <c r="Z152" s="64" t="s">
        <v>4</v>
      </c>
      <c r="AA152" s="64" t="s">
        <v>4</v>
      </c>
      <c r="AB152" s="64" t="s">
        <v>4</v>
      </c>
      <c r="AC152" s="64" t="s">
        <v>4</v>
      </c>
      <c r="AD152" s="64" t="s">
        <v>8</v>
      </c>
      <c r="AE152" s="36" t="s">
        <v>8</v>
      </c>
      <c r="AF152" s="36" t="s">
        <v>8</v>
      </c>
      <c r="AG152" s="36" t="s">
        <v>8</v>
      </c>
      <c r="AH152" s="718" t="s">
        <v>8</v>
      </c>
      <c r="AI152" s="718" t="s">
        <v>8</v>
      </c>
    </row>
    <row r="153" spans="1:35" ht="22.5" x14ac:dyDescent="0.2">
      <c r="A153" s="323" t="s">
        <v>431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4</v>
      </c>
      <c r="G153" s="64" t="s">
        <v>4</v>
      </c>
      <c r="H153" s="64" t="s">
        <v>4</v>
      </c>
      <c r="I153" s="64" t="s">
        <v>4</v>
      </c>
      <c r="J153" s="64" t="s">
        <v>4</v>
      </c>
      <c r="K153" s="64">
        <v>10</v>
      </c>
      <c r="L153" s="64">
        <v>5</v>
      </c>
      <c r="M153" s="64">
        <v>9</v>
      </c>
      <c r="N153" s="64" t="s">
        <v>462</v>
      </c>
      <c r="O153" s="64" t="s">
        <v>4</v>
      </c>
      <c r="P153" s="64" t="s">
        <v>4</v>
      </c>
      <c r="Q153" s="64" t="s">
        <v>4</v>
      </c>
      <c r="R153" s="64" t="s">
        <v>4</v>
      </c>
      <c r="S153" s="64" t="s">
        <v>4</v>
      </c>
      <c r="T153" s="64" t="s">
        <v>4</v>
      </c>
      <c r="U153" s="64" t="s">
        <v>4</v>
      </c>
      <c r="V153" s="64" t="s">
        <v>4</v>
      </c>
      <c r="W153" s="64" t="s">
        <v>4</v>
      </c>
      <c r="X153" s="64" t="s">
        <v>4</v>
      </c>
      <c r="Y153" s="64" t="s">
        <v>4</v>
      </c>
      <c r="Z153" s="64" t="s">
        <v>4</v>
      </c>
      <c r="AA153" s="64" t="s">
        <v>4</v>
      </c>
      <c r="AB153" s="64" t="s">
        <v>4</v>
      </c>
      <c r="AC153" s="64" t="s">
        <v>4</v>
      </c>
      <c r="AD153" s="64" t="s">
        <v>8</v>
      </c>
      <c r="AE153" s="36" t="s">
        <v>8</v>
      </c>
      <c r="AF153" s="36" t="s">
        <v>8</v>
      </c>
      <c r="AG153" s="36" t="s">
        <v>8</v>
      </c>
      <c r="AH153" s="718" t="s">
        <v>8</v>
      </c>
      <c r="AI153" s="718" t="s">
        <v>8</v>
      </c>
    </row>
    <row r="154" spans="1:35" ht="22.5" x14ac:dyDescent="0.2">
      <c r="A154" s="963" t="s">
        <v>480</v>
      </c>
      <c r="B154" s="64" t="s">
        <v>4</v>
      </c>
      <c r="C154" s="64" t="s">
        <v>4</v>
      </c>
      <c r="D154" s="64" t="s">
        <v>4</v>
      </c>
      <c r="E154" s="64" t="s">
        <v>4</v>
      </c>
      <c r="F154" s="64" t="s">
        <v>4</v>
      </c>
      <c r="G154" s="64" t="s">
        <v>4</v>
      </c>
      <c r="H154" s="64" t="s">
        <v>4</v>
      </c>
      <c r="I154" s="64" t="s">
        <v>4</v>
      </c>
      <c r="J154" s="64" t="s">
        <v>4</v>
      </c>
      <c r="K154" s="64" t="s">
        <v>4</v>
      </c>
      <c r="L154" s="64" t="s">
        <v>4</v>
      </c>
      <c r="M154" s="64" t="s">
        <v>4</v>
      </c>
      <c r="N154" s="64" t="s">
        <v>4</v>
      </c>
      <c r="O154" s="64" t="s">
        <v>4</v>
      </c>
      <c r="P154" s="64" t="s">
        <v>4</v>
      </c>
      <c r="Q154" s="64" t="s">
        <v>4</v>
      </c>
      <c r="R154" s="64" t="s">
        <v>4</v>
      </c>
      <c r="S154" s="64" t="s">
        <v>4</v>
      </c>
      <c r="T154" s="64" t="s">
        <v>4</v>
      </c>
      <c r="U154" s="30">
        <v>3100</v>
      </c>
      <c r="V154" s="30">
        <v>3241</v>
      </c>
      <c r="W154" s="30">
        <v>3171</v>
      </c>
      <c r="X154" s="30">
        <v>3501</v>
      </c>
      <c r="Y154" s="30">
        <v>3750</v>
      </c>
      <c r="Z154" s="30">
        <v>2932</v>
      </c>
      <c r="AA154" s="30">
        <v>2505</v>
      </c>
      <c r="AB154" s="30">
        <v>1964</v>
      </c>
      <c r="AC154" s="30">
        <v>1845</v>
      </c>
      <c r="AD154" s="30">
        <v>1476</v>
      </c>
      <c r="AE154" s="30">
        <v>1516</v>
      </c>
      <c r="AF154" s="30">
        <v>1477</v>
      </c>
      <c r="AG154" s="30">
        <v>1573</v>
      </c>
      <c r="AH154" s="1267">
        <v>1727</v>
      </c>
      <c r="AI154" s="718" t="s">
        <v>4</v>
      </c>
    </row>
    <row r="155" spans="1:35" s="8" customFormat="1" ht="24" x14ac:dyDescent="0.2">
      <c r="A155" s="336" t="s">
        <v>851</v>
      </c>
      <c r="B155" s="64" t="s">
        <v>4</v>
      </c>
      <c r="C155" s="64" t="s">
        <v>4</v>
      </c>
      <c r="D155" s="64" t="s">
        <v>4</v>
      </c>
      <c r="E155" s="64" t="s">
        <v>4</v>
      </c>
      <c r="F155" s="64" t="s">
        <v>4</v>
      </c>
      <c r="G155" s="64" t="s">
        <v>4</v>
      </c>
      <c r="H155" s="64" t="s">
        <v>4</v>
      </c>
      <c r="I155" s="64" t="s">
        <v>4</v>
      </c>
      <c r="J155" s="64" t="s">
        <v>4</v>
      </c>
      <c r="K155" s="64" t="s">
        <v>4</v>
      </c>
      <c r="L155" s="64" t="s">
        <v>4</v>
      </c>
      <c r="M155" s="64" t="s">
        <v>4</v>
      </c>
      <c r="N155" s="64" t="s">
        <v>4</v>
      </c>
      <c r="O155" s="64" t="s">
        <v>4</v>
      </c>
      <c r="P155" s="64" t="s">
        <v>4</v>
      </c>
      <c r="Q155" s="64" t="s">
        <v>4</v>
      </c>
      <c r="R155" s="64" t="s">
        <v>4</v>
      </c>
      <c r="S155" s="64" t="s">
        <v>4</v>
      </c>
      <c r="T155" s="64" t="s">
        <v>4</v>
      </c>
      <c r="U155" s="302">
        <v>2809</v>
      </c>
      <c r="V155" s="302">
        <v>2867</v>
      </c>
      <c r="W155" s="326">
        <v>2480</v>
      </c>
      <c r="X155" s="326">
        <v>2832</v>
      </c>
      <c r="Y155" s="326">
        <v>3144</v>
      </c>
      <c r="Z155" s="326">
        <v>2660</v>
      </c>
      <c r="AA155" s="326">
        <v>1912</v>
      </c>
      <c r="AB155" s="326">
        <v>1437</v>
      </c>
      <c r="AC155" s="326">
        <v>1458</v>
      </c>
      <c r="AD155" s="326">
        <v>1279</v>
      </c>
      <c r="AE155" s="326">
        <v>1348</v>
      </c>
      <c r="AF155" s="326">
        <v>1406</v>
      </c>
      <c r="AG155" s="326">
        <v>1521</v>
      </c>
      <c r="AH155" s="1267">
        <v>1668</v>
      </c>
      <c r="AI155" s="718" t="s">
        <v>4</v>
      </c>
    </row>
    <row r="156" spans="1:35" ht="22.5" x14ac:dyDescent="0.2">
      <c r="A156" s="343" t="s">
        <v>383</v>
      </c>
      <c r="B156" s="64" t="s">
        <v>4</v>
      </c>
      <c r="C156" s="64" t="s">
        <v>4</v>
      </c>
      <c r="D156" s="64" t="s">
        <v>4</v>
      </c>
      <c r="E156" s="64" t="s">
        <v>4</v>
      </c>
      <c r="F156" s="64" t="s">
        <v>4</v>
      </c>
      <c r="G156" s="64" t="s">
        <v>4</v>
      </c>
      <c r="H156" s="64" t="s">
        <v>4</v>
      </c>
      <c r="I156" s="64" t="s">
        <v>4</v>
      </c>
      <c r="J156" s="64" t="s">
        <v>4</v>
      </c>
      <c r="K156" s="64" t="s">
        <v>4</v>
      </c>
      <c r="L156" s="64" t="s">
        <v>4</v>
      </c>
      <c r="M156" s="64" t="s">
        <v>4</v>
      </c>
      <c r="N156" s="64" t="s">
        <v>4</v>
      </c>
      <c r="O156" s="64" t="s">
        <v>4</v>
      </c>
      <c r="P156" s="64" t="s">
        <v>4</v>
      </c>
      <c r="Q156" s="64" t="s">
        <v>4</v>
      </c>
      <c r="R156" s="64" t="s">
        <v>4</v>
      </c>
      <c r="S156" s="64" t="s">
        <v>4</v>
      </c>
      <c r="T156" s="64" t="s">
        <v>4</v>
      </c>
      <c r="U156" s="64" t="s">
        <v>4</v>
      </c>
      <c r="V156" s="64" t="s">
        <v>4</v>
      </c>
      <c r="W156" s="64" t="s">
        <v>4</v>
      </c>
      <c r="X156" s="64" t="s">
        <v>4</v>
      </c>
      <c r="Y156" s="64" t="s">
        <v>4</v>
      </c>
      <c r="Z156" s="64" t="s">
        <v>4</v>
      </c>
      <c r="AA156" s="64" t="s">
        <v>4</v>
      </c>
      <c r="AB156" s="64" t="s">
        <v>4</v>
      </c>
      <c r="AC156" s="64" t="s">
        <v>4</v>
      </c>
      <c r="AD156" s="64" t="s">
        <v>4</v>
      </c>
      <c r="AE156" s="64" t="s">
        <v>4</v>
      </c>
      <c r="AF156" s="64" t="s">
        <v>4</v>
      </c>
      <c r="AG156" s="64" t="s">
        <v>4</v>
      </c>
      <c r="AH156" s="718" t="s">
        <v>4</v>
      </c>
      <c r="AI156" s="718" t="s">
        <v>4</v>
      </c>
    </row>
    <row r="157" spans="1:35" ht="22.5" x14ac:dyDescent="0.2">
      <c r="A157" s="546" t="s">
        <v>384</v>
      </c>
      <c r="B157" s="64" t="s">
        <v>4</v>
      </c>
      <c r="C157" s="64" t="s">
        <v>4</v>
      </c>
      <c r="D157" s="64" t="s">
        <v>4</v>
      </c>
      <c r="E157" s="64" t="s">
        <v>4</v>
      </c>
      <c r="F157" s="64" t="s">
        <v>4</v>
      </c>
      <c r="G157" s="64" t="s">
        <v>4</v>
      </c>
      <c r="H157" s="64" t="s">
        <v>4</v>
      </c>
      <c r="I157" s="64" t="s">
        <v>4</v>
      </c>
      <c r="J157" s="64" t="s">
        <v>4</v>
      </c>
      <c r="K157" s="64" t="s">
        <v>4</v>
      </c>
      <c r="L157" s="64" t="s">
        <v>4</v>
      </c>
      <c r="M157" s="64" t="s">
        <v>4</v>
      </c>
      <c r="N157" s="64" t="s">
        <v>4</v>
      </c>
      <c r="O157" s="64" t="s">
        <v>4</v>
      </c>
      <c r="P157" s="64" t="s">
        <v>4</v>
      </c>
      <c r="Q157" s="64" t="s">
        <v>4</v>
      </c>
      <c r="R157" s="64" t="s">
        <v>4</v>
      </c>
      <c r="S157" s="64" t="s">
        <v>4</v>
      </c>
      <c r="T157" s="64" t="s">
        <v>4</v>
      </c>
      <c r="U157" s="64" t="s">
        <v>4</v>
      </c>
      <c r="V157" s="64" t="s">
        <v>4</v>
      </c>
      <c r="W157" s="64" t="s">
        <v>4</v>
      </c>
      <c r="X157" s="64" t="s">
        <v>4</v>
      </c>
      <c r="Y157" s="64" t="s">
        <v>4</v>
      </c>
      <c r="Z157" s="64" t="s">
        <v>4</v>
      </c>
      <c r="AA157" s="64" t="s">
        <v>4</v>
      </c>
      <c r="AB157" s="64" t="s">
        <v>4</v>
      </c>
      <c r="AC157" s="64" t="s">
        <v>4</v>
      </c>
      <c r="AD157" s="64" t="s">
        <v>4</v>
      </c>
      <c r="AE157" s="64" t="s">
        <v>4</v>
      </c>
      <c r="AF157" s="64" t="s">
        <v>4</v>
      </c>
      <c r="AG157" s="64" t="s">
        <v>4</v>
      </c>
      <c r="AH157" s="749" t="s">
        <v>4</v>
      </c>
      <c r="AI157" s="749" t="s">
        <v>4</v>
      </c>
    </row>
    <row r="158" spans="1:35" ht="22.5" x14ac:dyDescent="0.2">
      <c r="A158" s="446" t="s">
        <v>434</v>
      </c>
      <c r="B158" s="64" t="s">
        <v>4</v>
      </c>
      <c r="C158" s="64" t="s">
        <v>4</v>
      </c>
      <c r="D158" s="64" t="s">
        <v>4</v>
      </c>
      <c r="E158" s="64" t="s">
        <v>4</v>
      </c>
      <c r="F158" s="64" t="s">
        <v>4</v>
      </c>
      <c r="G158" s="64" t="s">
        <v>4</v>
      </c>
      <c r="H158" s="64" t="s">
        <v>4</v>
      </c>
      <c r="I158" s="64" t="s">
        <v>4</v>
      </c>
      <c r="J158" s="64" t="s">
        <v>4</v>
      </c>
      <c r="K158" s="64" t="s">
        <v>4</v>
      </c>
      <c r="L158" s="64" t="s">
        <v>4</v>
      </c>
      <c r="M158" s="64" t="s">
        <v>4</v>
      </c>
      <c r="N158" s="64" t="s">
        <v>4</v>
      </c>
      <c r="O158" s="64" t="s">
        <v>4</v>
      </c>
      <c r="P158" s="64" t="s">
        <v>4</v>
      </c>
      <c r="Q158" s="64" t="s">
        <v>4</v>
      </c>
      <c r="R158" s="64" t="s">
        <v>4</v>
      </c>
      <c r="S158" s="64" t="s">
        <v>4</v>
      </c>
      <c r="T158" s="64" t="s">
        <v>4</v>
      </c>
      <c r="U158" s="22">
        <v>22564.799999999999</v>
      </c>
      <c r="V158" s="22">
        <v>21534.9</v>
      </c>
      <c r="W158" s="22">
        <v>19830</v>
      </c>
      <c r="X158" s="64">
        <v>23165.1</v>
      </c>
      <c r="Y158" s="64">
        <v>23894.2</v>
      </c>
      <c r="Z158" s="64">
        <v>25924.9</v>
      </c>
      <c r="AA158" s="64">
        <v>27722.2</v>
      </c>
      <c r="AB158" s="64">
        <v>28113.7</v>
      </c>
      <c r="AC158" s="64">
        <v>31311.3</v>
      </c>
      <c r="AD158" s="64">
        <v>34100.300000000003</v>
      </c>
      <c r="AE158" s="64">
        <v>37222.6</v>
      </c>
      <c r="AF158" s="64">
        <v>40741.5</v>
      </c>
      <c r="AG158" s="64">
        <v>42716.3</v>
      </c>
      <c r="AH158" s="749">
        <v>52491.3</v>
      </c>
      <c r="AI158" s="772">
        <v>49786.5</v>
      </c>
    </row>
    <row r="159" spans="1:35" s="204" customFormat="1" x14ac:dyDescent="0.2">
      <c r="A159" s="1272" t="s">
        <v>181</v>
      </c>
      <c r="B159" s="1098"/>
      <c r="C159" s="1098"/>
      <c r="D159" s="1098"/>
      <c r="E159" s="1098"/>
      <c r="F159" s="1098"/>
      <c r="G159" s="1098"/>
      <c r="H159" s="1098"/>
      <c r="I159" s="1098"/>
      <c r="J159" s="1098"/>
      <c r="K159" s="1098"/>
      <c r="L159" s="1098"/>
      <c r="M159" s="1098"/>
      <c r="N159" s="1098"/>
      <c r="O159" s="1098"/>
      <c r="P159" s="1098"/>
      <c r="Q159" s="1098"/>
      <c r="R159" s="1098"/>
      <c r="S159" s="1098"/>
      <c r="T159" s="1098"/>
      <c r="U159" s="1098"/>
      <c r="V159" s="1098"/>
      <c r="W159" s="1098"/>
      <c r="X159" s="1098"/>
      <c r="Y159" s="1098"/>
      <c r="Z159" s="1098"/>
      <c r="AA159" s="1098"/>
      <c r="AB159" s="1098"/>
      <c r="AC159" s="1098"/>
      <c r="AD159" s="1098"/>
      <c r="AE159" s="1098"/>
      <c r="AF159" s="1098"/>
      <c r="AG159" s="1098"/>
      <c r="AH159" s="1098"/>
      <c r="AI159" s="1297"/>
    </row>
    <row r="160" spans="1:35" s="204" customFormat="1" x14ac:dyDescent="0.2">
      <c r="A160" s="336" t="s">
        <v>385</v>
      </c>
      <c r="B160" s="64" t="s">
        <v>4</v>
      </c>
      <c r="C160" s="64" t="s">
        <v>4</v>
      </c>
      <c r="D160" s="64" t="s">
        <v>4</v>
      </c>
      <c r="E160" s="64" t="s">
        <v>4</v>
      </c>
      <c r="F160" s="64" t="s">
        <v>4</v>
      </c>
      <c r="G160" s="64" t="s">
        <v>4</v>
      </c>
      <c r="H160" s="64" t="s">
        <v>4</v>
      </c>
      <c r="I160" s="64" t="s">
        <v>4</v>
      </c>
      <c r="J160" s="64" t="s">
        <v>4</v>
      </c>
      <c r="K160" s="64" t="s">
        <v>4</v>
      </c>
      <c r="L160" s="64" t="s">
        <v>4</v>
      </c>
      <c r="M160" s="64" t="s">
        <v>4</v>
      </c>
      <c r="N160" s="64" t="s">
        <v>4</v>
      </c>
      <c r="O160" s="64" t="s">
        <v>4</v>
      </c>
      <c r="P160" s="64" t="s">
        <v>4</v>
      </c>
      <c r="Q160" s="64" t="s">
        <v>4</v>
      </c>
      <c r="R160" s="64" t="s">
        <v>4</v>
      </c>
      <c r="S160" s="64" t="s">
        <v>4</v>
      </c>
      <c r="T160" s="64" t="s">
        <v>4</v>
      </c>
      <c r="U160" s="64" t="s">
        <v>4</v>
      </c>
      <c r="V160" s="64" t="s">
        <v>4</v>
      </c>
      <c r="W160" s="64" t="s">
        <v>4</v>
      </c>
      <c r="X160" s="64">
        <v>5888.5</v>
      </c>
      <c r="Y160" s="64">
        <v>6642.3</v>
      </c>
      <c r="Z160" s="64">
        <v>6848.2</v>
      </c>
      <c r="AA160" s="64">
        <v>8085.9</v>
      </c>
      <c r="AB160" s="64">
        <v>9531.6</v>
      </c>
      <c r="AC160" s="64">
        <v>10726.9</v>
      </c>
      <c r="AD160" s="64">
        <v>11736.4</v>
      </c>
      <c r="AE160" s="64">
        <v>12528.7</v>
      </c>
      <c r="AF160" s="64">
        <v>14163.4</v>
      </c>
      <c r="AG160" s="64">
        <v>17898.400000000001</v>
      </c>
      <c r="AH160" s="749">
        <v>17593.5</v>
      </c>
      <c r="AI160" s="772">
        <v>15029.1</v>
      </c>
    </row>
    <row r="161" spans="1:35" s="204" customFormat="1" x14ac:dyDescent="0.2">
      <c r="A161" s="343" t="s">
        <v>386</v>
      </c>
      <c r="B161" s="64" t="s">
        <v>4</v>
      </c>
      <c r="C161" s="64" t="s">
        <v>4</v>
      </c>
      <c r="D161" s="64" t="s">
        <v>4</v>
      </c>
      <c r="E161" s="64" t="s">
        <v>4</v>
      </c>
      <c r="F161" s="64" t="s">
        <v>4</v>
      </c>
      <c r="G161" s="64" t="s">
        <v>4</v>
      </c>
      <c r="H161" s="64" t="s">
        <v>4</v>
      </c>
      <c r="I161" s="64" t="s">
        <v>4</v>
      </c>
      <c r="J161" s="64" t="s">
        <v>4</v>
      </c>
      <c r="K161" s="64" t="s">
        <v>4</v>
      </c>
      <c r="L161" s="64" t="s">
        <v>4</v>
      </c>
      <c r="M161" s="64" t="s">
        <v>4</v>
      </c>
      <c r="N161" s="64" t="s">
        <v>4</v>
      </c>
      <c r="O161" s="64" t="s">
        <v>4</v>
      </c>
      <c r="P161" s="64" t="s">
        <v>4</v>
      </c>
      <c r="Q161" s="64" t="s">
        <v>4</v>
      </c>
      <c r="R161" s="64" t="s">
        <v>4</v>
      </c>
      <c r="S161" s="64" t="s">
        <v>4</v>
      </c>
      <c r="T161" s="64" t="s">
        <v>4</v>
      </c>
      <c r="U161" s="64" t="s">
        <v>4</v>
      </c>
      <c r="V161" s="64" t="s">
        <v>4</v>
      </c>
      <c r="W161" s="64" t="s">
        <v>4</v>
      </c>
      <c r="X161" s="64" t="s">
        <v>4</v>
      </c>
      <c r="Y161" s="64">
        <v>106.8</v>
      </c>
      <c r="Z161" s="64">
        <v>100.1</v>
      </c>
      <c r="AA161" s="64">
        <v>101.6</v>
      </c>
      <c r="AB161" s="64">
        <v>108.8</v>
      </c>
      <c r="AC161" s="64">
        <v>104.8</v>
      </c>
      <c r="AD161" s="64">
        <v>102.1</v>
      </c>
      <c r="AE161" s="64">
        <v>99.1</v>
      </c>
      <c r="AF161" s="64">
        <v>104.2</v>
      </c>
      <c r="AG161" s="64">
        <v>110.1</v>
      </c>
      <c r="AH161" s="718">
        <v>86.9</v>
      </c>
      <c r="AI161" s="772">
        <v>80.900000000000006</v>
      </c>
    </row>
    <row r="162" spans="1:35" s="204" customFormat="1" ht="12.75" x14ac:dyDescent="0.2">
      <c r="A162" s="245" t="s">
        <v>699</v>
      </c>
      <c r="B162" s="113"/>
      <c r="C162" s="1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 spans="1:35" s="204" customFormat="1" ht="12.75" x14ac:dyDescent="0.2">
      <c r="A163" s="230" t="s">
        <v>692</v>
      </c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</row>
    <row r="164" spans="1:35" s="204" customFormat="1" ht="12.75" x14ac:dyDescent="0.2">
      <c r="A164" s="230" t="s">
        <v>693</v>
      </c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</row>
    <row r="165" spans="1:35" s="204" customFormat="1" ht="12.75" x14ac:dyDescent="0.2">
      <c r="A165" s="230" t="s">
        <v>700</v>
      </c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6"/>
      <c r="AG165" s="206"/>
      <c r="AH165" s="206"/>
    </row>
    <row r="166" spans="1:35" s="204" customFormat="1" ht="12.75" x14ac:dyDescent="0.2">
      <c r="A166" s="230" t="s">
        <v>701</v>
      </c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</row>
    <row r="167" spans="1:35" s="204" customFormat="1" ht="12.75" x14ac:dyDescent="0.2">
      <c r="A167" s="230" t="s">
        <v>694</v>
      </c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</row>
    <row r="168" spans="1:35" s="204" customFormat="1" ht="12.75" x14ac:dyDescent="0.2">
      <c r="A168" s="230" t="s">
        <v>695</v>
      </c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</row>
    <row r="169" spans="1:35" s="204" customFormat="1" ht="12.75" x14ac:dyDescent="0.2">
      <c r="A169" s="440" t="s">
        <v>702</v>
      </c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</row>
    <row r="170" spans="1:35" s="204" customFormat="1" ht="12.75" x14ac:dyDescent="0.2">
      <c r="A170" s="230" t="s">
        <v>703</v>
      </c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</row>
    <row r="171" spans="1:35" s="204" customFormat="1" ht="12.75" x14ac:dyDescent="0.2">
      <c r="A171" s="440" t="s">
        <v>848</v>
      </c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</row>
    <row r="172" spans="1:35" s="204" customFormat="1" ht="12.75" x14ac:dyDescent="0.2">
      <c r="A172" s="565" t="s">
        <v>901</v>
      </c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</row>
    <row r="173" spans="1:35" s="204" customFormat="1" x14ac:dyDescent="0.2">
      <c r="A173" s="230" t="s">
        <v>696</v>
      </c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</row>
    <row r="174" spans="1:35" s="204" customFormat="1" x14ac:dyDescent="0.2">
      <c r="A174" s="440" t="s">
        <v>697</v>
      </c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</row>
    <row r="176" spans="1:35" s="204" customFormat="1" x14ac:dyDescent="0.2">
      <c r="A176" s="113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</row>
    <row r="177" spans="1:34" s="204" customFormat="1" x14ac:dyDescent="0.2"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  <c r="AD177" s="206"/>
      <c r="AE177" s="206"/>
      <c r="AF177" s="206"/>
      <c r="AG177" s="206"/>
      <c r="AH177" s="206"/>
    </row>
    <row r="178" spans="1:34" s="204" customFormat="1" x14ac:dyDescent="0.2"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  <c r="AD178" s="206"/>
      <c r="AE178" s="206"/>
      <c r="AF178" s="206"/>
      <c r="AG178" s="206"/>
      <c r="AH178" s="206"/>
    </row>
    <row r="179" spans="1:34" x14ac:dyDescent="0.2">
      <c r="A179" s="113"/>
      <c r="B179" s="113"/>
      <c r="C179" s="113"/>
      <c r="D179" s="6"/>
      <c r="E179" s="6"/>
      <c r="F179" s="6"/>
      <c r="G179" s="6"/>
      <c r="H179" s="6"/>
      <c r="I179" s="6"/>
      <c r="J179" s="6"/>
    </row>
    <row r="180" spans="1:34" x14ac:dyDescent="0.2">
      <c r="A180" s="113"/>
      <c r="B180" s="113"/>
      <c r="C180" s="113"/>
      <c r="D180" s="6"/>
      <c r="E180" s="6"/>
      <c r="F180" s="6"/>
      <c r="G180" s="6"/>
      <c r="H180" s="6"/>
      <c r="I180" s="6"/>
      <c r="J180" s="6"/>
    </row>
    <row r="181" spans="1:34" x14ac:dyDescent="0.2">
      <c r="A181" s="113"/>
      <c r="B181" s="113"/>
      <c r="C181" s="113"/>
      <c r="D181" s="6"/>
      <c r="E181" s="6"/>
      <c r="F181" s="6"/>
      <c r="G181" s="6"/>
      <c r="H181" s="6"/>
      <c r="I181" s="6"/>
      <c r="J181" s="6"/>
    </row>
    <row r="182" spans="1:34" x14ac:dyDescent="0.2">
      <c r="K182" s="979"/>
      <c r="L182" s="979"/>
      <c r="M182" s="979"/>
      <c r="N182" s="979"/>
      <c r="O182" s="979"/>
      <c r="P182" s="979"/>
      <c r="Q182" s="979"/>
      <c r="R182" s="979"/>
      <c r="S182" s="979"/>
      <c r="T182" s="979"/>
      <c r="U182" s="979"/>
      <c r="V182" s="979"/>
      <c r="W182" s="979"/>
      <c r="X182" s="979"/>
      <c r="Y182" s="979"/>
      <c r="Z182" s="979"/>
      <c r="AA182" s="979"/>
      <c r="AB182" s="979"/>
      <c r="AC182" s="979"/>
      <c r="AD182" s="979"/>
    </row>
    <row r="183" spans="1:34" x14ac:dyDescent="0.2">
      <c r="K183" s="979"/>
      <c r="L183" s="979"/>
      <c r="M183" s="979"/>
      <c r="N183" s="979"/>
      <c r="O183" s="979"/>
      <c r="P183" s="979"/>
      <c r="Q183" s="979"/>
      <c r="R183" s="979"/>
      <c r="S183" s="979"/>
      <c r="T183" s="979"/>
      <c r="U183" s="979"/>
      <c r="V183" s="979"/>
      <c r="W183" s="979"/>
      <c r="X183" s="979"/>
      <c r="Y183" s="979"/>
      <c r="Z183" s="979"/>
      <c r="AA183" s="979"/>
      <c r="AB183" s="979"/>
      <c r="AC183" s="979"/>
      <c r="AD183" s="979"/>
    </row>
    <row r="184" spans="1:34" x14ac:dyDescent="0.2">
      <c r="K184" s="979"/>
      <c r="L184" s="979"/>
      <c r="M184" s="979"/>
      <c r="N184" s="979"/>
      <c r="O184" s="979"/>
      <c r="P184" s="979"/>
      <c r="Q184" s="979"/>
      <c r="R184" s="979"/>
      <c r="S184" s="979"/>
      <c r="T184" s="979"/>
      <c r="U184" s="979"/>
      <c r="V184" s="979"/>
      <c r="W184" s="979"/>
      <c r="X184" s="979"/>
      <c r="Y184" s="979"/>
      <c r="Z184" s="979"/>
      <c r="AA184" s="979"/>
      <c r="AB184" s="979"/>
      <c r="AC184" s="979"/>
      <c r="AD184" s="979"/>
    </row>
    <row r="185" spans="1:34" x14ac:dyDescent="0.2">
      <c r="K185" s="979"/>
      <c r="L185" s="979"/>
      <c r="M185" s="979"/>
      <c r="N185" s="979"/>
      <c r="O185" s="979"/>
      <c r="P185" s="979"/>
      <c r="Q185" s="979"/>
      <c r="R185" s="979"/>
      <c r="S185" s="979"/>
      <c r="T185" s="979"/>
      <c r="U185" s="979"/>
      <c r="V185" s="979"/>
      <c r="W185" s="979"/>
      <c r="X185" s="979"/>
      <c r="Y185" s="979"/>
      <c r="Z185" s="979"/>
      <c r="AA185" s="979"/>
      <c r="AB185" s="979"/>
      <c r="AC185" s="979"/>
      <c r="AD185" s="979"/>
    </row>
    <row r="186" spans="1:34" x14ac:dyDescent="0.2">
      <c r="K186" s="979"/>
      <c r="L186" s="979"/>
      <c r="M186" s="979"/>
      <c r="N186" s="979"/>
      <c r="O186" s="979"/>
      <c r="P186" s="979"/>
      <c r="Q186" s="979"/>
      <c r="R186" s="979"/>
      <c r="S186" s="979"/>
      <c r="T186" s="979"/>
      <c r="U186" s="979"/>
      <c r="V186" s="979"/>
      <c r="W186" s="979"/>
      <c r="X186" s="979"/>
      <c r="Y186" s="979"/>
      <c r="Z186" s="979"/>
      <c r="AA186" s="979"/>
      <c r="AB186" s="979"/>
      <c r="AC186" s="979"/>
      <c r="AD186" s="979"/>
    </row>
    <row r="187" spans="1:34" x14ac:dyDescent="0.2">
      <c r="K187" s="979"/>
      <c r="L187" s="979"/>
      <c r="M187" s="979"/>
      <c r="N187" s="979"/>
      <c r="O187" s="979"/>
      <c r="P187" s="979"/>
      <c r="Q187" s="979"/>
      <c r="R187" s="979"/>
      <c r="S187" s="979"/>
      <c r="T187" s="979"/>
      <c r="U187" s="979"/>
      <c r="V187" s="979"/>
      <c r="W187" s="979"/>
      <c r="X187" s="979"/>
      <c r="Y187" s="979"/>
      <c r="Z187" s="979"/>
      <c r="AA187" s="979"/>
      <c r="AB187" s="979"/>
      <c r="AC187" s="979"/>
      <c r="AD187" s="979"/>
    </row>
    <row r="188" spans="1:34" x14ac:dyDescent="0.2">
      <c r="K188" s="979"/>
      <c r="L188" s="979"/>
      <c r="M188" s="979"/>
      <c r="N188" s="979"/>
      <c r="O188" s="979"/>
      <c r="P188" s="979"/>
      <c r="Q188" s="979"/>
      <c r="R188" s="979"/>
      <c r="S188" s="979"/>
      <c r="T188" s="979"/>
      <c r="U188" s="979"/>
      <c r="V188" s="979"/>
      <c r="W188" s="979"/>
      <c r="X188" s="979"/>
      <c r="Y188" s="979"/>
      <c r="Z188" s="979"/>
      <c r="AA188" s="979"/>
      <c r="AB188" s="979"/>
      <c r="AC188" s="979"/>
      <c r="AD188" s="979"/>
    </row>
    <row r="189" spans="1:34" x14ac:dyDescent="0.2">
      <c r="K189" s="979"/>
      <c r="L189" s="979"/>
      <c r="M189" s="979"/>
      <c r="N189" s="979"/>
      <c r="O189" s="979"/>
      <c r="P189" s="979"/>
      <c r="Q189" s="979"/>
      <c r="R189" s="979"/>
      <c r="S189" s="979"/>
      <c r="T189" s="979"/>
      <c r="U189" s="979"/>
      <c r="V189" s="979"/>
      <c r="W189" s="979"/>
      <c r="X189" s="979"/>
      <c r="Y189" s="979"/>
      <c r="Z189" s="979"/>
      <c r="AA189" s="979"/>
      <c r="AB189" s="979"/>
      <c r="AC189" s="979"/>
      <c r="AD189" s="979"/>
    </row>
    <row r="190" spans="1:34" x14ac:dyDescent="0.2">
      <c r="K190" s="979"/>
      <c r="L190" s="979"/>
      <c r="M190" s="979"/>
      <c r="N190" s="979"/>
      <c r="O190" s="979"/>
      <c r="P190" s="979"/>
      <c r="Q190" s="979"/>
      <c r="R190" s="979"/>
      <c r="S190" s="979"/>
      <c r="T190" s="979"/>
      <c r="U190" s="979"/>
      <c r="V190" s="979"/>
      <c r="W190" s="979"/>
      <c r="X190" s="979"/>
      <c r="Y190" s="979"/>
      <c r="Z190" s="979"/>
      <c r="AA190" s="979"/>
      <c r="AB190" s="979"/>
      <c r="AC190" s="979"/>
      <c r="AD190" s="979"/>
    </row>
    <row r="191" spans="1:34" x14ac:dyDescent="0.2">
      <c r="K191" s="979"/>
      <c r="L191" s="979"/>
      <c r="M191" s="979"/>
      <c r="N191" s="979"/>
      <c r="O191" s="979"/>
      <c r="P191" s="979"/>
      <c r="Q191" s="979"/>
      <c r="R191" s="979"/>
      <c r="S191" s="979"/>
      <c r="T191" s="979"/>
      <c r="U191" s="979"/>
      <c r="V191" s="979"/>
      <c r="W191" s="979"/>
      <c r="X191" s="979"/>
      <c r="Y191" s="979"/>
      <c r="Z191" s="979"/>
      <c r="AA191" s="979"/>
      <c r="AB191" s="979"/>
      <c r="AC191" s="979"/>
      <c r="AD191" s="979"/>
    </row>
    <row r="192" spans="1:34" x14ac:dyDescent="0.2">
      <c r="K192" s="979"/>
      <c r="L192" s="979"/>
      <c r="M192" s="979"/>
      <c r="N192" s="979"/>
      <c r="O192" s="979"/>
      <c r="P192" s="979"/>
      <c r="Q192" s="979"/>
      <c r="R192" s="979"/>
      <c r="S192" s="979"/>
      <c r="T192" s="979"/>
      <c r="U192" s="979"/>
      <c r="V192" s="979"/>
      <c r="W192" s="979"/>
      <c r="X192" s="979"/>
      <c r="Y192" s="979"/>
      <c r="Z192" s="979"/>
      <c r="AA192" s="979"/>
      <c r="AB192" s="979"/>
      <c r="AC192" s="979"/>
      <c r="AD192" s="979"/>
    </row>
    <row r="193" spans="11:30" s="113" customFormat="1" x14ac:dyDescent="0.2">
      <c r="K193" s="979"/>
      <c r="L193" s="979"/>
      <c r="M193" s="979"/>
      <c r="N193" s="979"/>
      <c r="O193" s="979"/>
      <c r="P193" s="979"/>
      <c r="Q193" s="979"/>
      <c r="R193" s="979"/>
      <c r="S193" s="979"/>
      <c r="T193" s="979"/>
      <c r="U193" s="979"/>
      <c r="V193" s="979"/>
      <c r="W193" s="979"/>
      <c r="X193" s="979"/>
      <c r="Y193" s="979"/>
      <c r="Z193" s="979"/>
      <c r="AA193" s="979"/>
      <c r="AB193" s="979"/>
      <c r="AC193" s="979"/>
      <c r="AD193" s="979"/>
    </row>
    <row r="194" spans="11:30" s="113" customFormat="1" x14ac:dyDescent="0.2">
      <c r="K194" s="979"/>
      <c r="L194" s="979"/>
      <c r="M194" s="979"/>
      <c r="N194" s="979"/>
      <c r="O194" s="979"/>
      <c r="P194" s="979"/>
      <c r="Q194" s="979"/>
      <c r="R194" s="979"/>
      <c r="S194" s="979"/>
      <c r="T194" s="979"/>
      <c r="U194" s="979"/>
      <c r="V194" s="979"/>
      <c r="W194" s="979"/>
      <c r="X194" s="979"/>
      <c r="Y194" s="979"/>
      <c r="Z194" s="979"/>
      <c r="AA194" s="979"/>
      <c r="AB194" s="979"/>
      <c r="AC194" s="979"/>
      <c r="AD194" s="979"/>
    </row>
    <row r="195" spans="11:30" s="113" customFormat="1" x14ac:dyDescent="0.2">
      <c r="K195" s="979"/>
      <c r="L195" s="979"/>
      <c r="M195" s="979"/>
      <c r="N195" s="979"/>
      <c r="O195" s="979"/>
      <c r="P195" s="979"/>
      <c r="Q195" s="979"/>
      <c r="R195" s="979"/>
      <c r="S195" s="979"/>
      <c r="T195" s="979"/>
      <c r="U195" s="979"/>
      <c r="V195" s="979"/>
      <c r="W195" s="979"/>
      <c r="X195" s="979"/>
      <c r="Y195" s="979"/>
      <c r="Z195" s="979"/>
      <c r="AA195" s="979"/>
      <c r="AB195" s="979"/>
      <c r="AC195" s="979"/>
      <c r="AD195" s="979"/>
    </row>
    <row r="196" spans="11:30" s="113" customFormat="1" x14ac:dyDescent="0.2">
      <c r="K196" s="979"/>
      <c r="L196" s="979"/>
      <c r="M196" s="979"/>
      <c r="N196" s="979"/>
      <c r="O196" s="979"/>
      <c r="P196" s="979"/>
      <c r="Q196" s="979"/>
      <c r="R196" s="979"/>
      <c r="S196" s="979"/>
      <c r="T196" s="979"/>
      <c r="U196" s="979"/>
      <c r="V196" s="979"/>
      <c r="W196" s="979"/>
      <c r="X196" s="979"/>
      <c r="Y196" s="979"/>
      <c r="Z196" s="979"/>
      <c r="AA196" s="979"/>
      <c r="AB196" s="979"/>
      <c r="AC196" s="979"/>
      <c r="AD196" s="979"/>
    </row>
    <row r="197" spans="11:30" s="113" customFormat="1" x14ac:dyDescent="0.2">
      <c r="K197" s="979"/>
      <c r="L197" s="979"/>
      <c r="M197" s="979"/>
      <c r="N197" s="979"/>
      <c r="O197" s="979"/>
      <c r="P197" s="979"/>
      <c r="Q197" s="979"/>
      <c r="R197" s="979"/>
      <c r="S197" s="979"/>
      <c r="T197" s="979"/>
      <c r="U197" s="979"/>
      <c r="V197" s="979"/>
      <c r="W197" s="979"/>
      <c r="X197" s="979"/>
      <c r="Y197" s="979"/>
      <c r="Z197" s="979"/>
      <c r="AA197" s="979"/>
      <c r="AB197" s="979"/>
      <c r="AC197" s="979"/>
      <c r="AD197" s="979"/>
    </row>
    <row r="198" spans="11:30" s="113" customFormat="1" x14ac:dyDescent="0.2">
      <c r="K198" s="979"/>
      <c r="L198" s="979"/>
      <c r="M198" s="979"/>
      <c r="N198" s="979"/>
      <c r="O198" s="979"/>
      <c r="P198" s="979"/>
      <c r="Q198" s="979"/>
      <c r="R198" s="979"/>
      <c r="S198" s="979"/>
      <c r="T198" s="979"/>
      <c r="U198" s="979"/>
      <c r="V198" s="979"/>
      <c r="W198" s="979"/>
      <c r="X198" s="979"/>
      <c r="Y198" s="979"/>
      <c r="Z198" s="979"/>
      <c r="AA198" s="979"/>
      <c r="AB198" s="979"/>
      <c r="AC198" s="979"/>
      <c r="AD198" s="979"/>
    </row>
  </sheetData>
  <mergeCells count="1">
    <mergeCell ref="A1:A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6"/>
  <sheetViews>
    <sheetView zoomScaleNormal="10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A28" sqref="A28"/>
    </sheetView>
  </sheetViews>
  <sheetFormatPr defaultRowHeight="11.25" x14ac:dyDescent="0.2"/>
  <cols>
    <col min="1" max="1" width="67.28515625" style="208" customWidth="1"/>
    <col min="2" max="2" width="4.42578125" style="208" bestFit="1" customWidth="1"/>
    <col min="3" max="10" width="4.85546875" style="208" bestFit="1" customWidth="1"/>
    <col min="11" max="13" width="4.85546875" style="113" bestFit="1" customWidth="1"/>
    <col min="14" max="20" width="6.5703125" style="113" bestFit="1" customWidth="1"/>
    <col min="21" max="29" width="7.7109375" style="113" bestFit="1" customWidth="1"/>
    <col min="30" max="31" width="8" style="113" customWidth="1"/>
    <col min="32" max="32" width="8" style="113" bestFit="1" customWidth="1"/>
    <col min="33" max="34" width="7.7109375" style="113" bestFit="1" customWidth="1"/>
    <col min="35" max="35" width="7.85546875" style="113" bestFit="1" customWidth="1"/>
    <col min="36" max="256" width="9.140625" style="113"/>
    <col min="257" max="257" width="67.28515625" style="113" customWidth="1"/>
    <col min="258" max="266" width="11" style="113" customWidth="1"/>
    <col min="267" max="267" width="10.42578125" style="113" bestFit="1" customWidth="1"/>
    <col min="268" max="268" width="11.42578125" style="113" customWidth="1"/>
    <col min="269" max="269" width="11" style="113" customWidth="1"/>
    <col min="270" max="270" width="11.140625" style="113" customWidth="1"/>
    <col min="271" max="272" width="11" style="113" customWidth="1"/>
    <col min="273" max="273" width="11.28515625" style="113" customWidth="1"/>
    <col min="274" max="274" width="11.42578125" style="113" customWidth="1"/>
    <col min="275" max="276" width="10.42578125" style="113" bestFit="1" customWidth="1"/>
    <col min="277" max="277" width="11.42578125" style="113" customWidth="1"/>
    <col min="278" max="278" width="10.7109375" style="113" customWidth="1"/>
    <col min="279" max="279" width="9.28515625" style="113" bestFit="1" customWidth="1"/>
    <col min="280" max="281" width="10.7109375" style="113" bestFit="1" customWidth="1"/>
    <col min="282" max="282" width="10.5703125" style="113" customWidth="1"/>
    <col min="283" max="283" width="9.85546875" style="113" customWidth="1"/>
    <col min="284" max="286" width="10.85546875" style="113" customWidth="1"/>
    <col min="287" max="512" width="9.140625" style="113"/>
    <col min="513" max="513" width="67.28515625" style="113" customWidth="1"/>
    <col min="514" max="522" width="11" style="113" customWidth="1"/>
    <col min="523" max="523" width="10.42578125" style="113" bestFit="1" customWidth="1"/>
    <col min="524" max="524" width="11.42578125" style="113" customWidth="1"/>
    <col min="525" max="525" width="11" style="113" customWidth="1"/>
    <col min="526" max="526" width="11.140625" style="113" customWidth="1"/>
    <col min="527" max="528" width="11" style="113" customWidth="1"/>
    <col min="529" max="529" width="11.28515625" style="113" customWidth="1"/>
    <col min="530" max="530" width="11.42578125" style="113" customWidth="1"/>
    <col min="531" max="532" width="10.42578125" style="113" bestFit="1" customWidth="1"/>
    <col min="533" max="533" width="11.42578125" style="113" customWidth="1"/>
    <col min="534" max="534" width="10.7109375" style="113" customWidth="1"/>
    <col min="535" max="535" width="9.28515625" style="113" bestFit="1" customWidth="1"/>
    <col min="536" max="537" width="10.7109375" style="113" bestFit="1" customWidth="1"/>
    <col min="538" max="538" width="10.5703125" style="113" customWidth="1"/>
    <col min="539" max="539" width="9.85546875" style="113" customWidth="1"/>
    <col min="540" max="542" width="10.85546875" style="113" customWidth="1"/>
    <col min="543" max="768" width="9.140625" style="113"/>
    <col min="769" max="769" width="67.28515625" style="113" customWidth="1"/>
    <col min="770" max="778" width="11" style="113" customWidth="1"/>
    <col min="779" max="779" width="10.42578125" style="113" bestFit="1" customWidth="1"/>
    <col min="780" max="780" width="11.42578125" style="113" customWidth="1"/>
    <col min="781" max="781" width="11" style="113" customWidth="1"/>
    <col min="782" max="782" width="11.140625" style="113" customWidth="1"/>
    <col min="783" max="784" width="11" style="113" customWidth="1"/>
    <col min="785" max="785" width="11.28515625" style="113" customWidth="1"/>
    <col min="786" max="786" width="11.42578125" style="113" customWidth="1"/>
    <col min="787" max="788" width="10.42578125" style="113" bestFit="1" customWidth="1"/>
    <col min="789" max="789" width="11.42578125" style="113" customWidth="1"/>
    <col min="790" max="790" width="10.7109375" style="113" customWidth="1"/>
    <col min="791" max="791" width="9.28515625" style="113" bestFit="1" customWidth="1"/>
    <col min="792" max="793" width="10.7109375" style="113" bestFit="1" customWidth="1"/>
    <col min="794" max="794" width="10.5703125" style="113" customWidth="1"/>
    <col min="795" max="795" width="9.85546875" style="113" customWidth="1"/>
    <col min="796" max="798" width="10.85546875" style="113" customWidth="1"/>
    <col min="799" max="1024" width="9.140625" style="113"/>
    <col min="1025" max="1025" width="67.28515625" style="113" customWidth="1"/>
    <col min="1026" max="1034" width="11" style="113" customWidth="1"/>
    <col min="1035" max="1035" width="10.42578125" style="113" bestFit="1" customWidth="1"/>
    <col min="1036" max="1036" width="11.42578125" style="113" customWidth="1"/>
    <col min="1037" max="1037" width="11" style="113" customWidth="1"/>
    <col min="1038" max="1038" width="11.140625" style="113" customWidth="1"/>
    <col min="1039" max="1040" width="11" style="113" customWidth="1"/>
    <col min="1041" max="1041" width="11.28515625" style="113" customWidth="1"/>
    <col min="1042" max="1042" width="11.42578125" style="113" customWidth="1"/>
    <col min="1043" max="1044" width="10.42578125" style="113" bestFit="1" customWidth="1"/>
    <col min="1045" max="1045" width="11.42578125" style="113" customWidth="1"/>
    <col min="1046" max="1046" width="10.7109375" style="113" customWidth="1"/>
    <col min="1047" max="1047" width="9.28515625" style="113" bestFit="1" customWidth="1"/>
    <col min="1048" max="1049" width="10.7109375" style="113" bestFit="1" customWidth="1"/>
    <col min="1050" max="1050" width="10.5703125" style="113" customWidth="1"/>
    <col min="1051" max="1051" width="9.85546875" style="113" customWidth="1"/>
    <col min="1052" max="1054" width="10.85546875" style="113" customWidth="1"/>
    <col min="1055" max="1280" width="9.140625" style="113"/>
    <col min="1281" max="1281" width="67.28515625" style="113" customWidth="1"/>
    <col min="1282" max="1290" width="11" style="113" customWidth="1"/>
    <col min="1291" max="1291" width="10.42578125" style="113" bestFit="1" customWidth="1"/>
    <col min="1292" max="1292" width="11.42578125" style="113" customWidth="1"/>
    <col min="1293" max="1293" width="11" style="113" customWidth="1"/>
    <col min="1294" max="1294" width="11.140625" style="113" customWidth="1"/>
    <col min="1295" max="1296" width="11" style="113" customWidth="1"/>
    <col min="1297" max="1297" width="11.28515625" style="113" customWidth="1"/>
    <col min="1298" max="1298" width="11.42578125" style="113" customWidth="1"/>
    <col min="1299" max="1300" width="10.42578125" style="113" bestFit="1" customWidth="1"/>
    <col min="1301" max="1301" width="11.42578125" style="113" customWidth="1"/>
    <col min="1302" max="1302" width="10.7109375" style="113" customWidth="1"/>
    <col min="1303" max="1303" width="9.28515625" style="113" bestFit="1" customWidth="1"/>
    <col min="1304" max="1305" width="10.7109375" style="113" bestFit="1" customWidth="1"/>
    <col min="1306" max="1306" width="10.5703125" style="113" customWidth="1"/>
    <col min="1307" max="1307" width="9.85546875" style="113" customWidth="1"/>
    <col min="1308" max="1310" width="10.85546875" style="113" customWidth="1"/>
    <col min="1311" max="1536" width="9.140625" style="113"/>
    <col min="1537" max="1537" width="67.28515625" style="113" customWidth="1"/>
    <col min="1538" max="1546" width="11" style="113" customWidth="1"/>
    <col min="1547" max="1547" width="10.42578125" style="113" bestFit="1" customWidth="1"/>
    <col min="1548" max="1548" width="11.42578125" style="113" customWidth="1"/>
    <col min="1549" max="1549" width="11" style="113" customWidth="1"/>
    <col min="1550" max="1550" width="11.140625" style="113" customWidth="1"/>
    <col min="1551" max="1552" width="11" style="113" customWidth="1"/>
    <col min="1553" max="1553" width="11.28515625" style="113" customWidth="1"/>
    <col min="1554" max="1554" width="11.42578125" style="113" customWidth="1"/>
    <col min="1555" max="1556" width="10.42578125" style="113" bestFit="1" customWidth="1"/>
    <col min="1557" max="1557" width="11.42578125" style="113" customWidth="1"/>
    <col min="1558" max="1558" width="10.7109375" style="113" customWidth="1"/>
    <col min="1559" max="1559" width="9.28515625" style="113" bestFit="1" customWidth="1"/>
    <col min="1560" max="1561" width="10.7109375" style="113" bestFit="1" customWidth="1"/>
    <col min="1562" max="1562" width="10.5703125" style="113" customWidth="1"/>
    <col min="1563" max="1563" width="9.85546875" style="113" customWidth="1"/>
    <col min="1564" max="1566" width="10.85546875" style="113" customWidth="1"/>
    <col min="1567" max="1792" width="9.140625" style="113"/>
    <col min="1793" max="1793" width="67.28515625" style="113" customWidth="1"/>
    <col min="1794" max="1802" width="11" style="113" customWidth="1"/>
    <col min="1803" max="1803" width="10.42578125" style="113" bestFit="1" customWidth="1"/>
    <col min="1804" max="1804" width="11.42578125" style="113" customWidth="1"/>
    <col min="1805" max="1805" width="11" style="113" customWidth="1"/>
    <col min="1806" max="1806" width="11.140625" style="113" customWidth="1"/>
    <col min="1807" max="1808" width="11" style="113" customWidth="1"/>
    <col min="1809" max="1809" width="11.28515625" style="113" customWidth="1"/>
    <col min="1810" max="1810" width="11.42578125" style="113" customWidth="1"/>
    <col min="1811" max="1812" width="10.42578125" style="113" bestFit="1" customWidth="1"/>
    <col min="1813" max="1813" width="11.42578125" style="113" customWidth="1"/>
    <col min="1814" max="1814" width="10.7109375" style="113" customWidth="1"/>
    <col min="1815" max="1815" width="9.28515625" style="113" bestFit="1" customWidth="1"/>
    <col min="1816" max="1817" width="10.7109375" style="113" bestFit="1" customWidth="1"/>
    <col min="1818" max="1818" width="10.5703125" style="113" customWidth="1"/>
    <col min="1819" max="1819" width="9.85546875" style="113" customWidth="1"/>
    <col min="1820" max="1822" width="10.85546875" style="113" customWidth="1"/>
    <col min="1823" max="2048" width="9.140625" style="113"/>
    <col min="2049" max="2049" width="67.28515625" style="113" customWidth="1"/>
    <col min="2050" max="2058" width="11" style="113" customWidth="1"/>
    <col min="2059" max="2059" width="10.42578125" style="113" bestFit="1" customWidth="1"/>
    <col min="2060" max="2060" width="11.42578125" style="113" customWidth="1"/>
    <col min="2061" max="2061" width="11" style="113" customWidth="1"/>
    <col min="2062" max="2062" width="11.140625" style="113" customWidth="1"/>
    <col min="2063" max="2064" width="11" style="113" customWidth="1"/>
    <col min="2065" max="2065" width="11.28515625" style="113" customWidth="1"/>
    <col min="2066" max="2066" width="11.42578125" style="113" customWidth="1"/>
    <col min="2067" max="2068" width="10.42578125" style="113" bestFit="1" customWidth="1"/>
    <col min="2069" max="2069" width="11.42578125" style="113" customWidth="1"/>
    <col min="2070" max="2070" width="10.7109375" style="113" customWidth="1"/>
    <col min="2071" max="2071" width="9.28515625" style="113" bestFit="1" customWidth="1"/>
    <col min="2072" max="2073" width="10.7109375" style="113" bestFit="1" customWidth="1"/>
    <col min="2074" max="2074" width="10.5703125" style="113" customWidth="1"/>
    <col min="2075" max="2075" width="9.85546875" style="113" customWidth="1"/>
    <col min="2076" max="2078" width="10.85546875" style="113" customWidth="1"/>
    <col min="2079" max="2304" width="9.140625" style="113"/>
    <col min="2305" max="2305" width="67.28515625" style="113" customWidth="1"/>
    <col min="2306" max="2314" width="11" style="113" customWidth="1"/>
    <col min="2315" max="2315" width="10.42578125" style="113" bestFit="1" customWidth="1"/>
    <col min="2316" max="2316" width="11.42578125" style="113" customWidth="1"/>
    <col min="2317" max="2317" width="11" style="113" customWidth="1"/>
    <col min="2318" max="2318" width="11.140625" style="113" customWidth="1"/>
    <col min="2319" max="2320" width="11" style="113" customWidth="1"/>
    <col min="2321" max="2321" width="11.28515625" style="113" customWidth="1"/>
    <col min="2322" max="2322" width="11.42578125" style="113" customWidth="1"/>
    <col min="2323" max="2324" width="10.42578125" style="113" bestFit="1" customWidth="1"/>
    <col min="2325" max="2325" width="11.42578125" style="113" customWidth="1"/>
    <col min="2326" max="2326" width="10.7109375" style="113" customWidth="1"/>
    <col min="2327" max="2327" width="9.28515625" style="113" bestFit="1" customWidth="1"/>
    <col min="2328" max="2329" width="10.7109375" style="113" bestFit="1" customWidth="1"/>
    <col min="2330" max="2330" width="10.5703125" style="113" customWidth="1"/>
    <col min="2331" max="2331" width="9.85546875" style="113" customWidth="1"/>
    <col min="2332" max="2334" width="10.85546875" style="113" customWidth="1"/>
    <col min="2335" max="2560" width="9.140625" style="113"/>
    <col min="2561" max="2561" width="67.28515625" style="113" customWidth="1"/>
    <col min="2562" max="2570" width="11" style="113" customWidth="1"/>
    <col min="2571" max="2571" width="10.42578125" style="113" bestFit="1" customWidth="1"/>
    <col min="2572" max="2572" width="11.42578125" style="113" customWidth="1"/>
    <col min="2573" max="2573" width="11" style="113" customWidth="1"/>
    <col min="2574" max="2574" width="11.140625" style="113" customWidth="1"/>
    <col min="2575" max="2576" width="11" style="113" customWidth="1"/>
    <col min="2577" max="2577" width="11.28515625" style="113" customWidth="1"/>
    <col min="2578" max="2578" width="11.42578125" style="113" customWidth="1"/>
    <col min="2579" max="2580" width="10.42578125" style="113" bestFit="1" customWidth="1"/>
    <col min="2581" max="2581" width="11.42578125" style="113" customWidth="1"/>
    <col min="2582" max="2582" width="10.7109375" style="113" customWidth="1"/>
    <col min="2583" max="2583" width="9.28515625" style="113" bestFit="1" customWidth="1"/>
    <col min="2584" max="2585" width="10.7109375" style="113" bestFit="1" customWidth="1"/>
    <col min="2586" max="2586" width="10.5703125" style="113" customWidth="1"/>
    <col min="2587" max="2587" width="9.85546875" style="113" customWidth="1"/>
    <col min="2588" max="2590" width="10.85546875" style="113" customWidth="1"/>
    <col min="2591" max="2816" width="9.140625" style="113"/>
    <col min="2817" max="2817" width="67.28515625" style="113" customWidth="1"/>
    <col min="2818" max="2826" width="11" style="113" customWidth="1"/>
    <col min="2827" max="2827" width="10.42578125" style="113" bestFit="1" customWidth="1"/>
    <col min="2828" max="2828" width="11.42578125" style="113" customWidth="1"/>
    <col min="2829" max="2829" width="11" style="113" customWidth="1"/>
    <col min="2830" max="2830" width="11.140625" style="113" customWidth="1"/>
    <col min="2831" max="2832" width="11" style="113" customWidth="1"/>
    <col min="2833" max="2833" width="11.28515625" style="113" customWidth="1"/>
    <col min="2834" max="2834" width="11.42578125" style="113" customWidth="1"/>
    <col min="2835" max="2836" width="10.42578125" style="113" bestFit="1" customWidth="1"/>
    <col min="2837" max="2837" width="11.42578125" style="113" customWidth="1"/>
    <col min="2838" max="2838" width="10.7109375" style="113" customWidth="1"/>
    <col min="2839" max="2839" width="9.28515625" style="113" bestFit="1" customWidth="1"/>
    <col min="2840" max="2841" width="10.7109375" style="113" bestFit="1" customWidth="1"/>
    <col min="2842" max="2842" width="10.5703125" style="113" customWidth="1"/>
    <col min="2843" max="2843" width="9.85546875" style="113" customWidth="1"/>
    <col min="2844" max="2846" width="10.85546875" style="113" customWidth="1"/>
    <col min="2847" max="3072" width="9.140625" style="113"/>
    <col min="3073" max="3073" width="67.28515625" style="113" customWidth="1"/>
    <col min="3074" max="3082" width="11" style="113" customWidth="1"/>
    <col min="3083" max="3083" width="10.42578125" style="113" bestFit="1" customWidth="1"/>
    <col min="3084" max="3084" width="11.42578125" style="113" customWidth="1"/>
    <col min="3085" max="3085" width="11" style="113" customWidth="1"/>
    <col min="3086" max="3086" width="11.140625" style="113" customWidth="1"/>
    <col min="3087" max="3088" width="11" style="113" customWidth="1"/>
    <col min="3089" max="3089" width="11.28515625" style="113" customWidth="1"/>
    <col min="3090" max="3090" width="11.42578125" style="113" customWidth="1"/>
    <col min="3091" max="3092" width="10.42578125" style="113" bestFit="1" customWidth="1"/>
    <col min="3093" max="3093" width="11.42578125" style="113" customWidth="1"/>
    <col min="3094" max="3094" width="10.7109375" style="113" customWidth="1"/>
    <col min="3095" max="3095" width="9.28515625" style="113" bestFit="1" customWidth="1"/>
    <col min="3096" max="3097" width="10.7109375" style="113" bestFit="1" customWidth="1"/>
    <col min="3098" max="3098" width="10.5703125" style="113" customWidth="1"/>
    <col min="3099" max="3099" width="9.85546875" style="113" customWidth="1"/>
    <col min="3100" max="3102" width="10.85546875" style="113" customWidth="1"/>
    <col min="3103" max="3328" width="9.140625" style="113"/>
    <col min="3329" max="3329" width="67.28515625" style="113" customWidth="1"/>
    <col min="3330" max="3338" width="11" style="113" customWidth="1"/>
    <col min="3339" max="3339" width="10.42578125" style="113" bestFit="1" customWidth="1"/>
    <col min="3340" max="3340" width="11.42578125" style="113" customWidth="1"/>
    <col min="3341" max="3341" width="11" style="113" customWidth="1"/>
    <col min="3342" max="3342" width="11.140625" style="113" customWidth="1"/>
    <col min="3343" max="3344" width="11" style="113" customWidth="1"/>
    <col min="3345" max="3345" width="11.28515625" style="113" customWidth="1"/>
    <col min="3346" max="3346" width="11.42578125" style="113" customWidth="1"/>
    <col min="3347" max="3348" width="10.42578125" style="113" bestFit="1" customWidth="1"/>
    <col min="3349" max="3349" width="11.42578125" style="113" customWidth="1"/>
    <col min="3350" max="3350" width="10.7109375" style="113" customWidth="1"/>
    <col min="3351" max="3351" width="9.28515625" style="113" bestFit="1" customWidth="1"/>
    <col min="3352" max="3353" width="10.7109375" style="113" bestFit="1" customWidth="1"/>
    <col min="3354" max="3354" width="10.5703125" style="113" customWidth="1"/>
    <col min="3355" max="3355" width="9.85546875" style="113" customWidth="1"/>
    <col min="3356" max="3358" width="10.85546875" style="113" customWidth="1"/>
    <col min="3359" max="3584" width="9.140625" style="113"/>
    <col min="3585" max="3585" width="67.28515625" style="113" customWidth="1"/>
    <col min="3586" max="3594" width="11" style="113" customWidth="1"/>
    <col min="3595" max="3595" width="10.42578125" style="113" bestFit="1" customWidth="1"/>
    <col min="3596" max="3596" width="11.42578125" style="113" customWidth="1"/>
    <col min="3597" max="3597" width="11" style="113" customWidth="1"/>
    <col min="3598" max="3598" width="11.140625" style="113" customWidth="1"/>
    <col min="3599" max="3600" width="11" style="113" customWidth="1"/>
    <col min="3601" max="3601" width="11.28515625" style="113" customWidth="1"/>
    <col min="3602" max="3602" width="11.42578125" style="113" customWidth="1"/>
    <col min="3603" max="3604" width="10.42578125" style="113" bestFit="1" customWidth="1"/>
    <col min="3605" max="3605" width="11.42578125" style="113" customWidth="1"/>
    <col min="3606" max="3606" width="10.7109375" style="113" customWidth="1"/>
    <col min="3607" max="3607" width="9.28515625" style="113" bestFit="1" customWidth="1"/>
    <col min="3608" max="3609" width="10.7109375" style="113" bestFit="1" customWidth="1"/>
    <col min="3610" max="3610" width="10.5703125" style="113" customWidth="1"/>
    <col min="3611" max="3611" width="9.85546875" style="113" customWidth="1"/>
    <col min="3612" max="3614" width="10.85546875" style="113" customWidth="1"/>
    <col min="3615" max="3840" width="9.140625" style="113"/>
    <col min="3841" max="3841" width="67.28515625" style="113" customWidth="1"/>
    <col min="3842" max="3850" width="11" style="113" customWidth="1"/>
    <col min="3851" max="3851" width="10.42578125" style="113" bestFit="1" customWidth="1"/>
    <col min="3852" max="3852" width="11.42578125" style="113" customWidth="1"/>
    <col min="3853" max="3853" width="11" style="113" customWidth="1"/>
    <col min="3854" max="3854" width="11.140625" style="113" customWidth="1"/>
    <col min="3855" max="3856" width="11" style="113" customWidth="1"/>
    <col min="3857" max="3857" width="11.28515625" style="113" customWidth="1"/>
    <col min="3858" max="3858" width="11.42578125" style="113" customWidth="1"/>
    <col min="3859" max="3860" width="10.42578125" style="113" bestFit="1" customWidth="1"/>
    <col min="3861" max="3861" width="11.42578125" style="113" customWidth="1"/>
    <col min="3862" max="3862" width="10.7109375" style="113" customWidth="1"/>
    <col min="3863" max="3863" width="9.28515625" style="113" bestFit="1" customWidth="1"/>
    <col min="3864" max="3865" width="10.7109375" style="113" bestFit="1" customWidth="1"/>
    <col min="3866" max="3866" width="10.5703125" style="113" customWidth="1"/>
    <col min="3867" max="3867" width="9.85546875" style="113" customWidth="1"/>
    <col min="3868" max="3870" width="10.85546875" style="113" customWidth="1"/>
    <col min="3871" max="4096" width="9.140625" style="113"/>
    <col min="4097" max="4097" width="67.28515625" style="113" customWidth="1"/>
    <col min="4098" max="4106" width="11" style="113" customWidth="1"/>
    <col min="4107" max="4107" width="10.42578125" style="113" bestFit="1" customWidth="1"/>
    <col min="4108" max="4108" width="11.42578125" style="113" customWidth="1"/>
    <col min="4109" max="4109" width="11" style="113" customWidth="1"/>
    <col min="4110" max="4110" width="11.140625" style="113" customWidth="1"/>
    <col min="4111" max="4112" width="11" style="113" customWidth="1"/>
    <col min="4113" max="4113" width="11.28515625" style="113" customWidth="1"/>
    <col min="4114" max="4114" width="11.42578125" style="113" customWidth="1"/>
    <col min="4115" max="4116" width="10.42578125" style="113" bestFit="1" customWidth="1"/>
    <col min="4117" max="4117" width="11.42578125" style="113" customWidth="1"/>
    <col min="4118" max="4118" width="10.7109375" style="113" customWidth="1"/>
    <col min="4119" max="4119" width="9.28515625" style="113" bestFit="1" customWidth="1"/>
    <col min="4120" max="4121" width="10.7109375" style="113" bestFit="1" customWidth="1"/>
    <col min="4122" max="4122" width="10.5703125" style="113" customWidth="1"/>
    <col min="4123" max="4123" width="9.85546875" style="113" customWidth="1"/>
    <col min="4124" max="4126" width="10.85546875" style="113" customWidth="1"/>
    <col min="4127" max="4352" width="9.140625" style="113"/>
    <col min="4353" max="4353" width="67.28515625" style="113" customWidth="1"/>
    <col min="4354" max="4362" width="11" style="113" customWidth="1"/>
    <col min="4363" max="4363" width="10.42578125" style="113" bestFit="1" customWidth="1"/>
    <col min="4364" max="4364" width="11.42578125" style="113" customWidth="1"/>
    <col min="4365" max="4365" width="11" style="113" customWidth="1"/>
    <col min="4366" max="4366" width="11.140625" style="113" customWidth="1"/>
    <col min="4367" max="4368" width="11" style="113" customWidth="1"/>
    <col min="4369" max="4369" width="11.28515625" style="113" customWidth="1"/>
    <col min="4370" max="4370" width="11.42578125" style="113" customWidth="1"/>
    <col min="4371" max="4372" width="10.42578125" style="113" bestFit="1" customWidth="1"/>
    <col min="4373" max="4373" width="11.42578125" style="113" customWidth="1"/>
    <col min="4374" max="4374" width="10.7109375" style="113" customWidth="1"/>
    <col min="4375" max="4375" width="9.28515625" style="113" bestFit="1" customWidth="1"/>
    <col min="4376" max="4377" width="10.7109375" style="113" bestFit="1" customWidth="1"/>
    <col min="4378" max="4378" width="10.5703125" style="113" customWidth="1"/>
    <col min="4379" max="4379" width="9.85546875" style="113" customWidth="1"/>
    <col min="4380" max="4382" width="10.85546875" style="113" customWidth="1"/>
    <col min="4383" max="4608" width="9.140625" style="113"/>
    <col min="4609" max="4609" width="67.28515625" style="113" customWidth="1"/>
    <col min="4610" max="4618" width="11" style="113" customWidth="1"/>
    <col min="4619" max="4619" width="10.42578125" style="113" bestFit="1" customWidth="1"/>
    <col min="4620" max="4620" width="11.42578125" style="113" customWidth="1"/>
    <col min="4621" max="4621" width="11" style="113" customWidth="1"/>
    <col min="4622" max="4622" width="11.140625" style="113" customWidth="1"/>
    <col min="4623" max="4624" width="11" style="113" customWidth="1"/>
    <col min="4625" max="4625" width="11.28515625" style="113" customWidth="1"/>
    <col min="4626" max="4626" width="11.42578125" style="113" customWidth="1"/>
    <col min="4627" max="4628" width="10.42578125" style="113" bestFit="1" customWidth="1"/>
    <col min="4629" max="4629" width="11.42578125" style="113" customWidth="1"/>
    <col min="4630" max="4630" width="10.7109375" style="113" customWidth="1"/>
    <col min="4631" max="4631" width="9.28515625" style="113" bestFit="1" customWidth="1"/>
    <col min="4632" max="4633" width="10.7109375" style="113" bestFit="1" customWidth="1"/>
    <col min="4634" max="4634" width="10.5703125" style="113" customWidth="1"/>
    <col min="4635" max="4635" width="9.85546875" style="113" customWidth="1"/>
    <col min="4636" max="4638" width="10.85546875" style="113" customWidth="1"/>
    <col min="4639" max="4864" width="9.140625" style="113"/>
    <col min="4865" max="4865" width="67.28515625" style="113" customWidth="1"/>
    <col min="4866" max="4874" width="11" style="113" customWidth="1"/>
    <col min="4875" max="4875" width="10.42578125" style="113" bestFit="1" customWidth="1"/>
    <col min="4876" max="4876" width="11.42578125" style="113" customWidth="1"/>
    <col min="4877" max="4877" width="11" style="113" customWidth="1"/>
    <col min="4878" max="4878" width="11.140625" style="113" customWidth="1"/>
    <col min="4879" max="4880" width="11" style="113" customWidth="1"/>
    <col min="4881" max="4881" width="11.28515625" style="113" customWidth="1"/>
    <col min="4882" max="4882" width="11.42578125" style="113" customWidth="1"/>
    <col min="4883" max="4884" width="10.42578125" style="113" bestFit="1" customWidth="1"/>
    <col min="4885" max="4885" width="11.42578125" style="113" customWidth="1"/>
    <col min="4886" max="4886" width="10.7109375" style="113" customWidth="1"/>
    <col min="4887" max="4887" width="9.28515625" style="113" bestFit="1" customWidth="1"/>
    <col min="4888" max="4889" width="10.7109375" style="113" bestFit="1" customWidth="1"/>
    <col min="4890" max="4890" width="10.5703125" style="113" customWidth="1"/>
    <col min="4891" max="4891" width="9.85546875" style="113" customWidth="1"/>
    <col min="4892" max="4894" width="10.85546875" style="113" customWidth="1"/>
    <col min="4895" max="5120" width="9.140625" style="113"/>
    <col min="5121" max="5121" width="67.28515625" style="113" customWidth="1"/>
    <col min="5122" max="5130" width="11" style="113" customWidth="1"/>
    <col min="5131" max="5131" width="10.42578125" style="113" bestFit="1" customWidth="1"/>
    <col min="5132" max="5132" width="11.42578125" style="113" customWidth="1"/>
    <col min="5133" max="5133" width="11" style="113" customWidth="1"/>
    <col min="5134" max="5134" width="11.140625" style="113" customWidth="1"/>
    <col min="5135" max="5136" width="11" style="113" customWidth="1"/>
    <col min="5137" max="5137" width="11.28515625" style="113" customWidth="1"/>
    <col min="5138" max="5138" width="11.42578125" style="113" customWidth="1"/>
    <col min="5139" max="5140" width="10.42578125" style="113" bestFit="1" customWidth="1"/>
    <col min="5141" max="5141" width="11.42578125" style="113" customWidth="1"/>
    <col min="5142" max="5142" width="10.7109375" style="113" customWidth="1"/>
    <col min="5143" max="5143" width="9.28515625" style="113" bestFit="1" customWidth="1"/>
    <col min="5144" max="5145" width="10.7109375" style="113" bestFit="1" customWidth="1"/>
    <col min="5146" max="5146" width="10.5703125" style="113" customWidth="1"/>
    <col min="5147" max="5147" width="9.85546875" style="113" customWidth="1"/>
    <col min="5148" max="5150" width="10.85546875" style="113" customWidth="1"/>
    <col min="5151" max="5376" width="9.140625" style="113"/>
    <col min="5377" max="5377" width="67.28515625" style="113" customWidth="1"/>
    <col min="5378" max="5386" width="11" style="113" customWidth="1"/>
    <col min="5387" max="5387" width="10.42578125" style="113" bestFit="1" customWidth="1"/>
    <col min="5388" max="5388" width="11.42578125" style="113" customWidth="1"/>
    <col min="5389" max="5389" width="11" style="113" customWidth="1"/>
    <col min="5390" max="5390" width="11.140625" style="113" customWidth="1"/>
    <col min="5391" max="5392" width="11" style="113" customWidth="1"/>
    <col min="5393" max="5393" width="11.28515625" style="113" customWidth="1"/>
    <col min="5394" max="5394" width="11.42578125" style="113" customWidth="1"/>
    <col min="5395" max="5396" width="10.42578125" style="113" bestFit="1" customWidth="1"/>
    <col min="5397" max="5397" width="11.42578125" style="113" customWidth="1"/>
    <col min="5398" max="5398" width="10.7109375" style="113" customWidth="1"/>
    <col min="5399" max="5399" width="9.28515625" style="113" bestFit="1" customWidth="1"/>
    <col min="5400" max="5401" width="10.7109375" style="113" bestFit="1" customWidth="1"/>
    <col min="5402" max="5402" width="10.5703125" style="113" customWidth="1"/>
    <col min="5403" max="5403" width="9.85546875" style="113" customWidth="1"/>
    <col min="5404" max="5406" width="10.85546875" style="113" customWidth="1"/>
    <col min="5407" max="5632" width="9.140625" style="113"/>
    <col min="5633" max="5633" width="67.28515625" style="113" customWidth="1"/>
    <col min="5634" max="5642" width="11" style="113" customWidth="1"/>
    <col min="5643" max="5643" width="10.42578125" style="113" bestFit="1" customWidth="1"/>
    <col min="5644" max="5644" width="11.42578125" style="113" customWidth="1"/>
    <col min="5645" max="5645" width="11" style="113" customWidth="1"/>
    <col min="5646" max="5646" width="11.140625" style="113" customWidth="1"/>
    <col min="5647" max="5648" width="11" style="113" customWidth="1"/>
    <col min="5649" max="5649" width="11.28515625" style="113" customWidth="1"/>
    <col min="5650" max="5650" width="11.42578125" style="113" customWidth="1"/>
    <col min="5651" max="5652" width="10.42578125" style="113" bestFit="1" customWidth="1"/>
    <col min="5653" max="5653" width="11.42578125" style="113" customWidth="1"/>
    <col min="5654" max="5654" width="10.7109375" style="113" customWidth="1"/>
    <col min="5655" max="5655" width="9.28515625" style="113" bestFit="1" customWidth="1"/>
    <col min="5656" max="5657" width="10.7109375" style="113" bestFit="1" customWidth="1"/>
    <col min="5658" max="5658" width="10.5703125" style="113" customWidth="1"/>
    <col min="5659" max="5659" width="9.85546875" style="113" customWidth="1"/>
    <col min="5660" max="5662" width="10.85546875" style="113" customWidth="1"/>
    <col min="5663" max="5888" width="9.140625" style="113"/>
    <col min="5889" max="5889" width="67.28515625" style="113" customWidth="1"/>
    <col min="5890" max="5898" width="11" style="113" customWidth="1"/>
    <col min="5899" max="5899" width="10.42578125" style="113" bestFit="1" customWidth="1"/>
    <col min="5900" max="5900" width="11.42578125" style="113" customWidth="1"/>
    <col min="5901" max="5901" width="11" style="113" customWidth="1"/>
    <col min="5902" max="5902" width="11.140625" style="113" customWidth="1"/>
    <col min="5903" max="5904" width="11" style="113" customWidth="1"/>
    <col min="5905" max="5905" width="11.28515625" style="113" customWidth="1"/>
    <col min="5906" max="5906" width="11.42578125" style="113" customWidth="1"/>
    <col min="5907" max="5908" width="10.42578125" style="113" bestFit="1" customWidth="1"/>
    <col min="5909" max="5909" width="11.42578125" style="113" customWidth="1"/>
    <col min="5910" max="5910" width="10.7109375" style="113" customWidth="1"/>
    <col min="5911" max="5911" width="9.28515625" style="113" bestFit="1" customWidth="1"/>
    <col min="5912" max="5913" width="10.7109375" style="113" bestFit="1" customWidth="1"/>
    <col min="5914" max="5914" width="10.5703125" style="113" customWidth="1"/>
    <col min="5915" max="5915" width="9.85546875" style="113" customWidth="1"/>
    <col min="5916" max="5918" width="10.85546875" style="113" customWidth="1"/>
    <col min="5919" max="6144" width="9.140625" style="113"/>
    <col min="6145" max="6145" width="67.28515625" style="113" customWidth="1"/>
    <col min="6146" max="6154" width="11" style="113" customWidth="1"/>
    <col min="6155" max="6155" width="10.42578125" style="113" bestFit="1" customWidth="1"/>
    <col min="6156" max="6156" width="11.42578125" style="113" customWidth="1"/>
    <col min="6157" max="6157" width="11" style="113" customWidth="1"/>
    <col min="6158" max="6158" width="11.140625" style="113" customWidth="1"/>
    <col min="6159" max="6160" width="11" style="113" customWidth="1"/>
    <col min="6161" max="6161" width="11.28515625" style="113" customWidth="1"/>
    <col min="6162" max="6162" width="11.42578125" style="113" customWidth="1"/>
    <col min="6163" max="6164" width="10.42578125" style="113" bestFit="1" customWidth="1"/>
    <col min="6165" max="6165" width="11.42578125" style="113" customWidth="1"/>
    <col min="6166" max="6166" width="10.7109375" style="113" customWidth="1"/>
    <col min="6167" max="6167" width="9.28515625" style="113" bestFit="1" customWidth="1"/>
    <col min="6168" max="6169" width="10.7109375" style="113" bestFit="1" customWidth="1"/>
    <col min="6170" max="6170" width="10.5703125" style="113" customWidth="1"/>
    <col min="6171" max="6171" width="9.85546875" style="113" customWidth="1"/>
    <col min="6172" max="6174" width="10.85546875" style="113" customWidth="1"/>
    <col min="6175" max="6400" width="9.140625" style="113"/>
    <col min="6401" max="6401" width="67.28515625" style="113" customWidth="1"/>
    <col min="6402" max="6410" width="11" style="113" customWidth="1"/>
    <col min="6411" max="6411" width="10.42578125" style="113" bestFit="1" customWidth="1"/>
    <col min="6412" max="6412" width="11.42578125" style="113" customWidth="1"/>
    <col min="6413" max="6413" width="11" style="113" customWidth="1"/>
    <col min="6414" max="6414" width="11.140625" style="113" customWidth="1"/>
    <col min="6415" max="6416" width="11" style="113" customWidth="1"/>
    <col min="6417" max="6417" width="11.28515625" style="113" customWidth="1"/>
    <col min="6418" max="6418" width="11.42578125" style="113" customWidth="1"/>
    <col min="6419" max="6420" width="10.42578125" style="113" bestFit="1" customWidth="1"/>
    <col min="6421" max="6421" width="11.42578125" style="113" customWidth="1"/>
    <col min="6422" max="6422" width="10.7109375" style="113" customWidth="1"/>
    <col min="6423" max="6423" width="9.28515625" style="113" bestFit="1" customWidth="1"/>
    <col min="6424" max="6425" width="10.7109375" style="113" bestFit="1" customWidth="1"/>
    <col min="6426" max="6426" width="10.5703125" style="113" customWidth="1"/>
    <col min="6427" max="6427" width="9.85546875" style="113" customWidth="1"/>
    <col min="6428" max="6430" width="10.85546875" style="113" customWidth="1"/>
    <col min="6431" max="6656" width="9.140625" style="113"/>
    <col min="6657" max="6657" width="67.28515625" style="113" customWidth="1"/>
    <col min="6658" max="6666" width="11" style="113" customWidth="1"/>
    <col min="6667" max="6667" width="10.42578125" style="113" bestFit="1" customWidth="1"/>
    <col min="6668" max="6668" width="11.42578125" style="113" customWidth="1"/>
    <col min="6669" max="6669" width="11" style="113" customWidth="1"/>
    <col min="6670" max="6670" width="11.140625" style="113" customWidth="1"/>
    <col min="6671" max="6672" width="11" style="113" customWidth="1"/>
    <col min="6673" max="6673" width="11.28515625" style="113" customWidth="1"/>
    <col min="6674" max="6674" width="11.42578125" style="113" customWidth="1"/>
    <col min="6675" max="6676" width="10.42578125" style="113" bestFit="1" customWidth="1"/>
    <col min="6677" max="6677" width="11.42578125" style="113" customWidth="1"/>
    <col min="6678" max="6678" width="10.7109375" style="113" customWidth="1"/>
    <col min="6679" max="6679" width="9.28515625" style="113" bestFit="1" customWidth="1"/>
    <col min="6680" max="6681" width="10.7109375" style="113" bestFit="1" customWidth="1"/>
    <col min="6682" max="6682" width="10.5703125" style="113" customWidth="1"/>
    <col min="6683" max="6683" width="9.85546875" style="113" customWidth="1"/>
    <col min="6684" max="6686" width="10.85546875" style="113" customWidth="1"/>
    <col min="6687" max="6912" width="9.140625" style="113"/>
    <col min="6913" max="6913" width="67.28515625" style="113" customWidth="1"/>
    <col min="6914" max="6922" width="11" style="113" customWidth="1"/>
    <col min="6923" max="6923" width="10.42578125" style="113" bestFit="1" customWidth="1"/>
    <col min="6924" max="6924" width="11.42578125" style="113" customWidth="1"/>
    <col min="6925" max="6925" width="11" style="113" customWidth="1"/>
    <col min="6926" max="6926" width="11.140625" style="113" customWidth="1"/>
    <col min="6927" max="6928" width="11" style="113" customWidth="1"/>
    <col min="6929" max="6929" width="11.28515625" style="113" customWidth="1"/>
    <col min="6930" max="6930" width="11.42578125" style="113" customWidth="1"/>
    <col min="6931" max="6932" width="10.42578125" style="113" bestFit="1" customWidth="1"/>
    <col min="6933" max="6933" width="11.42578125" style="113" customWidth="1"/>
    <col min="6934" max="6934" width="10.7109375" style="113" customWidth="1"/>
    <col min="6935" max="6935" width="9.28515625" style="113" bestFit="1" customWidth="1"/>
    <col min="6936" max="6937" width="10.7109375" style="113" bestFit="1" customWidth="1"/>
    <col min="6938" max="6938" width="10.5703125" style="113" customWidth="1"/>
    <col min="6939" max="6939" width="9.85546875" style="113" customWidth="1"/>
    <col min="6940" max="6942" width="10.85546875" style="113" customWidth="1"/>
    <col min="6943" max="7168" width="9.140625" style="113"/>
    <col min="7169" max="7169" width="67.28515625" style="113" customWidth="1"/>
    <col min="7170" max="7178" width="11" style="113" customWidth="1"/>
    <col min="7179" max="7179" width="10.42578125" style="113" bestFit="1" customWidth="1"/>
    <col min="7180" max="7180" width="11.42578125" style="113" customWidth="1"/>
    <col min="7181" max="7181" width="11" style="113" customWidth="1"/>
    <col min="7182" max="7182" width="11.140625" style="113" customWidth="1"/>
    <col min="7183" max="7184" width="11" style="113" customWidth="1"/>
    <col min="7185" max="7185" width="11.28515625" style="113" customWidth="1"/>
    <col min="7186" max="7186" width="11.42578125" style="113" customWidth="1"/>
    <col min="7187" max="7188" width="10.42578125" style="113" bestFit="1" customWidth="1"/>
    <col min="7189" max="7189" width="11.42578125" style="113" customWidth="1"/>
    <col min="7190" max="7190" width="10.7109375" style="113" customWidth="1"/>
    <col min="7191" max="7191" width="9.28515625" style="113" bestFit="1" customWidth="1"/>
    <col min="7192" max="7193" width="10.7109375" style="113" bestFit="1" customWidth="1"/>
    <col min="7194" max="7194" width="10.5703125" style="113" customWidth="1"/>
    <col min="7195" max="7195" width="9.85546875" style="113" customWidth="1"/>
    <col min="7196" max="7198" width="10.85546875" style="113" customWidth="1"/>
    <col min="7199" max="7424" width="9.140625" style="113"/>
    <col min="7425" max="7425" width="67.28515625" style="113" customWidth="1"/>
    <col min="7426" max="7434" width="11" style="113" customWidth="1"/>
    <col min="7435" max="7435" width="10.42578125" style="113" bestFit="1" customWidth="1"/>
    <col min="7436" max="7436" width="11.42578125" style="113" customWidth="1"/>
    <col min="7437" max="7437" width="11" style="113" customWidth="1"/>
    <col min="7438" max="7438" width="11.140625" style="113" customWidth="1"/>
    <col min="7439" max="7440" width="11" style="113" customWidth="1"/>
    <col min="7441" max="7441" width="11.28515625" style="113" customWidth="1"/>
    <col min="7442" max="7442" width="11.42578125" style="113" customWidth="1"/>
    <col min="7443" max="7444" width="10.42578125" style="113" bestFit="1" customWidth="1"/>
    <col min="7445" max="7445" width="11.42578125" style="113" customWidth="1"/>
    <col min="7446" max="7446" width="10.7109375" style="113" customWidth="1"/>
    <col min="7447" max="7447" width="9.28515625" style="113" bestFit="1" customWidth="1"/>
    <col min="7448" max="7449" width="10.7109375" style="113" bestFit="1" customWidth="1"/>
    <col min="7450" max="7450" width="10.5703125" style="113" customWidth="1"/>
    <col min="7451" max="7451" width="9.85546875" style="113" customWidth="1"/>
    <col min="7452" max="7454" width="10.85546875" style="113" customWidth="1"/>
    <col min="7455" max="7680" width="9.140625" style="113"/>
    <col min="7681" max="7681" width="67.28515625" style="113" customWidth="1"/>
    <col min="7682" max="7690" width="11" style="113" customWidth="1"/>
    <col min="7691" max="7691" width="10.42578125" style="113" bestFit="1" customWidth="1"/>
    <col min="7692" max="7692" width="11.42578125" style="113" customWidth="1"/>
    <col min="7693" max="7693" width="11" style="113" customWidth="1"/>
    <col min="7694" max="7694" width="11.140625" style="113" customWidth="1"/>
    <col min="7695" max="7696" width="11" style="113" customWidth="1"/>
    <col min="7697" max="7697" width="11.28515625" style="113" customWidth="1"/>
    <col min="7698" max="7698" width="11.42578125" style="113" customWidth="1"/>
    <col min="7699" max="7700" width="10.42578125" style="113" bestFit="1" customWidth="1"/>
    <col min="7701" max="7701" width="11.42578125" style="113" customWidth="1"/>
    <col min="7702" max="7702" width="10.7109375" style="113" customWidth="1"/>
    <col min="7703" max="7703" width="9.28515625" style="113" bestFit="1" customWidth="1"/>
    <col min="7704" max="7705" width="10.7109375" style="113" bestFit="1" customWidth="1"/>
    <col min="7706" max="7706" width="10.5703125" style="113" customWidth="1"/>
    <col min="7707" max="7707" width="9.85546875" style="113" customWidth="1"/>
    <col min="7708" max="7710" width="10.85546875" style="113" customWidth="1"/>
    <col min="7711" max="7936" width="9.140625" style="113"/>
    <col min="7937" max="7937" width="67.28515625" style="113" customWidth="1"/>
    <col min="7938" max="7946" width="11" style="113" customWidth="1"/>
    <col min="7947" max="7947" width="10.42578125" style="113" bestFit="1" customWidth="1"/>
    <col min="7948" max="7948" width="11.42578125" style="113" customWidth="1"/>
    <col min="7949" max="7949" width="11" style="113" customWidth="1"/>
    <col min="7950" max="7950" width="11.140625" style="113" customWidth="1"/>
    <col min="7951" max="7952" width="11" style="113" customWidth="1"/>
    <col min="7953" max="7953" width="11.28515625" style="113" customWidth="1"/>
    <col min="7954" max="7954" width="11.42578125" style="113" customWidth="1"/>
    <col min="7955" max="7956" width="10.42578125" style="113" bestFit="1" customWidth="1"/>
    <col min="7957" max="7957" width="11.42578125" style="113" customWidth="1"/>
    <col min="7958" max="7958" width="10.7109375" style="113" customWidth="1"/>
    <col min="7959" max="7959" width="9.28515625" style="113" bestFit="1" customWidth="1"/>
    <col min="7960" max="7961" width="10.7109375" style="113" bestFit="1" customWidth="1"/>
    <col min="7962" max="7962" width="10.5703125" style="113" customWidth="1"/>
    <col min="7963" max="7963" width="9.85546875" style="113" customWidth="1"/>
    <col min="7964" max="7966" width="10.85546875" style="113" customWidth="1"/>
    <col min="7967" max="8192" width="9.140625" style="113"/>
    <col min="8193" max="8193" width="67.28515625" style="113" customWidth="1"/>
    <col min="8194" max="8202" width="11" style="113" customWidth="1"/>
    <col min="8203" max="8203" width="10.42578125" style="113" bestFit="1" customWidth="1"/>
    <col min="8204" max="8204" width="11.42578125" style="113" customWidth="1"/>
    <col min="8205" max="8205" width="11" style="113" customWidth="1"/>
    <col min="8206" max="8206" width="11.140625" style="113" customWidth="1"/>
    <col min="8207" max="8208" width="11" style="113" customWidth="1"/>
    <col min="8209" max="8209" width="11.28515625" style="113" customWidth="1"/>
    <col min="8210" max="8210" width="11.42578125" style="113" customWidth="1"/>
    <col min="8211" max="8212" width="10.42578125" style="113" bestFit="1" customWidth="1"/>
    <col min="8213" max="8213" width="11.42578125" style="113" customWidth="1"/>
    <col min="8214" max="8214" width="10.7109375" style="113" customWidth="1"/>
    <col min="8215" max="8215" width="9.28515625" style="113" bestFit="1" customWidth="1"/>
    <col min="8216" max="8217" width="10.7109375" style="113" bestFit="1" customWidth="1"/>
    <col min="8218" max="8218" width="10.5703125" style="113" customWidth="1"/>
    <col min="8219" max="8219" width="9.85546875" style="113" customWidth="1"/>
    <col min="8220" max="8222" width="10.85546875" style="113" customWidth="1"/>
    <col min="8223" max="8448" width="9.140625" style="113"/>
    <col min="8449" max="8449" width="67.28515625" style="113" customWidth="1"/>
    <col min="8450" max="8458" width="11" style="113" customWidth="1"/>
    <col min="8459" max="8459" width="10.42578125" style="113" bestFit="1" customWidth="1"/>
    <col min="8460" max="8460" width="11.42578125" style="113" customWidth="1"/>
    <col min="8461" max="8461" width="11" style="113" customWidth="1"/>
    <col min="8462" max="8462" width="11.140625" style="113" customWidth="1"/>
    <col min="8463" max="8464" width="11" style="113" customWidth="1"/>
    <col min="8465" max="8465" width="11.28515625" style="113" customWidth="1"/>
    <col min="8466" max="8466" width="11.42578125" style="113" customWidth="1"/>
    <col min="8467" max="8468" width="10.42578125" style="113" bestFit="1" customWidth="1"/>
    <col min="8469" max="8469" width="11.42578125" style="113" customWidth="1"/>
    <col min="8470" max="8470" width="10.7109375" style="113" customWidth="1"/>
    <col min="8471" max="8471" width="9.28515625" style="113" bestFit="1" customWidth="1"/>
    <col min="8472" max="8473" width="10.7109375" style="113" bestFit="1" customWidth="1"/>
    <col min="8474" max="8474" width="10.5703125" style="113" customWidth="1"/>
    <col min="8475" max="8475" width="9.85546875" style="113" customWidth="1"/>
    <col min="8476" max="8478" width="10.85546875" style="113" customWidth="1"/>
    <col min="8479" max="8704" width="9.140625" style="113"/>
    <col min="8705" max="8705" width="67.28515625" style="113" customWidth="1"/>
    <col min="8706" max="8714" width="11" style="113" customWidth="1"/>
    <col min="8715" max="8715" width="10.42578125" style="113" bestFit="1" customWidth="1"/>
    <col min="8716" max="8716" width="11.42578125" style="113" customWidth="1"/>
    <col min="8717" max="8717" width="11" style="113" customWidth="1"/>
    <col min="8718" max="8718" width="11.140625" style="113" customWidth="1"/>
    <col min="8719" max="8720" width="11" style="113" customWidth="1"/>
    <col min="8721" max="8721" width="11.28515625" style="113" customWidth="1"/>
    <col min="8722" max="8722" width="11.42578125" style="113" customWidth="1"/>
    <col min="8723" max="8724" width="10.42578125" style="113" bestFit="1" customWidth="1"/>
    <col min="8725" max="8725" width="11.42578125" style="113" customWidth="1"/>
    <col min="8726" max="8726" width="10.7109375" style="113" customWidth="1"/>
    <col min="8727" max="8727" width="9.28515625" style="113" bestFit="1" customWidth="1"/>
    <col min="8728" max="8729" width="10.7109375" style="113" bestFit="1" customWidth="1"/>
    <col min="8730" max="8730" width="10.5703125" style="113" customWidth="1"/>
    <col min="8731" max="8731" width="9.85546875" style="113" customWidth="1"/>
    <col min="8732" max="8734" width="10.85546875" style="113" customWidth="1"/>
    <col min="8735" max="8960" width="9.140625" style="113"/>
    <col min="8961" max="8961" width="67.28515625" style="113" customWidth="1"/>
    <col min="8962" max="8970" width="11" style="113" customWidth="1"/>
    <col min="8971" max="8971" width="10.42578125" style="113" bestFit="1" customWidth="1"/>
    <col min="8972" max="8972" width="11.42578125" style="113" customWidth="1"/>
    <col min="8973" max="8973" width="11" style="113" customWidth="1"/>
    <col min="8974" max="8974" width="11.140625" style="113" customWidth="1"/>
    <col min="8975" max="8976" width="11" style="113" customWidth="1"/>
    <col min="8977" max="8977" width="11.28515625" style="113" customWidth="1"/>
    <col min="8978" max="8978" width="11.42578125" style="113" customWidth="1"/>
    <col min="8979" max="8980" width="10.42578125" style="113" bestFit="1" customWidth="1"/>
    <col min="8981" max="8981" width="11.42578125" style="113" customWidth="1"/>
    <col min="8982" max="8982" width="10.7109375" style="113" customWidth="1"/>
    <col min="8983" max="8983" width="9.28515625" style="113" bestFit="1" customWidth="1"/>
    <col min="8984" max="8985" width="10.7109375" style="113" bestFit="1" customWidth="1"/>
    <col min="8986" max="8986" width="10.5703125" style="113" customWidth="1"/>
    <col min="8987" max="8987" width="9.85546875" style="113" customWidth="1"/>
    <col min="8988" max="8990" width="10.85546875" style="113" customWidth="1"/>
    <col min="8991" max="9216" width="9.140625" style="113"/>
    <col min="9217" max="9217" width="67.28515625" style="113" customWidth="1"/>
    <col min="9218" max="9226" width="11" style="113" customWidth="1"/>
    <col min="9227" max="9227" width="10.42578125" style="113" bestFit="1" customWidth="1"/>
    <col min="9228" max="9228" width="11.42578125" style="113" customWidth="1"/>
    <col min="9229" max="9229" width="11" style="113" customWidth="1"/>
    <col min="9230" max="9230" width="11.140625" style="113" customWidth="1"/>
    <col min="9231" max="9232" width="11" style="113" customWidth="1"/>
    <col min="9233" max="9233" width="11.28515625" style="113" customWidth="1"/>
    <col min="9234" max="9234" width="11.42578125" style="113" customWidth="1"/>
    <col min="9235" max="9236" width="10.42578125" style="113" bestFit="1" customWidth="1"/>
    <col min="9237" max="9237" width="11.42578125" style="113" customWidth="1"/>
    <col min="9238" max="9238" width="10.7109375" style="113" customWidth="1"/>
    <col min="9239" max="9239" width="9.28515625" style="113" bestFit="1" customWidth="1"/>
    <col min="9240" max="9241" width="10.7109375" style="113" bestFit="1" customWidth="1"/>
    <col min="9242" max="9242" width="10.5703125" style="113" customWidth="1"/>
    <col min="9243" max="9243" width="9.85546875" style="113" customWidth="1"/>
    <col min="9244" max="9246" width="10.85546875" style="113" customWidth="1"/>
    <col min="9247" max="9472" width="9.140625" style="113"/>
    <col min="9473" max="9473" width="67.28515625" style="113" customWidth="1"/>
    <col min="9474" max="9482" width="11" style="113" customWidth="1"/>
    <col min="9483" max="9483" width="10.42578125" style="113" bestFit="1" customWidth="1"/>
    <col min="9484" max="9484" width="11.42578125" style="113" customWidth="1"/>
    <col min="9485" max="9485" width="11" style="113" customWidth="1"/>
    <col min="9486" max="9486" width="11.140625" style="113" customWidth="1"/>
    <col min="9487" max="9488" width="11" style="113" customWidth="1"/>
    <col min="9489" max="9489" width="11.28515625" style="113" customWidth="1"/>
    <col min="9490" max="9490" width="11.42578125" style="113" customWidth="1"/>
    <col min="9491" max="9492" width="10.42578125" style="113" bestFit="1" customWidth="1"/>
    <col min="9493" max="9493" width="11.42578125" style="113" customWidth="1"/>
    <col min="9494" max="9494" width="10.7109375" style="113" customWidth="1"/>
    <col min="9495" max="9495" width="9.28515625" style="113" bestFit="1" customWidth="1"/>
    <col min="9496" max="9497" width="10.7109375" style="113" bestFit="1" customWidth="1"/>
    <col min="9498" max="9498" width="10.5703125" style="113" customWidth="1"/>
    <col min="9499" max="9499" width="9.85546875" style="113" customWidth="1"/>
    <col min="9500" max="9502" width="10.85546875" style="113" customWidth="1"/>
    <col min="9503" max="9728" width="9.140625" style="113"/>
    <col min="9729" max="9729" width="67.28515625" style="113" customWidth="1"/>
    <col min="9730" max="9738" width="11" style="113" customWidth="1"/>
    <col min="9739" max="9739" width="10.42578125" style="113" bestFit="1" customWidth="1"/>
    <col min="9740" max="9740" width="11.42578125" style="113" customWidth="1"/>
    <col min="9741" max="9741" width="11" style="113" customWidth="1"/>
    <col min="9742" max="9742" width="11.140625" style="113" customWidth="1"/>
    <col min="9743" max="9744" width="11" style="113" customWidth="1"/>
    <col min="9745" max="9745" width="11.28515625" style="113" customWidth="1"/>
    <col min="9746" max="9746" width="11.42578125" style="113" customWidth="1"/>
    <col min="9747" max="9748" width="10.42578125" style="113" bestFit="1" customWidth="1"/>
    <col min="9749" max="9749" width="11.42578125" style="113" customWidth="1"/>
    <col min="9750" max="9750" width="10.7109375" style="113" customWidth="1"/>
    <col min="9751" max="9751" width="9.28515625" style="113" bestFit="1" customWidth="1"/>
    <col min="9752" max="9753" width="10.7109375" style="113" bestFit="1" customWidth="1"/>
    <col min="9754" max="9754" width="10.5703125" style="113" customWidth="1"/>
    <col min="9755" max="9755" width="9.85546875" style="113" customWidth="1"/>
    <col min="9756" max="9758" width="10.85546875" style="113" customWidth="1"/>
    <col min="9759" max="9984" width="9.140625" style="113"/>
    <col min="9985" max="9985" width="67.28515625" style="113" customWidth="1"/>
    <col min="9986" max="9994" width="11" style="113" customWidth="1"/>
    <col min="9995" max="9995" width="10.42578125" style="113" bestFit="1" customWidth="1"/>
    <col min="9996" max="9996" width="11.42578125" style="113" customWidth="1"/>
    <col min="9997" max="9997" width="11" style="113" customWidth="1"/>
    <col min="9998" max="9998" width="11.140625" style="113" customWidth="1"/>
    <col min="9999" max="10000" width="11" style="113" customWidth="1"/>
    <col min="10001" max="10001" width="11.28515625" style="113" customWidth="1"/>
    <col min="10002" max="10002" width="11.42578125" style="113" customWidth="1"/>
    <col min="10003" max="10004" width="10.42578125" style="113" bestFit="1" customWidth="1"/>
    <col min="10005" max="10005" width="11.42578125" style="113" customWidth="1"/>
    <col min="10006" max="10006" width="10.7109375" style="113" customWidth="1"/>
    <col min="10007" max="10007" width="9.28515625" style="113" bestFit="1" customWidth="1"/>
    <col min="10008" max="10009" width="10.7109375" style="113" bestFit="1" customWidth="1"/>
    <col min="10010" max="10010" width="10.5703125" style="113" customWidth="1"/>
    <col min="10011" max="10011" width="9.85546875" style="113" customWidth="1"/>
    <col min="10012" max="10014" width="10.85546875" style="113" customWidth="1"/>
    <col min="10015" max="10240" width="9.140625" style="113"/>
    <col min="10241" max="10241" width="67.28515625" style="113" customWidth="1"/>
    <col min="10242" max="10250" width="11" style="113" customWidth="1"/>
    <col min="10251" max="10251" width="10.42578125" style="113" bestFit="1" customWidth="1"/>
    <col min="10252" max="10252" width="11.42578125" style="113" customWidth="1"/>
    <col min="10253" max="10253" width="11" style="113" customWidth="1"/>
    <col min="10254" max="10254" width="11.140625" style="113" customWidth="1"/>
    <col min="10255" max="10256" width="11" style="113" customWidth="1"/>
    <col min="10257" max="10257" width="11.28515625" style="113" customWidth="1"/>
    <col min="10258" max="10258" width="11.42578125" style="113" customWidth="1"/>
    <col min="10259" max="10260" width="10.42578125" style="113" bestFit="1" customWidth="1"/>
    <col min="10261" max="10261" width="11.42578125" style="113" customWidth="1"/>
    <col min="10262" max="10262" width="10.7109375" style="113" customWidth="1"/>
    <col min="10263" max="10263" width="9.28515625" style="113" bestFit="1" customWidth="1"/>
    <col min="10264" max="10265" width="10.7109375" style="113" bestFit="1" customWidth="1"/>
    <col min="10266" max="10266" width="10.5703125" style="113" customWidth="1"/>
    <col min="10267" max="10267" width="9.85546875" style="113" customWidth="1"/>
    <col min="10268" max="10270" width="10.85546875" style="113" customWidth="1"/>
    <col min="10271" max="10496" width="9.140625" style="113"/>
    <col min="10497" max="10497" width="67.28515625" style="113" customWidth="1"/>
    <col min="10498" max="10506" width="11" style="113" customWidth="1"/>
    <col min="10507" max="10507" width="10.42578125" style="113" bestFit="1" customWidth="1"/>
    <col min="10508" max="10508" width="11.42578125" style="113" customWidth="1"/>
    <col min="10509" max="10509" width="11" style="113" customWidth="1"/>
    <col min="10510" max="10510" width="11.140625" style="113" customWidth="1"/>
    <col min="10511" max="10512" width="11" style="113" customWidth="1"/>
    <col min="10513" max="10513" width="11.28515625" style="113" customWidth="1"/>
    <col min="10514" max="10514" width="11.42578125" style="113" customWidth="1"/>
    <col min="10515" max="10516" width="10.42578125" style="113" bestFit="1" customWidth="1"/>
    <col min="10517" max="10517" width="11.42578125" style="113" customWidth="1"/>
    <col min="10518" max="10518" width="10.7109375" style="113" customWidth="1"/>
    <col min="10519" max="10519" width="9.28515625" style="113" bestFit="1" customWidth="1"/>
    <col min="10520" max="10521" width="10.7109375" style="113" bestFit="1" customWidth="1"/>
    <col min="10522" max="10522" width="10.5703125" style="113" customWidth="1"/>
    <col min="10523" max="10523" width="9.85546875" style="113" customWidth="1"/>
    <col min="10524" max="10526" width="10.85546875" style="113" customWidth="1"/>
    <col min="10527" max="10752" width="9.140625" style="113"/>
    <col min="10753" max="10753" width="67.28515625" style="113" customWidth="1"/>
    <col min="10754" max="10762" width="11" style="113" customWidth="1"/>
    <col min="10763" max="10763" width="10.42578125" style="113" bestFit="1" customWidth="1"/>
    <col min="10764" max="10764" width="11.42578125" style="113" customWidth="1"/>
    <col min="10765" max="10765" width="11" style="113" customWidth="1"/>
    <col min="10766" max="10766" width="11.140625" style="113" customWidth="1"/>
    <col min="10767" max="10768" width="11" style="113" customWidth="1"/>
    <col min="10769" max="10769" width="11.28515625" style="113" customWidth="1"/>
    <col min="10770" max="10770" width="11.42578125" style="113" customWidth="1"/>
    <col min="10771" max="10772" width="10.42578125" style="113" bestFit="1" customWidth="1"/>
    <col min="10773" max="10773" width="11.42578125" style="113" customWidth="1"/>
    <col min="10774" max="10774" width="10.7109375" style="113" customWidth="1"/>
    <col min="10775" max="10775" width="9.28515625" style="113" bestFit="1" customWidth="1"/>
    <col min="10776" max="10777" width="10.7109375" style="113" bestFit="1" customWidth="1"/>
    <col min="10778" max="10778" width="10.5703125" style="113" customWidth="1"/>
    <col min="10779" max="10779" width="9.85546875" style="113" customWidth="1"/>
    <col min="10780" max="10782" width="10.85546875" style="113" customWidth="1"/>
    <col min="10783" max="11008" width="9.140625" style="113"/>
    <col min="11009" max="11009" width="67.28515625" style="113" customWidth="1"/>
    <col min="11010" max="11018" width="11" style="113" customWidth="1"/>
    <col min="11019" max="11019" width="10.42578125" style="113" bestFit="1" customWidth="1"/>
    <col min="11020" max="11020" width="11.42578125" style="113" customWidth="1"/>
    <col min="11021" max="11021" width="11" style="113" customWidth="1"/>
    <col min="11022" max="11022" width="11.140625" style="113" customWidth="1"/>
    <col min="11023" max="11024" width="11" style="113" customWidth="1"/>
    <col min="11025" max="11025" width="11.28515625" style="113" customWidth="1"/>
    <col min="11026" max="11026" width="11.42578125" style="113" customWidth="1"/>
    <col min="11027" max="11028" width="10.42578125" style="113" bestFit="1" customWidth="1"/>
    <col min="11029" max="11029" width="11.42578125" style="113" customWidth="1"/>
    <col min="11030" max="11030" width="10.7109375" style="113" customWidth="1"/>
    <col min="11031" max="11031" width="9.28515625" style="113" bestFit="1" customWidth="1"/>
    <col min="11032" max="11033" width="10.7109375" style="113" bestFit="1" customWidth="1"/>
    <col min="11034" max="11034" width="10.5703125" style="113" customWidth="1"/>
    <col min="11035" max="11035" width="9.85546875" style="113" customWidth="1"/>
    <col min="11036" max="11038" width="10.85546875" style="113" customWidth="1"/>
    <col min="11039" max="11264" width="9.140625" style="113"/>
    <col min="11265" max="11265" width="67.28515625" style="113" customWidth="1"/>
    <col min="11266" max="11274" width="11" style="113" customWidth="1"/>
    <col min="11275" max="11275" width="10.42578125" style="113" bestFit="1" customWidth="1"/>
    <col min="11276" max="11276" width="11.42578125" style="113" customWidth="1"/>
    <col min="11277" max="11277" width="11" style="113" customWidth="1"/>
    <col min="11278" max="11278" width="11.140625" style="113" customWidth="1"/>
    <col min="11279" max="11280" width="11" style="113" customWidth="1"/>
    <col min="11281" max="11281" width="11.28515625" style="113" customWidth="1"/>
    <col min="11282" max="11282" width="11.42578125" style="113" customWidth="1"/>
    <col min="11283" max="11284" width="10.42578125" style="113" bestFit="1" customWidth="1"/>
    <col min="11285" max="11285" width="11.42578125" style="113" customWidth="1"/>
    <col min="11286" max="11286" width="10.7109375" style="113" customWidth="1"/>
    <col min="11287" max="11287" width="9.28515625" style="113" bestFit="1" customWidth="1"/>
    <col min="11288" max="11289" width="10.7109375" style="113" bestFit="1" customWidth="1"/>
    <col min="11290" max="11290" width="10.5703125" style="113" customWidth="1"/>
    <col min="11291" max="11291" width="9.85546875" style="113" customWidth="1"/>
    <col min="11292" max="11294" width="10.85546875" style="113" customWidth="1"/>
    <col min="11295" max="11520" width="9.140625" style="113"/>
    <col min="11521" max="11521" width="67.28515625" style="113" customWidth="1"/>
    <col min="11522" max="11530" width="11" style="113" customWidth="1"/>
    <col min="11531" max="11531" width="10.42578125" style="113" bestFit="1" customWidth="1"/>
    <col min="11532" max="11532" width="11.42578125" style="113" customWidth="1"/>
    <col min="11533" max="11533" width="11" style="113" customWidth="1"/>
    <col min="11534" max="11534" width="11.140625" style="113" customWidth="1"/>
    <col min="11535" max="11536" width="11" style="113" customWidth="1"/>
    <col min="11537" max="11537" width="11.28515625" style="113" customWidth="1"/>
    <col min="11538" max="11538" width="11.42578125" style="113" customWidth="1"/>
    <col min="11539" max="11540" width="10.42578125" style="113" bestFit="1" customWidth="1"/>
    <col min="11541" max="11541" width="11.42578125" style="113" customWidth="1"/>
    <col min="11542" max="11542" width="10.7109375" style="113" customWidth="1"/>
    <col min="11543" max="11543" width="9.28515625" style="113" bestFit="1" customWidth="1"/>
    <col min="11544" max="11545" width="10.7109375" style="113" bestFit="1" customWidth="1"/>
    <col min="11546" max="11546" width="10.5703125" style="113" customWidth="1"/>
    <col min="11547" max="11547" width="9.85546875" style="113" customWidth="1"/>
    <col min="11548" max="11550" width="10.85546875" style="113" customWidth="1"/>
    <col min="11551" max="11776" width="9.140625" style="113"/>
    <col min="11777" max="11777" width="67.28515625" style="113" customWidth="1"/>
    <col min="11778" max="11786" width="11" style="113" customWidth="1"/>
    <col min="11787" max="11787" width="10.42578125" style="113" bestFit="1" customWidth="1"/>
    <col min="11788" max="11788" width="11.42578125" style="113" customWidth="1"/>
    <col min="11789" max="11789" width="11" style="113" customWidth="1"/>
    <col min="11790" max="11790" width="11.140625" style="113" customWidth="1"/>
    <col min="11791" max="11792" width="11" style="113" customWidth="1"/>
    <col min="11793" max="11793" width="11.28515625" style="113" customWidth="1"/>
    <col min="11794" max="11794" width="11.42578125" style="113" customWidth="1"/>
    <col min="11795" max="11796" width="10.42578125" style="113" bestFit="1" customWidth="1"/>
    <col min="11797" max="11797" width="11.42578125" style="113" customWidth="1"/>
    <col min="11798" max="11798" width="10.7109375" style="113" customWidth="1"/>
    <col min="11799" max="11799" width="9.28515625" style="113" bestFit="1" customWidth="1"/>
    <col min="11800" max="11801" width="10.7109375" style="113" bestFit="1" customWidth="1"/>
    <col min="11802" max="11802" width="10.5703125" style="113" customWidth="1"/>
    <col min="11803" max="11803" width="9.85546875" style="113" customWidth="1"/>
    <col min="11804" max="11806" width="10.85546875" style="113" customWidth="1"/>
    <col min="11807" max="12032" width="9.140625" style="113"/>
    <col min="12033" max="12033" width="67.28515625" style="113" customWidth="1"/>
    <col min="12034" max="12042" width="11" style="113" customWidth="1"/>
    <col min="12043" max="12043" width="10.42578125" style="113" bestFit="1" customWidth="1"/>
    <col min="12044" max="12044" width="11.42578125" style="113" customWidth="1"/>
    <col min="12045" max="12045" width="11" style="113" customWidth="1"/>
    <col min="12046" max="12046" width="11.140625" style="113" customWidth="1"/>
    <col min="12047" max="12048" width="11" style="113" customWidth="1"/>
    <col min="12049" max="12049" width="11.28515625" style="113" customWidth="1"/>
    <col min="12050" max="12050" width="11.42578125" style="113" customWidth="1"/>
    <col min="12051" max="12052" width="10.42578125" style="113" bestFit="1" customWidth="1"/>
    <col min="12053" max="12053" width="11.42578125" style="113" customWidth="1"/>
    <col min="12054" max="12054" width="10.7109375" style="113" customWidth="1"/>
    <col min="12055" max="12055" width="9.28515625" style="113" bestFit="1" customWidth="1"/>
    <col min="12056" max="12057" width="10.7109375" style="113" bestFit="1" customWidth="1"/>
    <col min="12058" max="12058" width="10.5703125" style="113" customWidth="1"/>
    <col min="12059" max="12059" width="9.85546875" style="113" customWidth="1"/>
    <col min="12060" max="12062" width="10.85546875" style="113" customWidth="1"/>
    <col min="12063" max="12288" width="9.140625" style="113"/>
    <col min="12289" max="12289" width="67.28515625" style="113" customWidth="1"/>
    <col min="12290" max="12298" width="11" style="113" customWidth="1"/>
    <col min="12299" max="12299" width="10.42578125" style="113" bestFit="1" customWidth="1"/>
    <col min="12300" max="12300" width="11.42578125" style="113" customWidth="1"/>
    <col min="12301" max="12301" width="11" style="113" customWidth="1"/>
    <col min="12302" max="12302" width="11.140625" style="113" customWidth="1"/>
    <col min="12303" max="12304" width="11" style="113" customWidth="1"/>
    <col min="12305" max="12305" width="11.28515625" style="113" customWidth="1"/>
    <col min="12306" max="12306" width="11.42578125" style="113" customWidth="1"/>
    <col min="12307" max="12308" width="10.42578125" style="113" bestFit="1" customWidth="1"/>
    <col min="12309" max="12309" width="11.42578125" style="113" customWidth="1"/>
    <col min="12310" max="12310" width="10.7109375" style="113" customWidth="1"/>
    <col min="12311" max="12311" width="9.28515625" style="113" bestFit="1" customWidth="1"/>
    <col min="12312" max="12313" width="10.7109375" style="113" bestFit="1" customWidth="1"/>
    <col min="12314" max="12314" width="10.5703125" style="113" customWidth="1"/>
    <col min="12315" max="12315" width="9.85546875" style="113" customWidth="1"/>
    <col min="12316" max="12318" width="10.85546875" style="113" customWidth="1"/>
    <col min="12319" max="12544" width="9.140625" style="113"/>
    <col min="12545" max="12545" width="67.28515625" style="113" customWidth="1"/>
    <col min="12546" max="12554" width="11" style="113" customWidth="1"/>
    <col min="12555" max="12555" width="10.42578125" style="113" bestFit="1" customWidth="1"/>
    <col min="12556" max="12556" width="11.42578125" style="113" customWidth="1"/>
    <col min="12557" max="12557" width="11" style="113" customWidth="1"/>
    <col min="12558" max="12558" width="11.140625" style="113" customWidth="1"/>
    <col min="12559" max="12560" width="11" style="113" customWidth="1"/>
    <col min="12561" max="12561" width="11.28515625" style="113" customWidth="1"/>
    <col min="12562" max="12562" width="11.42578125" style="113" customWidth="1"/>
    <col min="12563" max="12564" width="10.42578125" style="113" bestFit="1" customWidth="1"/>
    <col min="12565" max="12565" width="11.42578125" style="113" customWidth="1"/>
    <col min="12566" max="12566" width="10.7109375" style="113" customWidth="1"/>
    <col min="12567" max="12567" width="9.28515625" style="113" bestFit="1" customWidth="1"/>
    <col min="12568" max="12569" width="10.7109375" style="113" bestFit="1" customWidth="1"/>
    <col min="12570" max="12570" width="10.5703125" style="113" customWidth="1"/>
    <col min="12571" max="12571" width="9.85546875" style="113" customWidth="1"/>
    <col min="12572" max="12574" width="10.85546875" style="113" customWidth="1"/>
    <col min="12575" max="12800" width="9.140625" style="113"/>
    <col min="12801" max="12801" width="67.28515625" style="113" customWidth="1"/>
    <col min="12802" max="12810" width="11" style="113" customWidth="1"/>
    <col min="12811" max="12811" width="10.42578125" style="113" bestFit="1" customWidth="1"/>
    <col min="12812" max="12812" width="11.42578125" style="113" customWidth="1"/>
    <col min="12813" max="12813" width="11" style="113" customWidth="1"/>
    <col min="12814" max="12814" width="11.140625" style="113" customWidth="1"/>
    <col min="12815" max="12816" width="11" style="113" customWidth="1"/>
    <col min="12817" max="12817" width="11.28515625" style="113" customWidth="1"/>
    <col min="12818" max="12818" width="11.42578125" style="113" customWidth="1"/>
    <col min="12819" max="12820" width="10.42578125" style="113" bestFit="1" customWidth="1"/>
    <col min="12821" max="12821" width="11.42578125" style="113" customWidth="1"/>
    <col min="12822" max="12822" width="10.7109375" style="113" customWidth="1"/>
    <col min="12823" max="12823" width="9.28515625" style="113" bestFit="1" customWidth="1"/>
    <col min="12824" max="12825" width="10.7109375" style="113" bestFit="1" customWidth="1"/>
    <col min="12826" max="12826" width="10.5703125" style="113" customWidth="1"/>
    <col min="12827" max="12827" width="9.85546875" style="113" customWidth="1"/>
    <col min="12828" max="12830" width="10.85546875" style="113" customWidth="1"/>
    <col min="12831" max="13056" width="9.140625" style="113"/>
    <col min="13057" max="13057" width="67.28515625" style="113" customWidth="1"/>
    <col min="13058" max="13066" width="11" style="113" customWidth="1"/>
    <col min="13067" max="13067" width="10.42578125" style="113" bestFit="1" customWidth="1"/>
    <col min="13068" max="13068" width="11.42578125" style="113" customWidth="1"/>
    <col min="13069" max="13069" width="11" style="113" customWidth="1"/>
    <col min="13070" max="13070" width="11.140625" style="113" customWidth="1"/>
    <col min="13071" max="13072" width="11" style="113" customWidth="1"/>
    <col min="13073" max="13073" width="11.28515625" style="113" customWidth="1"/>
    <col min="13074" max="13074" width="11.42578125" style="113" customWidth="1"/>
    <col min="13075" max="13076" width="10.42578125" style="113" bestFit="1" customWidth="1"/>
    <col min="13077" max="13077" width="11.42578125" style="113" customWidth="1"/>
    <col min="13078" max="13078" width="10.7109375" style="113" customWidth="1"/>
    <col min="13079" max="13079" width="9.28515625" style="113" bestFit="1" customWidth="1"/>
    <col min="13080" max="13081" width="10.7109375" style="113" bestFit="1" customWidth="1"/>
    <col min="13082" max="13082" width="10.5703125" style="113" customWidth="1"/>
    <col min="13083" max="13083" width="9.85546875" style="113" customWidth="1"/>
    <col min="13084" max="13086" width="10.85546875" style="113" customWidth="1"/>
    <col min="13087" max="13312" width="9.140625" style="113"/>
    <col min="13313" max="13313" width="67.28515625" style="113" customWidth="1"/>
    <col min="13314" max="13322" width="11" style="113" customWidth="1"/>
    <col min="13323" max="13323" width="10.42578125" style="113" bestFit="1" customWidth="1"/>
    <col min="13324" max="13324" width="11.42578125" style="113" customWidth="1"/>
    <col min="13325" max="13325" width="11" style="113" customWidth="1"/>
    <col min="13326" max="13326" width="11.140625" style="113" customWidth="1"/>
    <col min="13327" max="13328" width="11" style="113" customWidth="1"/>
    <col min="13329" max="13329" width="11.28515625" style="113" customWidth="1"/>
    <col min="13330" max="13330" width="11.42578125" style="113" customWidth="1"/>
    <col min="13331" max="13332" width="10.42578125" style="113" bestFit="1" customWidth="1"/>
    <col min="13333" max="13333" width="11.42578125" style="113" customWidth="1"/>
    <col min="13334" max="13334" width="10.7109375" style="113" customWidth="1"/>
    <col min="13335" max="13335" width="9.28515625" style="113" bestFit="1" customWidth="1"/>
    <col min="13336" max="13337" width="10.7109375" style="113" bestFit="1" customWidth="1"/>
    <col min="13338" max="13338" width="10.5703125" style="113" customWidth="1"/>
    <col min="13339" max="13339" width="9.85546875" style="113" customWidth="1"/>
    <col min="13340" max="13342" width="10.85546875" style="113" customWidth="1"/>
    <col min="13343" max="13568" width="9.140625" style="113"/>
    <col min="13569" max="13569" width="67.28515625" style="113" customWidth="1"/>
    <col min="13570" max="13578" width="11" style="113" customWidth="1"/>
    <col min="13579" max="13579" width="10.42578125" style="113" bestFit="1" customWidth="1"/>
    <col min="13580" max="13580" width="11.42578125" style="113" customWidth="1"/>
    <col min="13581" max="13581" width="11" style="113" customWidth="1"/>
    <col min="13582" max="13582" width="11.140625" style="113" customWidth="1"/>
    <col min="13583" max="13584" width="11" style="113" customWidth="1"/>
    <col min="13585" max="13585" width="11.28515625" style="113" customWidth="1"/>
    <col min="13586" max="13586" width="11.42578125" style="113" customWidth="1"/>
    <col min="13587" max="13588" width="10.42578125" style="113" bestFit="1" customWidth="1"/>
    <col min="13589" max="13589" width="11.42578125" style="113" customWidth="1"/>
    <col min="13590" max="13590" width="10.7109375" style="113" customWidth="1"/>
    <col min="13591" max="13591" width="9.28515625" style="113" bestFit="1" customWidth="1"/>
    <col min="13592" max="13593" width="10.7109375" style="113" bestFit="1" customWidth="1"/>
    <col min="13594" max="13594" width="10.5703125" style="113" customWidth="1"/>
    <col min="13595" max="13595" width="9.85546875" style="113" customWidth="1"/>
    <col min="13596" max="13598" width="10.85546875" style="113" customWidth="1"/>
    <col min="13599" max="13824" width="9.140625" style="113"/>
    <col min="13825" max="13825" width="67.28515625" style="113" customWidth="1"/>
    <col min="13826" max="13834" width="11" style="113" customWidth="1"/>
    <col min="13835" max="13835" width="10.42578125" style="113" bestFit="1" customWidth="1"/>
    <col min="13836" max="13836" width="11.42578125" style="113" customWidth="1"/>
    <col min="13837" max="13837" width="11" style="113" customWidth="1"/>
    <col min="13838" max="13838" width="11.140625" style="113" customWidth="1"/>
    <col min="13839" max="13840" width="11" style="113" customWidth="1"/>
    <col min="13841" max="13841" width="11.28515625" style="113" customWidth="1"/>
    <col min="13842" max="13842" width="11.42578125" style="113" customWidth="1"/>
    <col min="13843" max="13844" width="10.42578125" style="113" bestFit="1" customWidth="1"/>
    <col min="13845" max="13845" width="11.42578125" style="113" customWidth="1"/>
    <col min="13846" max="13846" width="10.7109375" style="113" customWidth="1"/>
    <col min="13847" max="13847" width="9.28515625" style="113" bestFit="1" customWidth="1"/>
    <col min="13848" max="13849" width="10.7109375" style="113" bestFit="1" customWidth="1"/>
    <col min="13850" max="13850" width="10.5703125" style="113" customWidth="1"/>
    <col min="13851" max="13851" width="9.85546875" style="113" customWidth="1"/>
    <col min="13852" max="13854" width="10.85546875" style="113" customWidth="1"/>
    <col min="13855" max="14080" width="9.140625" style="113"/>
    <col min="14081" max="14081" width="67.28515625" style="113" customWidth="1"/>
    <col min="14082" max="14090" width="11" style="113" customWidth="1"/>
    <col min="14091" max="14091" width="10.42578125" style="113" bestFit="1" customWidth="1"/>
    <col min="14092" max="14092" width="11.42578125" style="113" customWidth="1"/>
    <col min="14093" max="14093" width="11" style="113" customWidth="1"/>
    <col min="14094" max="14094" width="11.140625" style="113" customWidth="1"/>
    <col min="14095" max="14096" width="11" style="113" customWidth="1"/>
    <col min="14097" max="14097" width="11.28515625" style="113" customWidth="1"/>
    <col min="14098" max="14098" width="11.42578125" style="113" customWidth="1"/>
    <col min="14099" max="14100" width="10.42578125" style="113" bestFit="1" customWidth="1"/>
    <col min="14101" max="14101" width="11.42578125" style="113" customWidth="1"/>
    <col min="14102" max="14102" width="10.7109375" style="113" customWidth="1"/>
    <col min="14103" max="14103" width="9.28515625" style="113" bestFit="1" customWidth="1"/>
    <col min="14104" max="14105" width="10.7109375" style="113" bestFit="1" customWidth="1"/>
    <col min="14106" max="14106" width="10.5703125" style="113" customWidth="1"/>
    <col min="14107" max="14107" width="9.85546875" style="113" customWidth="1"/>
    <col min="14108" max="14110" width="10.85546875" style="113" customWidth="1"/>
    <col min="14111" max="14336" width="9.140625" style="113"/>
    <col min="14337" max="14337" width="67.28515625" style="113" customWidth="1"/>
    <col min="14338" max="14346" width="11" style="113" customWidth="1"/>
    <col min="14347" max="14347" width="10.42578125" style="113" bestFit="1" customWidth="1"/>
    <col min="14348" max="14348" width="11.42578125" style="113" customWidth="1"/>
    <col min="14349" max="14349" width="11" style="113" customWidth="1"/>
    <col min="14350" max="14350" width="11.140625" style="113" customWidth="1"/>
    <col min="14351" max="14352" width="11" style="113" customWidth="1"/>
    <col min="14353" max="14353" width="11.28515625" style="113" customWidth="1"/>
    <col min="14354" max="14354" width="11.42578125" style="113" customWidth="1"/>
    <col min="14355" max="14356" width="10.42578125" style="113" bestFit="1" customWidth="1"/>
    <col min="14357" max="14357" width="11.42578125" style="113" customWidth="1"/>
    <col min="14358" max="14358" width="10.7109375" style="113" customWidth="1"/>
    <col min="14359" max="14359" width="9.28515625" style="113" bestFit="1" customWidth="1"/>
    <col min="14360" max="14361" width="10.7109375" style="113" bestFit="1" customWidth="1"/>
    <col min="14362" max="14362" width="10.5703125" style="113" customWidth="1"/>
    <col min="14363" max="14363" width="9.85546875" style="113" customWidth="1"/>
    <col min="14364" max="14366" width="10.85546875" style="113" customWidth="1"/>
    <col min="14367" max="14592" width="9.140625" style="113"/>
    <col min="14593" max="14593" width="67.28515625" style="113" customWidth="1"/>
    <col min="14594" max="14602" width="11" style="113" customWidth="1"/>
    <col min="14603" max="14603" width="10.42578125" style="113" bestFit="1" customWidth="1"/>
    <col min="14604" max="14604" width="11.42578125" style="113" customWidth="1"/>
    <col min="14605" max="14605" width="11" style="113" customWidth="1"/>
    <col min="14606" max="14606" width="11.140625" style="113" customWidth="1"/>
    <col min="14607" max="14608" width="11" style="113" customWidth="1"/>
    <col min="14609" max="14609" width="11.28515625" style="113" customWidth="1"/>
    <col min="14610" max="14610" width="11.42578125" style="113" customWidth="1"/>
    <col min="14611" max="14612" width="10.42578125" style="113" bestFit="1" customWidth="1"/>
    <col min="14613" max="14613" width="11.42578125" style="113" customWidth="1"/>
    <col min="14614" max="14614" width="10.7109375" style="113" customWidth="1"/>
    <col min="14615" max="14615" width="9.28515625" style="113" bestFit="1" customWidth="1"/>
    <col min="14616" max="14617" width="10.7109375" style="113" bestFit="1" customWidth="1"/>
    <col min="14618" max="14618" width="10.5703125" style="113" customWidth="1"/>
    <col min="14619" max="14619" width="9.85546875" style="113" customWidth="1"/>
    <col min="14620" max="14622" width="10.85546875" style="113" customWidth="1"/>
    <col min="14623" max="14848" width="9.140625" style="113"/>
    <col min="14849" max="14849" width="67.28515625" style="113" customWidth="1"/>
    <col min="14850" max="14858" width="11" style="113" customWidth="1"/>
    <col min="14859" max="14859" width="10.42578125" style="113" bestFit="1" customWidth="1"/>
    <col min="14860" max="14860" width="11.42578125" style="113" customWidth="1"/>
    <col min="14861" max="14861" width="11" style="113" customWidth="1"/>
    <col min="14862" max="14862" width="11.140625" style="113" customWidth="1"/>
    <col min="14863" max="14864" width="11" style="113" customWidth="1"/>
    <col min="14865" max="14865" width="11.28515625" style="113" customWidth="1"/>
    <col min="14866" max="14866" width="11.42578125" style="113" customWidth="1"/>
    <col min="14867" max="14868" width="10.42578125" style="113" bestFit="1" customWidth="1"/>
    <col min="14869" max="14869" width="11.42578125" style="113" customWidth="1"/>
    <col min="14870" max="14870" width="10.7109375" style="113" customWidth="1"/>
    <col min="14871" max="14871" width="9.28515625" style="113" bestFit="1" customWidth="1"/>
    <col min="14872" max="14873" width="10.7109375" style="113" bestFit="1" customWidth="1"/>
    <col min="14874" max="14874" width="10.5703125" style="113" customWidth="1"/>
    <col min="14875" max="14875" width="9.85546875" style="113" customWidth="1"/>
    <col min="14876" max="14878" width="10.85546875" style="113" customWidth="1"/>
    <col min="14879" max="15104" width="9.140625" style="113"/>
    <col min="15105" max="15105" width="67.28515625" style="113" customWidth="1"/>
    <col min="15106" max="15114" width="11" style="113" customWidth="1"/>
    <col min="15115" max="15115" width="10.42578125" style="113" bestFit="1" customWidth="1"/>
    <col min="15116" max="15116" width="11.42578125" style="113" customWidth="1"/>
    <col min="15117" max="15117" width="11" style="113" customWidth="1"/>
    <col min="15118" max="15118" width="11.140625" style="113" customWidth="1"/>
    <col min="15119" max="15120" width="11" style="113" customWidth="1"/>
    <col min="15121" max="15121" width="11.28515625" style="113" customWidth="1"/>
    <col min="15122" max="15122" width="11.42578125" style="113" customWidth="1"/>
    <col min="15123" max="15124" width="10.42578125" style="113" bestFit="1" customWidth="1"/>
    <col min="15125" max="15125" width="11.42578125" style="113" customWidth="1"/>
    <col min="15126" max="15126" width="10.7109375" style="113" customWidth="1"/>
    <col min="15127" max="15127" width="9.28515625" style="113" bestFit="1" customWidth="1"/>
    <col min="15128" max="15129" width="10.7109375" style="113" bestFit="1" customWidth="1"/>
    <col min="15130" max="15130" width="10.5703125" style="113" customWidth="1"/>
    <col min="15131" max="15131" width="9.85546875" style="113" customWidth="1"/>
    <col min="15132" max="15134" width="10.85546875" style="113" customWidth="1"/>
    <col min="15135" max="15360" width="9.140625" style="113"/>
    <col min="15361" max="15361" width="67.28515625" style="113" customWidth="1"/>
    <col min="15362" max="15370" width="11" style="113" customWidth="1"/>
    <col min="15371" max="15371" width="10.42578125" style="113" bestFit="1" customWidth="1"/>
    <col min="15372" max="15372" width="11.42578125" style="113" customWidth="1"/>
    <col min="15373" max="15373" width="11" style="113" customWidth="1"/>
    <col min="15374" max="15374" width="11.140625" style="113" customWidth="1"/>
    <col min="15375" max="15376" width="11" style="113" customWidth="1"/>
    <col min="15377" max="15377" width="11.28515625" style="113" customWidth="1"/>
    <col min="15378" max="15378" width="11.42578125" style="113" customWidth="1"/>
    <col min="15379" max="15380" width="10.42578125" style="113" bestFit="1" customWidth="1"/>
    <col min="15381" max="15381" width="11.42578125" style="113" customWidth="1"/>
    <col min="15382" max="15382" width="10.7109375" style="113" customWidth="1"/>
    <col min="15383" max="15383" width="9.28515625" style="113" bestFit="1" customWidth="1"/>
    <col min="15384" max="15385" width="10.7109375" style="113" bestFit="1" customWidth="1"/>
    <col min="15386" max="15386" width="10.5703125" style="113" customWidth="1"/>
    <col min="15387" max="15387" width="9.85546875" style="113" customWidth="1"/>
    <col min="15388" max="15390" width="10.85546875" style="113" customWidth="1"/>
    <col min="15391" max="15616" width="9.140625" style="113"/>
    <col min="15617" max="15617" width="67.28515625" style="113" customWidth="1"/>
    <col min="15618" max="15626" width="11" style="113" customWidth="1"/>
    <col min="15627" max="15627" width="10.42578125" style="113" bestFit="1" customWidth="1"/>
    <col min="15628" max="15628" width="11.42578125" style="113" customWidth="1"/>
    <col min="15629" max="15629" width="11" style="113" customWidth="1"/>
    <col min="15630" max="15630" width="11.140625" style="113" customWidth="1"/>
    <col min="15631" max="15632" width="11" style="113" customWidth="1"/>
    <col min="15633" max="15633" width="11.28515625" style="113" customWidth="1"/>
    <col min="15634" max="15634" width="11.42578125" style="113" customWidth="1"/>
    <col min="15635" max="15636" width="10.42578125" style="113" bestFit="1" customWidth="1"/>
    <col min="15637" max="15637" width="11.42578125" style="113" customWidth="1"/>
    <col min="15638" max="15638" width="10.7109375" style="113" customWidth="1"/>
    <col min="15639" max="15639" width="9.28515625" style="113" bestFit="1" customWidth="1"/>
    <col min="15640" max="15641" width="10.7109375" style="113" bestFit="1" customWidth="1"/>
    <col min="15642" max="15642" width="10.5703125" style="113" customWidth="1"/>
    <col min="15643" max="15643" width="9.85546875" style="113" customWidth="1"/>
    <col min="15644" max="15646" width="10.85546875" style="113" customWidth="1"/>
    <col min="15647" max="15872" width="9.140625" style="113"/>
    <col min="15873" max="15873" width="67.28515625" style="113" customWidth="1"/>
    <col min="15874" max="15882" width="11" style="113" customWidth="1"/>
    <col min="15883" max="15883" width="10.42578125" style="113" bestFit="1" customWidth="1"/>
    <col min="15884" max="15884" width="11.42578125" style="113" customWidth="1"/>
    <col min="15885" max="15885" width="11" style="113" customWidth="1"/>
    <col min="15886" max="15886" width="11.140625" style="113" customWidth="1"/>
    <col min="15887" max="15888" width="11" style="113" customWidth="1"/>
    <col min="15889" max="15889" width="11.28515625" style="113" customWidth="1"/>
    <col min="15890" max="15890" width="11.42578125" style="113" customWidth="1"/>
    <col min="15891" max="15892" width="10.42578125" style="113" bestFit="1" customWidth="1"/>
    <col min="15893" max="15893" width="11.42578125" style="113" customWidth="1"/>
    <col min="15894" max="15894" width="10.7109375" style="113" customWidth="1"/>
    <col min="15895" max="15895" width="9.28515625" style="113" bestFit="1" customWidth="1"/>
    <col min="15896" max="15897" width="10.7109375" style="113" bestFit="1" customWidth="1"/>
    <col min="15898" max="15898" width="10.5703125" style="113" customWidth="1"/>
    <col min="15899" max="15899" width="9.85546875" style="113" customWidth="1"/>
    <col min="15900" max="15902" width="10.85546875" style="113" customWidth="1"/>
    <col min="15903" max="16128" width="9.140625" style="113"/>
    <col min="16129" max="16129" width="67.28515625" style="113" customWidth="1"/>
    <col min="16130" max="16138" width="11" style="113" customWidth="1"/>
    <col min="16139" max="16139" width="10.42578125" style="113" bestFit="1" customWidth="1"/>
    <col min="16140" max="16140" width="11.42578125" style="113" customWidth="1"/>
    <col min="16141" max="16141" width="11" style="113" customWidth="1"/>
    <col min="16142" max="16142" width="11.140625" style="113" customWidth="1"/>
    <col min="16143" max="16144" width="11" style="113" customWidth="1"/>
    <col min="16145" max="16145" width="11.28515625" style="113" customWidth="1"/>
    <col min="16146" max="16146" width="11.42578125" style="113" customWidth="1"/>
    <col min="16147" max="16148" width="10.42578125" style="113" bestFit="1" customWidth="1"/>
    <col min="16149" max="16149" width="11.42578125" style="113" customWidth="1"/>
    <col min="16150" max="16150" width="10.7109375" style="113" customWidth="1"/>
    <col min="16151" max="16151" width="9.28515625" style="113" bestFit="1" customWidth="1"/>
    <col min="16152" max="16153" width="10.7109375" style="113" bestFit="1" customWidth="1"/>
    <col min="16154" max="16154" width="10.5703125" style="113" customWidth="1"/>
    <col min="16155" max="16155" width="9.85546875" style="113" customWidth="1"/>
    <col min="16156" max="16158" width="10.85546875" style="113" customWidth="1"/>
    <col min="16159" max="16384" width="9.140625" style="113"/>
  </cols>
  <sheetData>
    <row r="1" spans="1:35" s="5" customFormat="1" ht="18.75" customHeight="1" x14ac:dyDescent="0.2">
      <c r="A1" s="1505" t="s">
        <v>704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5"/>
      <c r="S1" s="1505"/>
      <c r="T1" s="1505"/>
      <c r="U1" s="1505"/>
      <c r="V1" s="1505"/>
      <c r="W1" s="1505"/>
      <c r="X1" s="1505"/>
      <c r="Y1" s="1505"/>
      <c r="Z1" s="1505"/>
      <c r="AA1" s="1505"/>
      <c r="AB1" s="1505"/>
      <c r="AC1" s="1505"/>
      <c r="AD1" s="1505"/>
      <c r="AE1" s="1505"/>
      <c r="AF1" s="1505"/>
      <c r="AG1" s="1505"/>
      <c r="AH1" s="1505"/>
    </row>
    <row r="2" spans="1:35" s="7" customFormat="1" x14ac:dyDescent="0.2">
      <c r="A2" s="1050"/>
      <c r="B2" s="1050">
        <v>1991</v>
      </c>
      <c r="C2" s="1050">
        <v>1992</v>
      </c>
      <c r="D2" s="1050">
        <v>1993</v>
      </c>
      <c r="E2" s="1050">
        <v>1994</v>
      </c>
      <c r="F2" s="1050">
        <v>1995</v>
      </c>
      <c r="G2" s="1050">
        <v>1996</v>
      </c>
      <c r="H2" s="1050">
        <v>1997</v>
      </c>
      <c r="I2" s="1050">
        <v>1998</v>
      </c>
      <c r="J2" s="1050">
        <v>1999</v>
      </c>
      <c r="K2" s="1074">
        <v>2000</v>
      </c>
      <c r="L2" s="1074">
        <v>2001</v>
      </c>
      <c r="M2" s="1074">
        <v>2002</v>
      </c>
      <c r="N2" s="1074">
        <v>2003</v>
      </c>
      <c r="O2" s="1074">
        <v>2004</v>
      </c>
      <c r="P2" s="1074">
        <v>2005</v>
      </c>
      <c r="Q2" s="1074">
        <v>2006</v>
      </c>
      <c r="R2" s="1074">
        <v>2007</v>
      </c>
      <c r="S2" s="1074">
        <v>2008</v>
      </c>
      <c r="T2" s="1074">
        <v>2009</v>
      </c>
      <c r="U2" s="1074">
        <v>2010</v>
      </c>
      <c r="V2" s="1074">
        <v>2011</v>
      </c>
      <c r="W2" s="1074">
        <v>2012</v>
      </c>
      <c r="X2" s="1074">
        <v>2013</v>
      </c>
      <c r="Y2" s="1074">
        <v>2014</v>
      </c>
      <c r="Z2" s="1074">
        <v>2015</v>
      </c>
      <c r="AA2" s="1074">
        <v>2016</v>
      </c>
      <c r="AB2" s="1074">
        <v>2017</v>
      </c>
      <c r="AC2" s="1074">
        <v>2018</v>
      </c>
      <c r="AD2" s="1074">
        <v>2019</v>
      </c>
      <c r="AE2" s="1074">
        <v>2020</v>
      </c>
      <c r="AF2" s="1074">
        <v>2021</v>
      </c>
      <c r="AG2" s="1074">
        <v>2022</v>
      </c>
      <c r="AH2" s="1050">
        <v>2023</v>
      </c>
      <c r="AI2" s="1050">
        <v>2024</v>
      </c>
    </row>
    <row r="3" spans="1:35" s="8" customFormat="1" x14ac:dyDescent="0.2">
      <c r="A3" s="1271" t="s">
        <v>1</v>
      </c>
      <c r="B3" s="1098"/>
      <c r="C3" s="1098"/>
      <c r="D3" s="1098"/>
      <c r="E3" s="1098"/>
      <c r="F3" s="1098"/>
      <c r="G3" s="1098"/>
      <c r="H3" s="1098"/>
      <c r="I3" s="1098"/>
      <c r="J3" s="1098"/>
      <c r="K3" s="1098"/>
      <c r="L3" s="1098"/>
      <c r="M3" s="1098"/>
      <c r="N3" s="1098"/>
      <c r="O3" s="1098"/>
      <c r="P3" s="1098"/>
      <c r="Q3" s="1098"/>
      <c r="R3" s="1098"/>
      <c r="S3" s="1098"/>
      <c r="T3" s="1098"/>
      <c r="U3" s="1098"/>
      <c r="V3" s="1098"/>
      <c r="W3" s="1098"/>
      <c r="X3" s="1098"/>
      <c r="Y3" s="1098"/>
      <c r="Z3" s="1098"/>
      <c r="AA3" s="1098"/>
      <c r="AB3" s="1283"/>
      <c r="AC3" s="1283"/>
      <c r="AD3" s="1283"/>
      <c r="AE3" s="1283"/>
      <c r="AF3" s="1283"/>
      <c r="AG3" s="1098"/>
      <c r="AH3" s="1098"/>
      <c r="AI3" s="1098"/>
    </row>
    <row r="4" spans="1:35" s="8" customFormat="1" x14ac:dyDescent="0.2">
      <c r="A4" s="948" t="s">
        <v>2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296"/>
      <c r="R4" s="296"/>
      <c r="S4" s="296"/>
      <c r="T4" s="296"/>
      <c r="U4" s="296"/>
      <c r="V4" s="296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91"/>
    </row>
    <row r="5" spans="1:35" s="8" customFormat="1" ht="12.75" x14ac:dyDescent="0.2">
      <c r="A5" s="949" t="s">
        <v>3</v>
      </c>
      <c r="B5" s="296" t="s">
        <v>4</v>
      </c>
      <c r="C5" s="296" t="s">
        <v>4</v>
      </c>
      <c r="D5" s="296" t="s">
        <v>4</v>
      </c>
      <c r="E5" s="296" t="s">
        <v>4</v>
      </c>
      <c r="F5" s="296" t="s">
        <v>4</v>
      </c>
      <c r="G5" s="296" t="s">
        <v>4</v>
      </c>
      <c r="H5" s="296" t="s">
        <v>4</v>
      </c>
      <c r="I5" s="296" t="s">
        <v>4</v>
      </c>
      <c r="J5" s="296" t="s">
        <v>4</v>
      </c>
      <c r="K5" s="292" t="s">
        <v>4</v>
      </c>
      <c r="L5" s="292" t="s">
        <v>4</v>
      </c>
      <c r="M5" s="292" t="s">
        <v>4</v>
      </c>
      <c r="N5" s="326">
        <v>104495</v>
      </c>
      <c r="O5" s="326">
        <v>105813</v>
      </c>
      <c r="P5" s="326">
        <v>108039</v>
      </c>
      <c r="Q5" s="326">
        <v>109759</v>
      </c>
      <c r="R5" s="326">
        <v>110447</v>
      </c>
      <c r="S5" s="326">
        <v>109659</v>
      </c>
      <c r="T5" s="326">
        <v>110768</v>
      </c>
      <c r="U5" s="326">
        <v>111934</v>
      </c>
      <c r="V5" s="326">
        <v>113655</v>
      </c>
      <c r="W5" s="326">
        <v>114264</v>
      </c>
      <c r="X5" s="326">
        <v>114167</v>
      </c>
      <c r="Y5" s="326">
        <v>114988</v>
      </c>
      <c r="Z5" s="326">
        <v>116046</v>
      </c>
      <c r="AA5" s="326">
        <v>115636</v>
      </c>
      <c r="AB5" s="326">
        <v>115536</v>
      </c>
      <c r="AC5" s="326">
        <v>115297</v>
      </c>
      <c r="AD5" s="326">
        <v>114966</v>
      </c>
      <c r="AE5" s="326">
        <v>114172</v>
      </c>
      <c r="AF5" s="326" t="s">
        <v>852</v>
      </c>
      <c r="AG5" s="326">
        <v>112085</v>
      </c>
      <c r="AH5" s="1031">
        <v>111917</v>
      </c>
      <c r="AI5" s="746">
        <v>111941</v>
      </c>
    </row>
    <row r="6" spans="1:35" s="8" customFormat="1" x14ac:dyDescent="0.2">
      <c r="A6" s="949" t="s">
        <v>5</v>
      </c>
      <c r="B6" s="296" t="s">
        <v>4</v>
      </c>
      <c r="C6" s="296" t="s">
        <v>4</v>
      </c>
      <c r="D6" s="296" t="s">
        <v>4</v>
      </c>
      <c r="E6" s="296" t="s">
        <v>4</v>
      </c>
      <c r="F6" s="296" t="s">
        <v>4</v>
      </c>
      <c r="G6" s="296" t="s">
        <v>4</v>
      </c>
      <c r="H6" s="296" t="s">
        <v>4</v>
      </c>
      <c r="I6" s="296" t="s">
        <v>4</v>
      </c>
      <c r="J6" s="296" t="s">
        <v>4</v>
      </c>
      <c r="K6" s="296" t="s">
        <v>4</v>
      </c>
      <c r="L6" s="296" t="s">
        <v>4</v>
      </c>
      <c r="M6" s="296" t="s">
        <v>4</v>
      </c>
      <c r="N6" s="302" t="s">
        <v>4</v>
      </c>
      <c r="O6" s="30">
        <v>101.26130436863008</v>
      </c>
      <c r="P6" s="30">
        <v>102.10371126421138</v>
      </c>
      <c r="Q6" s="30">
        <v>101.59201769731301</v>
      </c>
      <c r="R6" s="67">
        <v>100.6268278683297</v>
      </c>
      <c r="S6" s="30">
        <v>99.286535623421187</v>
      </c>
      <c r="T6" s="30">
        <v>101.01131690057359</v>
      </c>
      <c r="U6" s="30">
        <v>101.0526505850065</v>
      </c>
      <c r="V6" s="30">
        <v>101.53751317740812</v>
      </c>
      <c r="W6" s="30">
        <v>100.53583212353175</v>
      </c>
      <c r="X6" s="30">
        <v>99.91510887068543</v>
      </c>
      <c r="Y6" s="30">
        <v>100.719121987965</v>
      </c>
      <c r="Z6" s="67">
        <v>100.92009601001844</v>
      </c>
      <c r="AA6" s="67">
        <v>99.646691829102252</v>
      </c>
      <c r="AB6" s="67">
        <v>99.913521740634408</v>
      </c>
      <c r="AC6" s="69">
        <v>99.793138069519458</v>
      </c>
      <c r="AD6" s="69">
        <v>99.712915340381798</v>
      </c>
      <c r="AE6" s="69">
        <v>99.30936102847798</v>
      </c>
      <c r="AF6" s="69" t="s">
        <v>4</v>
      </c>
      <c r="AG6" s="951">
        <v>100.3401817286603</v>
      </c>
      <c r="AH6" s="1030">
        <v>99.9</v>
      </c>
      <c r="AI6" s="1110">
        <v>100</v>
      </c>
    </row>
    <row r="7" spans="1:35" s="8" customFormat="1" x14ac:dyDescent="0.2">
      <c r="A7" s="894" t="s">
        <v>6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302"/>
      <c r="O7" s="30"/>
      <c r="P7" s="30"/>
      <c r="Q7" s="30"/>
      <c r="R7" s="67"/>
      <c r="S7" s="30"/>
      <c r="T7" s="30"/>
      <c r="U7" s="30"/>
      <c r="V7" s="30"/>
      <c r="W7" s="30"/>
      <c r="X7" s="30"/>
      <c r="Y7" s="30"/>
      <c r="Z7" s="67"/>
      <c r="AA7" s="67"/>
      <c r="AB7" s="67"/>
      <c r="AC7" s="69"/>
      <c r="AD7" s="69"/>
      <c r="AE7" s="69"/>
      <c r="AF7" s="69"/>
      <c r="AG7" s="951"/>
      <c r="AH7" s="1030"/>
      <c r="AI7" s="724"/>
    </row>
    <row r="8" spans="1:35" s="8" customFormat="1" x14ac:dyDescent="0.2">
      <c r="A8" s="949" t="s">
        <v>392</v>
      </c>
      <c r="B8" s="296" t="s">
        <v>4</v>
      </c>
      <c r="C8" s="296" t="s">
        <v>4</v>
      </c>
      <c r="D8" s="296" t="s">
        <v>4</v>
      </c>
      <c r="E8" s="296" t="s">
        <v>4</v>
      </c>
      <c r="F8" s="296" t="s">
        <v>4</v>
      </c>
      <c r="G8" s="296" t="s">
        <v>4</v>
      </c>
      <c r="H8" s="296" t="s">
        <v>4</v>
      </c>
      <c r="I8" s="296" t="s">
        <v>4</v>
      </c>
      <c r="J8" s="296" t="s">
        <v>4</v>
      </c>
      <c r="K8" s="296" t="s">
        <v>4</v>
      </c>
      <c r="L8" s="296" t="s">
        <v>4</v>
      </c>
      <c r="M8" s="296" t="s">
        <v>4</v>
      </c>
      <c r="N8" s="296" t="s">
        <v>4</v>
      </c>
      <c r="O8" s="980">
        <v>1121</v>
      </c>
      <c r="P8" s="980">
        <v>1153</v>
      </c>
      <c r="Q8" s="980">
        <v>1154</v>
      </c>
      <c r="R8" s="980">
        <v>1281</v>
      </c>
      <c r="S8" s="980">
        <v>1373</v>
      </c>
      <c r="T8" s="980">
        <v>1354</v>
      </c>
      <c r="U8" s="266">
        <v>1403</v>
      </c>
      <c r="V8" s="266">
        <v>1475</v>
      </c>
      <c r="W8" s="266">
        <v>1614</v>
      </c>
      <c r="X8" s="266">
        <v>1534</v>
      </c>
      <c r="Y8" s="266">
        <v>1548</v>
      </c>
      <c r="Z8" s="266">
        <v>1561</v>
      </c>
      <c r="AA8" s="266">
        <v>1520</v>
      </c>
      <c r="AB8" s="266">
        <v>1446</v>
      </c>
      <c r="AC8" s="266">
        <v>1435</v>
      </c>
      <c r="AD8" s="215">
        <v>1471</v>
      </c>
      <c r="AE8" s="215">
        <v>1398</v>
      </c>
      <c r="AF8" s="215">
        <v>1431</v>
      </c>
      <c r="AG8" s="215">
        <v>1325</v>
      </c>
      <c r="AH8" s="1031">
        <v>1190</v>
      </c>
      <c r="AI8" s="746">
        <v>1186</v>
      </c>
    </row>
    <row r="9" spans="1:35" s="8" customFormat="1" x14ac:dyDescent="0.2">
      <c r="A9" s="342" t="s">
        <v>9</v>
      </c>
      <c r="B9" s="296" t="s">
        <v>4</v>
      </c>
      <c r="C9" s="296" t="s">
        <v>4</v>
      </c>
      <c r="D9" s="296" t="s">
        <v>4</v>
      </c>
      <c r="E9" s="296" t="s">
        <v>4</v>
      </c>
      <c r="F9" s="296" t="s">
        <v>4</v>
      </c>
      <c r="G9" s="296" t="s">
        <v>4</v>
      </c>
      <c r="H9" s="296" t="s">
        <v>4</v>
      </c>
      <c r="I9" s="296" t="s">
        <v>4</v>
      </c>
      <c r="J9" s="296" t="s">
        <v>4</v>
      </c>
      <c r="K9" s="296" t="s">
        <v>4</v>
      </c>
      <c r="L9" s="296" t="s">
        <v>4</v>
      </c>
      <c r="M9" s="296" t="s">
        <v>4</v>
      </c>
      <c r="N9" s="296" t="s">
        <v>4</v>
      </c>
      <c r="O9" s="302" t="s">
        <v>4</v>
      </c>
      <c r="P9" s="302" t="s">
        <v>4</v>
      </c>
      <c r="Q9" s="302" t="s">
        <v>4</v>
      </c>
      <c r="R9" s="302" t="s">
        <v>4</v>
      </c>
      <c r="S9" s="302" t="s">
        <v>4</v>
      </c>
      <c r="T9" s="506" t="s">
        <v>4</v>
      </c>
      <c r="U9" s="506" t="s">
        <v>4</v>
      </c>
      <c r="V9" s="506" t="s">
        <v>4</v>
      </c>
      <c r="W9" s="506" t="s">
        <v>4</v>
      </c>
      <c r="X9" s="506" t="s">
        <v>4</v>
      </c>
      <c r="Y9" s="506" t="s">
        <v>4</v>
      </c>
      <c r="Z9" s="506" t="s">
        <v>4</v>
      </c>
      <c r="AA9" s="501" t="s">
        <v>4</v>
      </c>
      <c r="AB9" s="501" t="s">
        <v>4</v>
      </c>
      <c r="AC9" s="501" t="s">
        <v>4</v>
      </c>
      <c r="AD9" s="501" t="s">
        <v>4</v>
      </c>
      <c r="AE9" s="501" t="s">
        <v>4</v>
      </c>
      <c r="AF9" s="501" t="s">
        <v>4</v>
      </c>
      <c r="AG9" s="501" t="s">
        <v>4</v>
      </c>
      <c r="AH9" s="1031" t="s">
        <v>4</v>
      </c>
      <c r="AI9" s="1031" t="s">
        <v>4</v>
      </c>
    </row>
    <row r="10" spans="1:35" s="8" customFormat="1" x14ac:dyDescent="0.2">
      <c r="A10" s="352" t="s">
        <v>206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302"/>
      <c r="P10" s="302"/>
      <c r="Q10" s="302"/>
      <c r="R10" s="302"/>
      <c r="S10" s="302"/>
      <c r="T10" s="506"/>
      <c r="U10" s="506"/>
      <c r="V10" s="506"/>
      <c r="W10" s="506"/>
      <c r="X10" s="506"/>
      <c r="Y10" s="506"/>
      <c r="Z10" s="506"/>
      <c r="AA10" s="501"/>
      <c r="AB10" s="501"/>
      <c r="AC10" s="501"/>
      <c r="AD10" s="501"/>
      <c r="AE10" s="501"/>
      <c r="AF10" s="501"/>
      <c r="AG10" s="501"/>
      <c r="AH10" s="1031"/>
      <c r="AI10" s="746"/>
    </row>
    <row r="11" spans="1:35" s="8" customFormat="1" x14ac:dyDescent="0.2">
      <c r="A11" s="342" t="s">
        <v>393</v>
      </c>
      <c r="B11" s="296" t="s">
        <v>4</v>
      </c>
      <c r="C11" s="296" t="s">
        <v>4</v>
      </c>
      <c r="D11" s="296" t="s">
        <v>4</v>
      </c>
      <c r="E11" s="296" t="s">
        <v>4</v>
      </c>
      <c r="F11" s="296" t="s">
        <v>4</v>
      </c>
      <c r="G11" s="296" t="s">
        <v>4</v>
      </c>
      <c r="H11" s="296" t="s">
        <v>4</v>
      </c>
      <c r="I11" s="296" t="s">
        <v>4</v>
      </c>
      <c r="J11" s="296" t="s">
        <v>4</v>
      </c>
      <c r="K11" s="296" t="s">
        <v>4</v>
      </c>
      <c r="L11" s="296" t="s">
        <v>4</v>
      </c>
      <c r="M11" s="296" t="s">
        <v>4</v>
      </c>
      <c r="N11" s="296" t="s">
        <v>4</v>
      </c>
      <c r="O11" s="302">
        <v>1802</v>
      </c>
      <c r="P11" s="302">
        <v>1866</v>
      </c>
      <c r="Q11" s="302">
        <v>1947</v>
      </c>
      <c r="R11" s="302">
        <v>1933</v>
      </c>
      <c r="S11" s="302">
        <v>1930</v>
      </c>
      <c r="T11" s="67">
        <v>1717</v>
      </c>
      <c r="U11" s="67">
        <v>1799</v>
      </c>
      <c r="V11" s="67">
        <v>1725</v>
      </c>
      <c r="W11" s="67">
        <v>1690</v>
      </c>
      <c r="X11" s="67">
        <v>1477</v>
      </c>
      <c r="Y11" s="67">
        <v>1451</v>
      </c>
      <c r="Z11" s="67">
        <v>1532</v>
      </c>
      <c r="AA11" s="67">
        <v>1482</v>
      </c>
      <c r="AB11" s="67">
        <v>1468</v>
      </c>
      <c r="AC11" s="67">
        <v>1441</v>
      </c>
      <c r="AD11" s="67">
        <v>1561</v>
      </c>
      <c r="AE11" s="30">
        <v>1755</v>
      </c>
      <c r="AF11" s="30">
        <v>2027</v>
      </c>
      <c r="AG11" s="30">
        <v>1399</v>
      </c>
      <c r="AH11" s="1031">
        <v>1428</v>
      </c>
      <c r="AI11" s="746">
        <v>1334</v>
      </c>
    </row>
    <row r="12" spans="1:35" s="8" customFormat="1" x14ac:dyDescent="0.2">
      <c r="A12" s="949" t="s">
        <v>12</v>
      </c>
      <c r="B12" s="296" t="s">
        <v>4</v>
      </c>
      <c r="C12" s="296" t="s">
        <v>4</v>
      </c>
      <c r="D12" s="296" t="s">
        <v>4</v>
      </c>
      <c r="E12" s="296" t="s">
        <v>4</v>
      </c>
      <c r="F12" s="296" t="s">
        <v>4</v>
      </c>
      <c r="G12" s="296" t="s">
        <v>4</v>
      </c>
      <c r="H12" s="296" t="s">
        <v>4</v>
      </c>
      <c r="I12" s="296" t="s">
        <v>4</v>
      </c>
      <c r="J12" s="296" t="s">
        <v>4</v>
      </c>
      <c r="K12" s="296" t="s">
        <v>4</v>
      </c>
      <c r="L12" s="296" t="s">
        <v>4</v>
      </c>
      <c r="M12" s="296" t="s">
        <v>4</v>
      </c>
      <c r="N12" s="296" t="s">
        <v>4</v>
      </c>
      <c r="O12" s="296" t="s">
        <v>4</v>
      </c>
      <c r="P12" s="296" t="s">
        <v>4</v>
      </c>
      <c r="Q12" s="296" t="s">
        <v>4</v>
      </c>
      <c r="R12" s="296" t="s">
        <v>4</v>
      </c>
      <c r="S12" s="296" t="s">
        <v>4</v>
      </c>
      <c r="T12" s="296" t="s">
        <v>4</v>
      </c>
      <c r="U12" s="296" t="s">
        <v>4</v>
      </c>
      <c r="V12" s="296" t="s">
        <v>4</v>
      </c>
      <c r="W12" s="296" t="s">
        <v>4</v>
      </c>
      <c r="X12" s="296" t="s">
        <v>4</v>
      </c>
      <c r="Y12" s="296" t="s">
        <v>4</v>
      </c>
      <c r="Z12" s="296" t="s">
        <v>4</v>
      </c>
      <c r="AA12" s="296" t="s">
        <v>4</v>
      </c>
      <c r="AB12" s="296" t="s">
        <v>4</v>
      </c>
      <c r="AC12" s="296" t="s">
        <v>4</v>
      </c>
      <c r="AD12" s="302" t="s">
        <v>4</v>
      </c>
      <c r="AE12" s="302" t="s">
        <v>4</v>
      </c>
      <c r="AF12" s="302" t="s">
        <v>4</v>
      </c>
      <c r="AG12" s="302" t="s">
        <v>4</v>
      </c>
      <c r="AH12" s="1031" t="s">
        <v>4</v>
      </c>
      <c r="AI12" s="1031" t="s">
        <v>4</v>
      </c>
    </row>
    <row r="13" spans="1:35" s="8" customFormat="1" x14ac:dyDescent="0.2">
      <c r="A13" s="949" t="s">
        <v>394</v>
      </c>
      <c r="B13" s="296" t="s">
        <v>4</v>
      </c>
      <c r="C13" s="296" t="s">
        <v>4</v>
      </c>
      <c r="D13" s="296" t="s">
        <v>4</v>
      </c>
      <c r="E13" s="296" t="s">
        <v>4</v>
      </c>
      <c r="F13" s="296" t="s">
        <v>4</v>
      </c>
      <c r="G13" s="296" t="s">
        <v>4</v>
      </c>
      <c r="H13" s="296" t="s">
        <v>4</v>
      </c>
      <c r="I13" s="296" t="s">
        <v>4</v>
      </c>
      <c r="J13" s="296" t="s">
        <v>4</v>
      </c>
      <c r="K13" s="296" t="s">
        <v>4</v>
      </c>
      <c r="L13" s="296" t="s">
        <v>4</v>
      </c>
      <c r="M13" s="296" t="s">
        <v>4</v>
      </c>
      <c r="N13" s="296" t="s">
        <v>4</v>
      </c>
      <c r="O13" s="296" t="s">
        <v>4</v>
      </c>
      <c r="P13" s="296" t="s">
        <v>4</v>
      </c>
      <c r="Q13" s="296" t="s">
        <v>4</v>
      </c>
      <c r="R13" s="296" t="s">
        <v>4</v>
      </c>
      <c r="S13" s="296" t="s">
        <v>4</v>
      </c>
      <c r="T13" s="296" t="s">
        <v>4</v>
      </c>
      <c r="U13" s="296" t="s">
        <v>4</v>
      </c>
      <c r="V13" s="296" t="s">
        <v>4</v>
      </c>
      <c r="W13" s="296" t="s">
        <v>4</v>
      </c>
      <c r="X13" s="296" t="s">
        <v>4</v>
      </c>
      <c r="Y13" s="296" t="s">
        <v>4</v>
      </c>
      <c r="Z13" s="296" t="s">
        <v>4</v>
      </c>
      <c r="AA13" s="296" t="s">
        <v>4</v>
      </c>
      <c r="AB13" s="296" t="s">
        <v>4</v>
      </c>
      <c r="AC13" s="296" t="s">
        <v>4</v>
      </c>
      <c r="AD13" s="302" t="s">
        <v>4</v>
      </c>
      <c r="AE13" s="302" t="s">
        <v>4</v>
      </c>
      <c r="AF13" s="302" t="s">
        <v>4</v>
      </c>
      <c r="AG13" s="302" t="s">
        <v>4</v>
      </c>
      <c r="AH13" s="1031" t="s">
        <v>4</v>
      </c>
      <c r="AI13" s="1031" t="s">
        <v>4</v>
      </c>
    </row>
    <row r="14" spans="1:35" s="8" customFormat="1" x14ac:dyDescent="0.2">
      <c r="A14" s="352" t="s">
        <v>15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718"/>
      <c r="AI14" s="724"/>
    </row>
    <row r="15" spans="1:35" s="8" customFormat="1" x14ac:dyDescent="0.2">
      <c r="A15" s="341" t="s">
        <v>16</v>
      </c>
      <c r="B15" s="296" t="s">
        <v>4</v>
      </c>
      <c r="C15" s="296" t="s">
        <v>4</v>
      </c>
      <c r="D15" s="296" t="s">
        <v>4</v>
      </c>
      <c r="E15" s="296" t="s">
        <v>4</v>
      </c>
      <c r="F15" s="296" t="s">
        <v>4</v>
      </c>
      <c r="G15" s="296" t="s">
        <v>4</v>
      </c>
      <c r="H15" s="296" t="s">
        <v>4</v>
      </c>
      <c r="I15" s="296" t="s">
        <v>4</v>
      </c>
      <c r="J15" s="296" t="s">
        <v>4</v>
      </c>
      <c r="K15" s="296" t="s">
        <v>4</v>
      </c>
      <c r="L15" s="296" t="s">
        <v>4</v>
      </c>
      <c r="M15" s="296" t="s">
        <v>4</v>
      </c>
      <c r="N15" s="296" t="s">
        <v>4</v>
      </c>
      <c r="O15" s="302">
        <v>-681</v>
      </c>
      <c r="P15" s="302">
        <v>-713</v>
      </c>
      <c r="Q15" s="302">
        <v>-793</v>
      </c>
      <c r="R15" s="302">
        <v>-652</v>
      </c>
      <c r="S15" s="302">
        <v>-557</v>
      </c>
      <c r="T15" s="67">
        <v>-363</v>
      </c>
      <c r="U15" s="67">
        <v>-396</v>
      </c>
      <c r="V15" s="67">
        <v>-250</v>
      </c>
      <c r="W15" s="67">
        <v>-76</v>
      </c>
      <c r="X15" s="67">
        <v>57</v>
      </c>
      <c r="Y15" s="67">
        <v>97</v>
      </c>
      <c r="Z15" s="67">
        <v>29</v>
      </c>
      <c r="AA15" s="67">
        <v>38</v>
      </c>
      <c r="AB15" s="67">
        <v>-22</v>
      </c>
      <c r="AC15" s="67">
        <v>-6</v>
      </c>
      <c r="AD15" s="67">
        <v>-90</v>
      </c>
      <c r="AE15" s="30">
        <v>-357</v>
      </c>
      <c r="AF15" s="30">
        <v>-596</v>
      </c>
      <c r="AG15" s="30">
        <v>-74</v>
      </c>
      <c r="AH15" s="1031">
        <v>-238</v>
      </c>
      <c r="AI15" s="724">
        <v>-148</v>
      </c>
    </row>
    <row r="16" spans="1:35" s="8" customFormat="1" x14ac:dyDescent="0.2">
      <c r="A16" s="949" t="s">
        <v>17</v>
      </c>
      <c r="B16" s="296" t="s">
        <v>4</v>
      </c>
      <c r="C16" s="296" t="s">
        <v>4</v>
      </c>
      <c r="D16" s="296" t="s">
        <v>4</v>
      </c>
      <c r="E16" s="296" t="s">
        <v>4</v>
      </c>
      <c r="F16" s="296" t="s">
        <v>4</v>
      </c>
      <c r="G16" s="296" t="s">
        <v>4</v>
      </c>
      <c r="H16" s="296" t="s">
        <v>4</v>
      </c>
      <c r="I16" s="296" t="s">
        <v>4</v>
      </c>
      <c r="J16" s="296" t="s">
        <v>4</v>
      </c>
      <c r="K16" s="296" t="s">
        <v>4</v>
      </c>
      <c r="L16" s="296" t="s">
        <v>4</v>
      </c>
      <c r="M16" s="296" t="s">
        <v>4</v>
      </c>
      <c r="N16" s="296" t="s">
        <v>4</v>
      </c>
      <c r="O16" s="296" t="s">
        <v>4</v>
      </c>
      <c r="P16" s="296" t="s">
        <v>4</v>
      </c>
      <c r="Q16" s="296" t="s">
        <v>4</v>
      </c>
      <c r="R16" s="296" t="s">
        <v>4</v>
      </c>
      <c r="S16" s="296" t="s">
        <v>4</v>
      </c>
      <c r="T16" s="296" t="s">
        <v>4</v>
      </c>
      <c r="U16" s="296" t="s">
        <v>4</v>
      </c>
      <c r="V16" s="296" t="s">
        <v>4</v>
      </c>
      <c r="W16" s="296" t="s">
        <v>4</v>
      </c>
      <c r="X16" s="296" t="s">
        <v>4</v>
      </c>
      <c r="Y16" s="296" t="s">
        <v>4</v>
      </c>
      <c r="Z16" s="296" t="s">
        <v>4</v>
      </c>
      <c r="AA16" s="296" t="s">
        <v>4</v>
      </c>
      <c r="AB16" s="296" t="s">
        <v>4</v>
      </c>
      <c r="AC16" s="296" t="s">
        <v>4</v>
      </c>
      <c r="AD16" s="302" t="s">
        <v>4</v>
      </c>
      <c r="AE16" s="302" t="s">
        <v>4</v>
      </c>
      <c r="AF16" s="302" t="s">
        <v>4</v>
      </c>
      <c r="AG16" s="302" t="s">
        <v>4</v>
      </c>
      <c r="AH16" s="1031" t="s">
        <v>4</v>
      </c>
      <c r="AI16" s="1031" t="s">
        <v>4</v>
      </c>
    </row>
    <row r="17" spans="1:35" s="8" customFormat="1" x14ac:dyDescent="0.2">
      <c r="A17" s="952" t="s">
        <v>18</v>
      </c>
      <c r="B17" s="296" t="s">
        <v>4</v>
      </c>
      <c r="C17" s="296" t="s">
        <v>4</v>
      </c>
      <c r="D17" s="296" t="s">
        <v>4</v>
      </c>
      <c r="E17" s="296" t="s">
        <v>4</v>
      </c>
      <c r="F17" s="296" t="s">
        <v>4</v>
      </c>
      <c r="G17" s="296" t="s">
        <v>4</v>
      </c>
      <c r="H17" s="296" t="s">
        <v>4</v>
      </c>
      <c r="I17" s="296" t="s">
        <v>4</v>
      </c>
      <c r="J17" s="296" t="s">
        <v>4</v>
      </c>
      <c r="K17" s="296" t="s">
        <v>4</v>
      </c>
      <c r="L17" s="296" t="s">
        <v>4</v>
      </c>
      <c r="M17" s="296" t="s">
        <v>4</v>
      </c>
      <c r="N17" s="296" t="s">
        <v>4</v>
      </c>
      <c r="O17" s="296" t="s">
        <v>4</v>
      </c>
      <c r="P17" s="296" t="s">
        <v>4</v>
      </c>
      <c r="Q17" s="296" t="s">
        <v>4</v>
      </c>
      <c r="R17" s="296" t="s">
        <v>4</v>
      </c>
      <c r="S17" s="296" t="s">
        <v>4</v>
      </c>
      <c r="T17" s="296" t="s">
        <v>4</v>
      </c>
      <c r="U17" s="296" t="s">
        <v>4</v>
      </c>
      <c r="V17" s="296" t="s">
        <v>4</v>
      </c>
      <c r="W17" s="296" t="s">
        <v>4</v>
      </c>
      <c r="X17" s="296" t="s">
        <v>4</v>
      </c>
      <c r="Y17" s="296" t="s">
        <v>4</v>
      </c>
      <c r="Z17" s="296" t="s">
        <v>4</v>
      </c>
      <c r="AA17" s="296" t="s">
        <v>4</v>
      </c>
      <c r="AB17" s="296" t="s">
        <v>4</v>
      </c>
      <c r="AC17" s="296" t="s">
        <v>4</v>
      </c>
      <c r="AD17" s="302" t="s">
        <v>4</v>
      </c>
      <c r="AE17" s="302" t="s">
        <v>4</v>
      </c>
      <c r="AF17" s="302" t="s">
        <v>4</v>
      </c>
      <c r="AG17" s="302" t="s">
        <v>4</v>
      </c>
      <c r="AH17" s="1031" t="s">
        <v>4</v>
      </c>
      <c r="AI17" s="1031" t="s">
        <v>4</v>
      </c>
    </row>
    <row r="18" spans="1:35" s="8" customFormat="1" x14ac:dyDescent="0.2">
      <c r="A18" s="341" t="s">
        <v>19</v>
      </c>
      <c r="B18" s="326" t="s">
        <v>4</v>
      </c>
      <c r="C18" s="326" t="s">
        <v>4</v>
      </c>
      <c r="D18" s="326" t="s">
        <v>4</v>
      </c>
      <c r="E18" s="326" t="s">
        <v>4</v>
      </c>
      <c r="F18" s="326" t="s">
        <v>4</v>
      </c>
      <c r="G18" s="326" t="s">
        <v>4</v>
      </c>
      <c r="H18" s="326" t="s">
        <v>4</v>
      </c>
      <c r="I18" s="326" t="s">
        <v>4</v>
      </c>
      <c r="J18" s="326" t="s">
        <v>4</v>
      </c>
      <c r="K18" s="326" t="s">
        <v>4</v>
      </c>
      <c r="L18" s="326" t="s">
        <v>4</v>
      </c>
      <c r="M18" s="326" t="s">
        <v>4</v>
      </c>
      <c r="N18" s="326" t="s">
        <v>4</v>
      </c>
      <c r="O18" s="326" t="s">
        <v>4</v>
      </c>
      <c r="P18" s="326" t="s">
        <v>4</v>
      </c>
      <c r="Q18" s="326" t="s">
        <v>4</v>
      </c>
      <c r="R18" s="326" t="s">
        <v>4</v>
      </c>
      <c r="S18" s="326" t="s">
        <v>4</v>
      </c>
      <c r="T18" s="326" t="s">
        <v>4</v>
      </c>
      <c r="U18" s="326" t="s">
        <v>4</v>
      </c>
      <c r="V18" s="326" t="s">
        <v>4</v>
      </c>
      <c r="W18" s="326" t="s">
        <v>4</v>
      </c>
      <c r="X18" s="326" t="s">
        <v>4</v>
      </c>
      <c r="Y18" s="326" t="s">
        <v>4</v>
      </c>
      <c r="Z18" s="326" t="s">
        <v>4</v>
      </c>
      <c r="AA18" s="326" t="s">
        <v>4</v>
      </c>
      <c r="AB18" s="326" t="s">
        <v>4</v>
      </c>
      <c r="AC18" s="326" t="s">
        <v>4</v>
      </c>
      <c r="AD18" s="326" t="s">
        <v>4</v>
      </c>
      <c r="AE18" s="326" t="s">
        <v>4</v>
      </c>
      <c r="AF18" s="326" t="s">
        <v>4</v>
      </c>
      <c r="AG18" s="326" t="s">
        <v>4</v>
      </c>
      <c r="AH18" s="1262" t="s">
        <v>4</v>
      </c>
      <c r="AI18" s="1262" t="s">
        <v>4</v>
      </c>
    </row>
    <row r="19" spans="1:35" s="8" customFormat="1" ht="12.75" customHeight="1" x14ac:dyDescent="0.2">
      <c r="A19" s="952" t="s">
        <v>20</v>
      </c>
      <c r="B19" s="326" t="s">
        <v>4</v>
      </c>
      <c r="C19" s="326" t="s">
        <v>4</v>
      </c>
      <c r="D19" s="326" t="s">
        <v>4</v>
      </c>
      <c r="E19" s="326" t="s">
        <v>4</v>
      </c>
      <c r="F19" s="326" t="s">
        <v>4</v>
      </c>
      <c r="G19" s="326" t="s">
        <v>4</v>
      </c>
      <c r="H19" s="326" t="s">
        <v>4</v>
      </c>
      <c r="I19" s="326" t="s">
        <v>4</v>
      </c>
      <c r="J19" s="326" t="s">
        <v>4</v>
      </c>
      <c r="K19" s="326" t="s">
        <v>4</v>
      </c>
      <c r="L19" s="326" t="s">
        <v>4</v>
      </c>
      <c r="M19" s="326" t="s">
        <v>4</v>
      </c>
      <c r="N19" s="326" t="s">
        <v>4</v>
      </c>
      <c r="O19" s="326" t="s">
        <v>4</v>
      </c>
      <c r="P19" s="326" t="s">
        <v>4</v>
      </c>
      <c r="Q19" s="326" t="s">
        <v>4</v>
      </c>
      <c r="R19" s="326" t="s">
        <v>4</v>
      </c>
      <c r="S19" s="326" t="s">
        <v>4</v>
      </c>
      <c r="T19" s="326" t="s">
        <v>4</v>
      </c>
      <c r="U19" s="326" t="s">
        <v>4</v>
      </c>
      <c r="V19" s="326" t="s">
        <v>4</v>
      </c>
      <c r="W19" s="326" t="s">
        <v>4</v>
      </c>
      <c r="X19" s="326" t="s">
        <v>4</v>
      </c>
      <c r="Y19" s="326" t="s">
        <v>4</v>
      </c>
      <c r="Z19" s="326" t="s">
        <v>4</v>
      </c>
      <c r="AA19" s="326" t="s">
        <v>4</v>
      </c>
      <c r="AB19" s="326" t="s">
        <v>4</v>
      </c>
      <c r="AC19" s="326" t="s">
        <v>4</v>
      </c>
      <c r="AD19" s="326" t="s">
        <v>4</v>
      </c>
      <c r="AE19" s="326" t="s">
        <v>4</v>
      </c>
      <c r="AF19" s="326" t="s">
        <v>4</v>
      </c>
      <c r="AG19" s="326" t="s">
        <v>4</v>
      </c>
      <c r="AH19" s="1262" t="s">
        <v>4</v>
      </c>
      <c r="AI19" s="1262" t="s">
        <v>4</v>
      </c>
    </row>
    <row r="20" spans="1:35" s="8" customFormat="1" x14ac:dyDescent="0.2">
      <c r="A20" s="341" t="s">
        <v>21</v>
      </c>
      <c r="B20" s="326" t="s">
        <v>4</v>
      </c>
      <c r="C20" s="326" t="s">
        <v>4</v>
      </c>
      <c r="D20" s="326" t="s">
        <v>4</v>
      </c>
      <c r="E20" s="326" t="s">
        <v>4</v>
      </c>
      <c r="F20" s="326" t="s">
        <v>4</v>
      </c>
      <c r="G20" s="326" t="s">
        <v>4</v>
      </c>
      <c r="H20" s="326" t="s">
        <v>4</v>
      </c>
      <c r="I20" s="326" t="s">
        <v>4</v>
      </c>
      <c r="J20" s="326" t="s">
        <v>4</v>
      </c>
      <c r="K20" s="326" t="s">
        <v>4</v>
      </c>
      <c r="L20" s="326" t="s">
        <v>4</v>
      </c>
      <c r="M20" s="326" t="s">
        <v>4</v>
      </c>
      <c r="N20" s="326" t="s">
        <v>4</v>
      </c>
      <c r="O20" s="326" t="s">
        <v>4</v>
      </c>
      <c r="P20" s="326" t="s">
        <v>4</v>
      </c>
      <c r="Q20" s="326" t="s">
        <v>4</v>
      </c>
      <c r="R20" s="326" t="s">
        <v>4</v>
      </c>
      <c r="S20" s="326" t="s">
        <v>4</v>
      </c>
      <c r="T20" s="326" t="s">
        <v>4</v>
      </c>
      <c r="U20" s="326" t="s">
        <v>4</v>
      </c>
      <c r="V20" s="326" t="s">
        <v>4</v>
      </c>
      <c r="W20" s="326" t="s">
        <v>4</v>
      </c>
      <c r="X20" s="326" t="s">
        <v>4</v>
      </c>
      <c r="Y20" s="326" t="s">
        <v>4</v>
      </c>
      <c r="Z20" s="326" t="s">
        <v>4</v>
      </c>
      <c r="AA20" s="326" t="s">
        <v>4</v>
      </c>
      <c r="AB20" s="326" t="s">
        <v>4</v>
      </c>
      <c r="AC20" s="326" t="s">
        <v>4</v>
      </c>
      <c r="AD20" s="326" t="s">
        <v>4</v>
      </c>
      <c r="AE20" s="326" t="s">
        <v>4</v>
      </c>
      <c r="AF20" s="326" t="s">
        <v>4</v>
      </c>
      <c r="AG20" s="326" t="s">
        <v>4</v>
      </c>
      <c r="AH20" s="1262" t="s">
        <v>4</v>
      </c>
      <c r="AI20" s="1262" t="s">
        <v>4</v>
      </c>
    </row>
    <row r="21" spans="1:35" s="8" customFormat="1" x14ac:dyDescent="0.2">
      <c r="A21" s="352" t="s">
        <v>22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67"/>
      <c r="U21" s="67"/>
      <c r="V21" s="67"/>
      <c r="W21" s="67"/>
      <c r="X21" s="67"/>
      <c r="Y21" s="30"/>
      <c r="Z21" s="30"/>
      <c r="AA21" s="67"/>
      <c r="AB21" s="67"/>
      <c r="AC21" s="67"/>
      <c r="AD21" s="67"/>
      <c r="AE21" s="30"/>
      <c r="AF21" s="30"/>
      <c r="AG21" s="30"/>
      <c r="AH21" s="1031"/>
      <c r="AI21" s="724"/>
    </row>
    <row r="22" spans="1:35" s="8" customFormat="1" x14ac:dyDescent="0.2">
      <c r="A22" s="342" t="s">
        <v>829</v>
      </c>
      <c r="B22" s="302" t="s">
        <v>4</v>
      </c>
      <c r="C22" s="302" t="s">
        <v>4</v>
      </c>
      <c r="D22" s="302" t="s">
        <v>4</v>
      </c>
      <c r="E22" s="302" t="s">
        <v>4</v>
      </c>
      <c r="F22" s="302" t="s">
        <v>4</v>
      </c>
      <c r="G22" s="302" t="s">
        <v>4</v>
      </c>
      <c r="H22" s="302" t="s">
        <v>4</v>
      </c>
      <c r="I22" s="302" t="s">
        <v>4</v>
      </c>
      <c r="J22" s="302" t="s">
        <v>4</v>
      </c>
      <c r="K22" s="302" t="s">
        <v>4</v>
      </c>
      <c r="L22" s="302" t="s">
        <v>4</v>
      </c>
      <c r="M22" s="302" t="s">
        <v>4</v>
      </c>
      <c r="N22" s="302" t="s">
        <v>4</v>
      </c>
      <c r="O22" s="302">
        <v>4139</v>
      </c>
      <c r="P22" s="302">
        <v>4960</v>
      </c>
      <c r="Q22" s="302">
        <v>4448</v>
      </c>
      <c r="R22" s="302">
        <v>3695</v>
      </c>
      <c r="S22" s="302">
        <v>3461</v>
      </c>
      <c r="T22" s="302">
        <v>3756</v>
      </c>
      <c r="U22" s="302">
        <v>3297</v>
      </c>
      <c r="V22" s="302">
        <v>3941</v>
      </c>
      <c r="W22" s="302">
        <v>2724</v>
      </c>
      <c r="X22" s="302">
        <v>1639</v>
      </c>
      <c r="Y22" s="302">
        <v>3116</v>
      </c>
      <c r="Z22" s="302">
        <v>3456</v>
      </c>
      <c r="AA22" s="302">
        <v>2787</v>
      </c>
      <c r="AB22" s="302">
        <v>4025</v>
      </c>
      <c r="AC22" s="302">
        <v>4060</v>
      </c>
      <c r="AD22" s="302">
        <v>4318</v>
      </c>
      <c r="AE22" s="302">
        <v>2449</v>
      </c>
      <c r="AF22" s="302">
        <v>2505</v>
      </c>
      <c r="AG22" s="302">
        <v>3316</v>
      </c>
      <c r="AH22" s="1031">
        <v>3528</v>
      </c>
      <c r="AI22" s="746">
        <v>4173</v>
      </c>
    </row>
    <row r="23" spans="1:35" s="8" customFormat="1" ht="12.75" customHeight="1" x14ac:dyDescent="0.2">
      <c r="A23" s="342" t="s">
        <v>830</v>
      </c>
      <c r="B23" s="296" t="s">
        <v>4</v>
      </c>
      <c r="C23" s="296" t="s">
        <v>4</v>
      </c>
      <c r="D23" s="296" t="s">
        <v>4</v>
      </c>
      <c r="E23" s="296" t="s">
        <v>4</v>
      </c>
      <c r="F23" s="296" t="s">
        <v>4</v>
      </c>
      <c r="G23" s="296" t="s">
        <v>4</v>
      </c>
      <c r="H23" s="296" t="s">
        <v>4</v>
      </c>
      <c r="I23" s="296" t="s">
        <v>4</v>
      </c>
      <c r="J23" s="296" t="s">
        <v>4</v>
      </c>
      <c r="K23" s="296" t="s">
        <v>4</v>
      </c>
      <c r="L23" s="296" t="s">
        <v>4</v>
      </c>
      <c r="M23" s="296" t="s">
        <v>4</v>
      </c>
      <c r="N23" s="296" t="s">
        <v>4</v>
      </c>
      <c r="O23" s="302">
        <v>2140</v>
      </c>
      <c r="P23" s="302">
        <v>2021</v>
      </c>
      <c r="Q23" s="302">
        <v>1935</v>
      </c>
      <c r="R23" s="302">
        <v>2355</v>
      </c>
      <c r="S23" s="302">
        <v>2451</v>
      </c>
      <c r="T23" s="506">
        <v>2269</v>
      </c>
      <c r="U23" s="506">
        <v>1713</v>
      </c>
      <c r="V23" s="506">
        <v>1957</v>
      </c>
      <c r="W23" s="506">
        <v>2038</v>
      </c>
      <c r="X23" s="506">
        <v>1785</v>
      </c>
      <c r="Y23" s="506">
        <v>2389</v>
      </c>
      <c r="Z23" s="506">
        <v>2489</v>
      </c>
      <c r="AA23" s="501">
        <v>3235</v>
      </c>
      <c r="AB23" s="501">
        <v>4103</v>
      </c>
      <c r="AC23" s="501">
        <v>4293</v>
      </c>
      <c r="AD23" s="501">
        <v>4559</v>
      </c>
      <c r="AE23" s="501">
        <v>2886</v>
      </c>
      <c r="AF23" s="501">
        <v>2928</v>
      </c>
      <c r="AG23" s="501">
        <v>2869</v>
      </c>
      <c r="AH23" s="1031">
        <v>3458</v>
      </c>
      <c r="AI23" s="746">
        <v>4001</v>
      </c>
    </row>
    <row r="24" spans="1:35" s="8" customFormat="1" x14ac:dyDescent="0.2">
      <c r="A24" s="342" t="s">
        <v>831</v>
      </c>
      <c r="B24" s="296" t="s">
        <v>4</v>
      </c>
      <c r="C24" s="296" t="s">
        <v>4</v>
      </c>
      <c r="D24" s="296" t="s">
        <v>4</v>
      </c>
      <c r="E24" s="296" t="s">
        <v>4</v>
      </c>
      <c r="F24" s="296" t="s">
        <v>4</v>
      </c>
      <c r="G24" s="296" t="s">
        <v>4</v>
      </c>
      <c r="H24" s="296" t="s">
        <v>4</v>
      </c>
      <c r="I24" s="296" t="s">
        <v>4</v>
      </c>
      <c r="J24" s="296" t="s">
        <v>4</v>
      </c>
      <c r="K24" s="296" t="s">
        <v>4</v>
      </c>
      <c r="L24" s="296" t="s">
        <v>4</v>
      </c>
      <c r="M24" s="296" t="s">
        <v>4</v>
      </c>
      <c r="N24" s="296" t="s">
        <v>4</v>
      </c>
      <c r="O24" s="302">
        <v>1999</v>
      </c>
      <c r="P24" s="302">
        <v>2939</v>
      </c>
      <c r="Q24" s="302">
        <v>2513</v>
      </c>
      <c r="R24" s="302">
        <v>1340</v>
      </c>
      <c r="S24" s="302">
        <v>1010</v>
      </c>
      <c r="T24" s="506">
        <v>1487</v>
      </c>
      <c r="U24" s="506">
        <v>1584</v>
      </c>
      <c r="V24" s="506">
        <v>1984</v>
      </c>
      <c r="W24" s="506">
        <v>686</v>
      </c>
      <c r="X24" s="506">
        <v>-146</v>
      </c>
      <c r="Y24" s="506">
        <v>727</v>
      </c>
      <c r="Z24" s="506">
        <v>967</v>
      </c>
      <c r="AA24" s="501">
        <v>-448</v>
      </c>
      <c r="AB24" s="501">
        <v>-78</v>
      </c>
      <c r="AC24" s="501">
        <v>-233</v>
      </c>
      <c r="AD24" s="501">
        <v>-241</v>
      </c>
      <c r="AE24" s="501">
        <v>-437</v>
      </c>
      <c r="AF24" s="501">
        <v>-423</v>
      </c>
      <c r="AG24" s="501">
        <v>447</v>
      </c>
      <c r="AH24" s="1031">
        <v>70</v>
      </c>
      <c r="AI24" s="746">
        <v>172</v>
      </c>
    </row>
    <row r="25" spans="1:35" s="8" customFormat="1" ht="12.75" x14ac:dyDescent="0.2">
      <c r="A25" s="952" t="s">
        <v>832</v>
      </c>
      <c r="B25" s="296" t="s">
        <v>4</v>
      </c>
      <c r="C25" s="296" t="s">
        <v>4</v>
      </c>
      <c r="D25" s="296" t="s">
        <v>4</v>
      </c>
      <c r="E25" s="296" t="s">
        <v>4</v>
      </c>
      <c r="F25" s="296" t="s">
        <v>4</v>
      </c>
      <c r="G25" s="296" t="s">
        <v>4</v>
      </c>
      <c r="H25" s="296" t="s">
        <v>4</v>
      </c>
      <c r="I25" s="296" t="s">
        <v>4</v>
      </c>
      <c r="J25" s="296" t="s">
        <v>4</v>
      </c>
      <c r="K25" s="296" t="s">
        <v>4</v>
      </c>
      <c r="L25" s="296" t="s">
        <v>4</v>
      </c>
      <c r="M25" s="296" t="s">
        <v>4</v>
      </c>
      <c r="N25" s="296" t="s">
        <v>4</v>
      </c>
      <c r="O25" s="296" t="s">
        <v>4</v>
      </c>
      <c r="P25" s="296" t="s">
        <v>4</v>
      </c>
      <c r="Q25" s="296" t="s">
        <v>4</v>
      </c>
      <c r="R25" s="296" t="s">
        <v>4</v>
      </c>
      <c r="S25" s="296" t="s">
        <v>4</v>
      </c>
      <c r="T25" s="296" t="s">
        <v>4</v>
      </c>
      <c r="U25" s="296" t="s">
        <v>4</v>
      </c>
      <c r="V25" s="296" t="s">
        <v>4</v>
      </c>
      <c r="W25" s="296" t="s">
        <v>4</v>
      </c>
      <c r="X25" s="296" t="s">
        <v>4</v>
      </c>
      <c r="Y25" s="296" t="s">
        <v>4</v>
      </c>
      <c r="Z25" s="296" t="s">
        <v>4</v>
      </c>
      <c r="AA25" s="296" t="s">
        <v>4</v>
      </c>
      <c r="AB25" s="296" t="s">
        <v>4</v>
      </c>
      <c r="AC25" s="296" t="s">
        <v>4</v>
      </c>
      <c r="AD25" s="302" t="s">
        <v>4</v>
      </c>
      <c r="AE25" s="302" t="s">
        <v>4</v>
      </c>
      <c r="AF25" s="302" t="s">
        <v>4</v>
      </c>
      <c r="AG25" s="302" t="s">
        <v>4</v>
      </c>
      <c r="AH25" s="1031" t="s">
        <v>4</v>
      </c>
      <c r="AI25" s="1031" t="s">
        <v>4</v>
      </c>
    </row>
    <row r="26" spans="1:35" s="8" customFormat="1" ht="12.75" x14ac:dyDescent="0.2">
      <c r="A26" s="324" t="s">
        <v>833</v>
      </c>
      <c r="B26" s="296" t="s">
        <v>4</v>
      </c>
      <c r="C26" s="296" t="s">
        <v>4</v>
      </c>
      <c r="D26" s="296" t="s">
        <v>4</v>
      </c>
      <c r="E26" s="296" t="s">
        <v>4</v>
      </c>
      <c r="F26" s="296" t="s">
        <v>4</v>
      </c>
      <c r="G26" s="296" t="s">
        <v>4</v>
      </c>
      <c r="H26" s="296" t="s">
        <v>4</v>
      </c>
      <c r="I26" s="296" t="s">
        <v>4</v>
      </c>
      <c r="J26" s="296" t="s">
        <v>4</v>
      </c>
      <c r="K26" s="296" t="s">
        <v>4</v>
      </c>
      <c r="L26" s="296" t="s">
        <v>4</v>
      </c>
      <c r="M26" s="296" t="s">
        <v>4</v>
      </c>
      <c r="N26" s="296" t="s">
        <v>4</v>
      </c>
      <c r="O26" s="296" t="s">
        <v>4</v>
      </c>
      <c r="P26" s="296" t="s">
        <v>4</v>
      </c>
      <c r="Q26" s="296" t="s">
        <v>4</v>
      </c>
      <c r="R26" s="296" t="s">
        <v>4</v>
      </c>
      <c r="S26" s="296" t="s">
        <v>4</v>
      </c>
      <c r="T26" s="296" t="s">
        <v>4</v>
      </c>
      <c r="U26" s="296" t="s">
        <v>4</v>
      </c>
      <c r="V26" s="296" t="s">
        <v>4</v>
      </c>
      <c r="W26" s="296" t="s">
        <v>4</v>
      </c>
      <c r="X26" s="296" t="s">
        <v>4</v>
      </c>
      <c r="Y26" s="296" t="s">
        <v>4</v>
      </c>
      <c r="Z26" s="296" t="s">
        <v>4</v>
      </c>
      <c r="AA26" s="296" t="s">
        <v>4</v>
      </c>
      <c r="AB26" s="296" t="s">
        <v>4</v>
      </c>
      <c r="AC26" s="296" t="s">
        <v>4</v>
      </c>
      <c r="AD26" s="302" t="s">
        <v>4</v>
      </c>
      <c r="AE26" s="302" t="s">
        <v>4</v>
      </c>
      <c r="AF26" s="302" t="s">
        <v>4</v>
      </c>
      <c r="AG26" s="302" t="s">
        <v>4</v>
      </c>
      <c r="AH26" s="1031" t="s">
        <v>4</v>
      </c>
      <c r="AI26" s="1031" t="s">
        <v>4</v>
      </c>
    </row>
    <row r="27" spans="1:35" s="8" customFormat="1" ht="24" x14ac:dyDescent="0.2">
      <c r="A27" s="324" t="s">
        <v>834</v>
      </c>
      <c r="B27" s="296" t="s">
        <v>4</v>
      </c>
      <c r="C27" s="296" t="s">
        <v>4</v>
      </c>
      <c r="D27" s="296" t="s">
        <v>4</v>
      </c>
      <c r="E27" s="296" t="s">
        <v>4</v>
      </c>
      <c r="F27" s="296" t="s">
        <v>4</v>
      </c>
      <c r="G27" s="296" t="s">
        <v>4</v>
      </c>
      <c r="H27" s="296" t="s">
        <v>4</v>
      </c>
      <c r="I27" s="296" t="s">
        <v>4</v>
      </c>
      <c r="J27" s="296" t="s">
        <v>4</v>
      </c>
      <c r="K27" s="296" t="s">
        <v>4</v>
      </c>
      <c r="L27" s="296" t="s">
        <v>4</v>
      </c>
      <c r="M27" s="296" t="s">
        <v>4</v>
      </c>
      <c r="N27" s="296" t="s">
        <v>4</v>
      </c>
      <c r="O27" s="296" t="s">
        <v>4</v>
      </c>
      <c r="P27" s="296" t="s">
        <v>4</v>
      </c>
      <c r="Q27" s="296" t="s">
        <v>4</v>
      </c>
      <c r="R27" s="296" t="s">
        <v>4</v>
      </c>
      <c r="S27" s="296" t="s">
        <v>4</v>
      </c>
      <c r="T27" s="296" t="s">
        <v>4</v>
      </c>
      <c r="U27" s="296" t="s">
        <v>4</v>
      </c>
      <c r="V27" s="296" t="s">
        <v>4</v>
      </c>
      <c r="W27" s="296" t="s">
        <v>4</v>
      </c>
      <c r="X27" s="296" t="s">
        <v>4</v>
      </c>
      <c r="Y27" s="296" t="s">
        <v>4</v>
      </c>
      <c r="Z27" s="296" t="s">
        <v>4</v>
      </c>
      <c r="AA27" s="296" t="s">
        <v>4</v>
      </c>
      <c r="AB27" s="296" t="s">
        <v>4</v>
      </c>
      <c r="AC27" s="296" t="s">
        <v>4</v>
      </c>
      <c r="AD27" s="302" t="s">
        <v>4</v>
      </c>
      <c r="AE27" s="302" t="s">
        <v>4</v>
      </c>
      <c r="AF27" s="302" t="s">
        <v>4</v>
      </c>
      <c r="AG27" s="302" t="s">
        <v>4</v>
      </c>
      <c r="AH27" s="1031" t="s">
        <v>4</v>
      </c>
      <c r="AI27" s="1031" t="s">
        <v>4</v>
      </c>
    </row>
    <row r="28" spans="1:35" s="8" customFormat="1" ht="12.75" x14ac:dyDescent="0.2">
      <c r="A28" s="324" t="s">
        <v>835</v>
      </c>
      <c r="B28" s="296" t="s">
        <v>4</v>
      </c>
      <c r="C28" s="296" t="s">
        <v>4</v>
      </c>
      <c r="D28" s="296" t="s">
        <v>4</v>
      </c>
      <c r="E28" s="296" t="s">
        <v>4</v>
      </c>
      <c r="F28" s="296" t="s">
        <v>4</v>
      </c>
      <c r="G28" s="296" t="s">
        <v>4</v>
      </c>
      <c r="H28" s="296" t="s">
        <v>4</v>
      </c>
      <c r="I28" s="296" t="s">
        <v>4</v>
      </c>
      <c r="J28" s="296" t="s">
        <v>4</v>
      </c>
      <c r="K28" s="296" t="s">
        <v>4</v>
      </c>
      <c r="L28" s="296" t="s">
        <v>4</v>
      </c>
      <c r="M28" s="296" t="s">
        <v>4</v>
      </c>
      <c r="N28" s="296" t="s">
        <v>4</v>
      </c>
      <c r="O28" s="296" t="s">
        <v>4</v>
      </c>
      <c r="P28" s="296" t="s">
        <v>4</v>
      </c>
      <c r="Q28" s="296" t="s">
        <v>4</v>
      </c>
      <c r="R28" s="296" t="s">
        <v>4</v>
      </c>
      <c r="S28" s="296" t="s">
        <v>4</v>
      </c>
      <c r="T28" s="296" t="s">
        <v>4</v>
      </c>
      <c r="U28" s="296" t="s">
        <v>4</v>
      </c>
      <c r="V28" s="296" t="s">
        <v>4</v>
      </c>
      <c r="W28" s="296" t="s">
        <v>4</v>
      </c>
      <c r="X28" s="296" t="s">
        <v>4</v>
      </c>
      <c r="Y28" s="296" t="s">
        <v>4</v>
      </c>
      <c r="Z28" s="296" t="s">
        <v>4</v>
      </c>
      <c r="AA28" s="296" t="s">
        <v>4</v>
      </c>
      <c r="AB28" s="296" t="s">
        <v>4</v>
      </c>
      <c r="AC28" s="296" t="s">
        <v>4</v>
      </c>
      <c r="AD28" s="302" t="s">
        <v>4</v>
      </c>
      <c r="AE28" s="302" t="s">
        <v>4</v>
      </c>
      <c r="AF28" s="302" t="s">
        <v>4</v>
      </c>
      <c r="AG28" s="302" t="s">
        <v>4</v>
      </c>
      <c r="AH28" s="1031" t="s">
        <v>4</v>
      </c>
      <c r="AI28" s="1031" t="s">
        <v>4</v>
      </c>
    </row>
    <row r="29" spans="1:35" s="8" customFormat="1" ht="12.75" x14ac:dyDescent="0.2">
      <c r="A29" s="324" t="s">
        <v>836</v>
      </c>
      <c r="B29" s="296" t="s">
        <v>4</v>
      </c>
      <c r="C29" s="296" t="s">
        <v>4</v>
      </c>
      <c r="D29" s="296" t="s">
        <v>4</v>
      </c>
      <c r="E29" s="296" t="s">
        <v>4</v>
      </c>
      <c r="F29" s="296" t="s">
        <v>4</v>
      </c>
      <c r="G29" s="296" t="s">
        <v>4</v>
      </c>
      <c r="H29" s="296" t="s">
        <v>4</v>
      </c>
      <c r="I29" s="296" t="s">
        <v>4</v>
      </c>
      <c r="J29" s="296" t="s">
        <v>4</v>
      </c>
      <c r="K29" s="296" t="s">
        <v>4</v>
      </c>
      <c r="L29" s="296" t="s">
        <v>4</v>
      </c>
      <c r="M29" s="296" t="s">
        <v>4</v>
      </c>
      <c r="N29" s="296" t="s">
        <v>4</v>
      </c>
      <c r="O29" s="296" t="s">
        <v>4</v>
      </c>
      <c r="P29" s="296" t="s">
        <v>4</v>
      </c>
      <c r="Q29" s="296" t="s">
        <v>4</v>
      </c>
      <c r="R29" s="296" t="s">
        <v>4</v>
      </c>
      <c r="S29" s="296" t="s">
        <v>4</v>
      </c>
      <c r="T29" s="296" t="s">
        <v>4</v>
      </c>
      <c r="U29" s="296" t="s">
        <v>4</v>
      </c>
      <c r="V29" s="296" t="s">
        <v>4</v>
      </c>
      <c r="W29" s="296" t="s">
        <v>4</v>
      </c>
      <c r="X29" s="296" t="s">
        <v>4</v>
      </c>
      <c r="Y29" s="296" t="s">
        <v>4</v>
      </c>
      <c r="Z29" s="296" t="s">
        <v>4</v>
      </c>
      <c r="AA29" s="296" t="s">
        <v>4</v>
      </c>
      <c r="AB29" s="296" t="s">
        <v>4</v>
      </c>
      <c r="AC29" s="296" t="s">
        <v>4</v>
      </c>
      <c r="AD29" s="302" t="s">
        <v>4</v>
      </c>
      <c r="AE29" s="302" t="s">
        <v>4</v>
      </c>
      <c r="AF29" s="302" t="s">
        <v>4</v>
      </c>
      <c r="AG29" s="302" t="s">
        <v>4</v>
      </c>
      <c r="AH29" s="1031" t="s">
        <v>4</v>
      </c>
      <c r="AI29" s="1031" t="s">
        <v>4</v>
      </c>
    </row>
    <row r="30" spans="1:35" s="8" customFormat="1" ht="12.75" x14ac:dyDescent="0.2">
      <c r="A30" s="324" t="s">
        <v>837</v>
      </c>
      <c r="B30" s="296" t="s">
        <v>4</v>
      </c>
      <c r="C30" s="296" t="s">
        <v>4</v>
      </c>
      <c r="D30" s="296" t="s">
        <v>4</v>
      </c>
      <c r="E30" s="296" t="s">
        <v>4</v>
      </c>
      <c r="F30" s="296" t="s">
        <v>4</v>
      </c>
      <c r="G30" s="296" t="s">
        <v>4</v>
      </c>
      <c r="H30" s="296" t="s">
        <v>4</v>
      </c>
      <c r="I30" s="296" t="s">
        <v>4</v>
      </c>
      <c r="J30" s="296" t="s">
        <v>4</v>
      </c>
      <c r="K30" s="296" t="s">
        <v>4</v>
      </c>
      <c r="L30" s="296" t="s">
        <v>4</v>
      </c>
      <c r="M30" s="296" t="s">
        <v>4</v>
      </c>
      <c r="N30" s="296" t="s">
        <v>4</v>
      </c>
      <c r="O30" s="296" t="s">
        <v>4</v>
      </c>
      <c r="P30" s="296" t="s">
        <v>4</v>
      </c>
      <c r="Q30" s="296" t="s">
        <v>4</v>
      </c>
      <c r="R30" s="296" t="s">
        <v>4</v>
      </c>
      <c r="S30" s="296" t="s">
        <v>4</v>
      </c>
      <c r="T30" s="296" t="s">
        <v>4</v>
      </c>
      <c r="U30" s="296" t="s">
        <v>4</v>
      </c>
      <c r="V30" s="296" t="s">
        <v>4</v>
      </c>
      <c r="W30" s="296" t="s">
        <v>4</v>
      </c>
      <c r="X30" s="296" t="s">
        <v>4</v>
      </c>
      <c r="Y30" s="296" t="s">
        <v>4</v>
      </c>
      <c r="Z30" s="296" t="s">
        <v>4</v>
      </c>
      <c r="AA30" s="296" t="s">
        <v>4</v>
      </c>
      <c r="AB30" s="296" t="s">
        <v>4</v>
      </c>
      <c r="AC30" s="296" t="s">
        <v>4</v>
      </c>
      <c r="AD30" s="296" t="s">
        <v>4</v>
      </c>
      <c r="AE30" s="296" t="s">
        <v>4</v>
      </c>
      <c r="AF30" s="296" t="s">
        <v>4</v>
      </c>
      <c r="AG30" s="296" t="s">
        <v>4</v>
      </c>
      <c r="AH30" s="1031" t="s">
        <v>4</v>
      </c>
      <c r="AI30" s="1031" t="s">
        <v>4</v>
      </c>
    </row>
    <row r="31" spans="1:35" s="8" customFormat="1" x14ac:dyDescent="0.2">
      <c r="A31" s="324" t="s">
        <v>838</v>
      </c>
      <c r="B31" s="296" t="s">
        <v>4</v>
      </c>
      <c r="C31" s="296">
        <v>3</v>
      </c>
      <c r="D31" s="296">
        <v>3</v>
      </c>
      <c r="E31" s="296">
        <v>3</v>
      </c>
      <c r="F31" s="296">
        <v>3</v>
      </c>
      <c r="G31" s="296">
        <v>3</v>
      </c>
      <c r="H31" s="296">
        <v>3</v>
      </c>
      <c r="I31" s="296">
        <v>3</v>
      </c>
      <c r="J31" s="296" t="s">
        <v>4</v>
      </c>
      <c r="K31" s="296">
        <v>3</v>
      </c>
      <c r="L31" s="296">
        <v>3</v>
      </c>
      <c r="M31" s="296">
        <v>3</v>
      </c>
      <c r="N31" s="296">
        <v>3</v>
      </c>
      <c r="O31" s="296">
        <v>3</v>
      </c>
      <c r="P31" s="296">
        <v>5</v>
      </c>
      <c r="Q31" s="296">
        <v>6</v>
      </c>
      <c r="R31" s="296">
        <v>6</v>
      </c>
      <c r="S31" s="296">
        <v>6</v>
      </c>
      <c r="T31" s="296">
        <v>5</v>
      </c>
      <c r="U31" s="296">
        <v>5</v>
      </c>
      <c r="V31" s="296">
        <v>5</v>
      </c>
      <c r="W31" s="296">
        <v>5</v>
      </c>
      <c r="X31" s="296">
        <v>7</v>
      </c>
      <c r="Y31" s="296">
        <v>7</v>
      </c>
      <c r="Z31" s="296">
        <v>6</v>
      </c>
      <c r="AA31" s="296">
        <v>6</v>
      </c>
      <c r="AB31" s="296">
        <v>6</v>
      </c>
      <c r="AC31" s="296">
        <v>6</v>
      </c>
      <c r="AD31" s="296">
        <v>6</v>
      </c>
      <c r="AE31" s="296">
        <v>6</v>
      </c>
      <c r="AF31" s="296">
        <v>6</v>
      </c>
      <c r="AG31" s="296">
        <v>6</v>
      </c>
      <c r="AH31" s="1031">
        <v>6</v>
      </c>
      <c r="AI31" s="724">
        <v>6</v>
      </c>
    </row>
    <row r="32" spans="1:35" s="8" customFormat="1" x14ac:dyDescent="0.2">
      <c r="A32" s="324" t="s">
        <v>708</v>
      </c>
      <c r="B32" s="296" t="s">
        <v>4</v>
      </c>
      <c r="C32" s="302">
        <v>2028</v>
      </c>
      <c r="D32" s="302">
        <v>1980</v>
      </c>
      <c r="E32" s="302">
        <v>2014</v>
      </c>
      <c r="F32" s="302">
        <v>1913</v>
      </c>
      <c r="G32" s="302">
        <v>1855</v>
      </c>
      <c r="H32" s="302">
        <v>1710</v>
      </c>
      <c r="I32" s="302">
        <v>1530</v>
      </c>
      <c r="J32" s="302" t="s">
        <v>4</v>
      </c>
      <c r="K32" s="326">
        <v>1818</v>
      </c>
      <c r="L32" s="326">
        <v>2232</v>
      </c>
      <c r="M32" s="326">
        <v>2272</v>
      </c>
      <c r="N32" s="326">
        <v>2237</v>
      </c>
      <c r="O32" s="326">
        <v>2341</v>
      </c>
      <c r="P32" s="326">
        <v>2581</v>
      </c>
      <c r="Q32" s="326">
        <v>3595</v>
      </c>
      <c r="R32" s="326">
        <v>3780</v>
      </c>
      <c r="S32" s="326">
        <v>3870</v>
      </c>
      <c r="T32" s="326">
        <v>3319</v>
      </c>
      <c r="U32" s="326">
        <v>3677</v>
      </c>
      <c r="V32" s="326">
        <v>3563</v>
      </c>
      <c r="W32" s="326">
        <v>3196</v>
      </c>
      <c r="X32" s="302">
        <v>4308</v>
      </c>
      <c r="Y32" s="302">
        <v>4048</v>
      </c>
      <c r="Z32" s="302">
        <v>3633</v>
      </c>
      <c r="AA32" s="302">
        <v>3222</v>
      </c>
      <c r="AB32" s="215">
        <v>3161</v>
      </c>
      <c r="AC32" s="215">
        <v>3089</v>
      </c>
      <c r="AD32" s="109">
        <v>3034</v>
      </c>
      <c r="AE32" s="12">
        <v>3002</v>
      </c>
      <c r="AF32" s="12">
        <v>3045</v>
      </c>
      <c r="AG32" s="12">
        <v>3104</v>
      </c>
      <c r="AH32" s="1031">
        <v>3086</v>
      </c>
      <c r="AI32" s="746">
        <v>2898</v>
      </c>
    </row>
    <row r="33" spans="1:35" s="8" customFormat="1" x14ac:dyDescent="0.2">
      <c r="A33" s="324" t="s">
        <v>37</v>
      </c>
      <c r="B33" s="296" t="s">
        <v>4</v>
      </c>
      <c r="C33" s="302">
        <v>1</v>
      </c>
      <c r="D33" s="302">
        <v>1</v>
      </c>
      <c r="E33" s="302">
        <v>1</v>
      </c>
      <c r="F33" s="302">
        <v>1</v>
      </c>
      <c r="G33" s="302">
        <v>1</v>
      </c>
      <c r="H33" s="302">
        <v>1</v>
      </c>
      <c r="I33" s="302">
        <v>1</v>
      </c>
      <c r="J33" s="302">
        <v>1</v>
      </c>
      <c r="K33" s="302">
        <v>1</v>
      </c>
      <c r="L33" s="302">
        <v>1</v>
      </c>
      <c r="M33" s="302">
        <v>1</v>
      </c>
      <c r="N33" s="302">
        <v>1</v>
      </c>
      <c r="O33" s="302">
        <v>1</v>
      </c>
      <c r="P33" s="302">
        <v>1</v>
      </c>
      <c r="Q33" s="302">
        <v>1</v>
      </c>
      <c r="R33" s="302">
        <v>1</v>
      </c>
      <c r="S33" s="302">
        <v>1</v>
      </c>
      <c r="T33" s="302">
        <v>1</v>
      </c>
      <c r="U33" s="302">
        <v>1</v>
      </c>
      <c r="V33" s="302">
        <v>1</v>
      </c>
      <c r="W33" s="302">
        <v>1</v>
      </c>
      <c r="X33" s="302">
        <v>1</v>
      </c>
      <c r="Y33" s="302">
        <v>1</v>
      </c>
      <c r="Z33" s="302">
        <v>1</v>
      </c>
      <c r="AA33" s="215">
        <v>1</v>
      </c>
      <c r="AB33" s="215">
        <v>1</v>
      </c>
      <c r="AC33" s="215">
        <v>1</v>
      </c>
      <c r="AD33" s="109">
        <v>1</v>
      </c>
      <c r="AE33" s="12">
        <v>1</v>
      </c>
      <c r="AF33" s="12">
        <v>1</v>
      </c>
      <c r="AG33" s="12">
        <v>1</v>
      </c>
      <c r="AH33" s="1031">
        <v>1</v>
      </c>
      <c r="AI33" s="746">
        <v>1</v>
      </c>
    </row>
    <row r="34" spans="1:35" s="8" customFormat="1" x14ac:dyDescent="0.2">
      <c r="A34" s="324" t="s">
        <v>400</v>
      </c>
      <c r="B34" s="296" t="s">
        <v>4</v>
      </c>
      <c r="C34" s="302">
        <v>2644</v>
      </c>
      <c r="D34" s="302">
        <v>2390</v>
      </c>
      <c r="E34" s="302">
        <v>2346</v>
      </c>
      <c r="F34" s="302">
        <v>2533</v>
      </c>
      <c r="G34" s="302">
        <v>2613</v>
      </c>
      <c r="H34" s="302">
        <v>2566</v>
      </c>
      <c r="I34" s="302">
        <v>2564</v>
      </c>
      <c r="J34" s="302">
        <v>2337</v>
      </c>
      <c r="K34" s="302">
        <v>2466</v>
      </c>
      <c r="L34" s="302">
        <v>2455</v>
      </c>
      <c r="M34" s="302">
        <v>2959</v>
      </c>
      <c r="N34" s="302">
        <v>3283</v>
      </c>
      <c r="O34" s="302">
        <v>4004</v>
      </c>
      <c r="P34" s="302">
        <v>4292</v>
      </c>
      <c r="Q34" s="302">
        <v>4279</v>
      </c>
      <c r="R34" s="302">
        <v>4317</v>
      </c>
      <c r="S34" s="302">
        <v>3966</v>
      </c>
      <c r="T34" s="302">
        <v>3650</v>
      </c>
      <c r="U34" s="302">
        <v>3285</v>
      </c>
      <c r="V34" s="302">
        <v>3331</v>
      </c>
      <c r="W34" s="302">
        <v>2709</v>
      </c>
      <c r="X34" s="302">
        <v>2066</v>
      </c>
      <c r="Y34" s="302">
        <v>1474</v>
      </c>
      <c r="Z34" s="302">
        <v>1245</v>
      </c>
      <c r="AA34" s="302">
        <v>1282</v>
      </c>
      <c r="AB34" s="215">
        <v>1422</v>
      </c>
      <c r="AC34" s="215">
        <v>1482</v>
      </c>
      <c r="AD34" s="302">
        <v>1504</v>
      </c>
      <c r="AE34" s="302">
        <v>1491</v>
      </c>
      <c r="AF34" s="302">
        <v>1504</v>
      </c>
      <c r="AG34" s="302">
        <v>1382</v>
      </c>
      <c r="AH34" s="1031">
        <v>1393</v>
      </c>
      <c r="AI34" s="746">
        <v>1263</v>
      </c>
    </row>
    <row r="35" spans="1:35" s="8" customFormat="1" ht="12.75" x14ac:dyDescent="0.2">
      <c r="A35" s="954" t="s">
        <v>839</v>
      </c>
      <c r="B35" s="296" t="s">
        <v>4</v>
      </c>
      <c r="C35" s="302" t="s">
        <v>4</v>
      </c>
      <c r="D35" s="302" t="s">
        <v>4</v>
      </c>
      <c r="E35" s="302" t="s">
        <v>4</v>
      </c>
      <c r="F35" s="302" t="s">
        <v>4</v>
      </c>
      <c r="G35" s="302" t="s">
        <v>4</v>
      </c>
      <c r="H35" s="302" t="s">
        <v>4</v>
      </c>
      <c r="I35" s="302" t="s">
        <v>4</v>
      </c>
      <c r="J35" s="302" t="s">
        <v>4</v>
      </c>
      <c r="K35" s="302" t="s">
        <v>4</v>
      </c>
      <c r="L35" s="302" t="s">
        <v>4</v>
      </c>
      <c r="M35" s="302" t="s">
        <v>4</v>
      </c>
      <c r="N35" s="302" t="s">
        <v>4</v>
      </c>
      <c r="O35" s="302" t="s">
        <v>4</v>
      </c>
      <c r="P35" s="302" t="s">
        <v>4</v>
      </c>
      <c r="Q35" s="302" t="s">
        <v>4</v>
      </c>
      <c r="R35" s="302" t="s">
        <v>4</v>
      </c>
      <c r="S35" s="302" t="s">
        <v>4</v>
      </c>
      <c r="T35" s="302" t="s">
        <v>4</v>
      </c>
      <c r="U35" s="302" t="s">
        <v>4</v>
      </c>
      <c r="V35" s="302" t="s">
        <v>4</v>
      </c>
      <c r="W35" s="302" t="s">
        <v>4</v>
      </c>
      <c r="X35" s="302" t="s">
        <v>4</v>
      </c>
      <c r="Y35" s="302" t="s">
        <v>4</v>
      </c>
      <c r="Z35" s="302" t="s">
        <v>4</v>
      </c>
      <c r="AA35" s="215" t="s">
        <v>4</v>
      </c>
      <c r="AB35" s="215" t="s">
        <v>4</v>
      </c>
      <c r="AC35" s="215" t="s">
        <v>4</v>
      </c>
      <c r="AD35" s="302" t="s">
        <v>4</v>
      </c>
      <c r="AE35" s="302" t="s">
        <v>4</v>
      </c>
      <c r="AF35" s="108" t="s">
        <v>4</v>
      </c>
      <c r="AG35" s="108" t="s">
        <v>4</v>
      </c>
      <c r="AH35" s="1031" t="s">
        <v>4</v>
      </c>
      <c r="AI35" s="1031" t="s">
        <v>4</v>
      </c>
    </row>
    <row r="36" spans="1:35" s="8" customFormat="1" x14ac:dyDescent="0.2">
      <c r="A36" s="1273" t="s">
        <v>40</v>
      </c>
      <c r="B36" s="1298"/>
      <c r="C36" s="1298"/>
      <c r="D36" s="1298"/>
      <c r="E36" s="1298"/>
      <c r="F36" s="1298"/>
      <c r="G36" s="1298"/>
      <c r="H36" s="1298"/>
      <c r="I36" s="1298"/>
      <c r="J36" s="1298"/>
      <c r="K36" s="1298"/>
      <c r="L36" s="1298"/>
      <c r="M36" s="1298"/>
      <c r="N36" s="1298"/>
      <c r="O36" s="1298"/>
      <c r="P36" s="1298"/>
      <c r="Q36" s="1288"/>
      <c r="R36" s="1288"/>
      <c r="S36" s="1288"/>
      <c r="T36" s="1288"/>
      <c r="U36" s="1288"/>
      <c r="V36" s="1288"/>
      <c r="W36" s="1288"/>
      <c r="X36" s="1288"/>
      <c r="Y36" s="1288"/>
      <c r="Z36" s="1288"/>
      <c r="AA36" s="1288"/>
      <c r="AB36" s="1288"/>
      <c r="AC36" s="1288"/>
      <c r="AD36" s="1288"/>
      <c r="AE36" s="1288"/>
      <c r="AF36" s="1288"/>
      <c r="AG36" s="1288"/>
      <c r="AH36" s="1098"/>
      <c r="AI36" s="1098"/>
    </row>
    <row r="37" spans="1:35" s="8" customFormat="1" x14ac:dyDescent="0.2">
      <c r="A37" s="352" t="s">
        <v>41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91"/>
    </row>
    <row r="38" spans="1:35" s="8" customFormat="1" x14ac:dyDescent="0.2">
      <c r="A38" s="352" t="s">
        <v>42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>
        <v>4733</v>
      </c>
      <c r="P38" s="302">
        <v>5421</v>
      </c>
      <c r="Q38" s="302">
        <v>7896</v>
      </c>
      <c r="R38" s="302">
        <v>8712</v>
      </c>
      <c r="S38" s="302">
        <v>11809</v>
      </c>
      <c r="T38" s="302">
        <v>12291</v>
      </c>
      <c r="U38" s="302">
        <v>13600</v>
      </c>
      <c r="V38" s="302">
        <v>16238</v>
      </c>
      <c r="W38" s="326">
        <v>16173</v>
      </c>
      <c r="X38" s="326">
        <v>17031</v>
      </c>
      <c r="Y38" s="326">
        <v>18486</v>
      </c>
      <c r="Z38" s="326">
        <v>18675</v>
      </c>
      <c r="AA38" s="302">
        <v>19585</v>
      </c>
      <c r="AB38" s="302">
        <v>21240</v>
      </c>
      <c r="AC38" s="302">
        <v>24458</v>
      </c>
      <c r="AD38" s="302">
        <v>27139</v>
      </c>
      <c r="AE38" s="302">
        <v>32222</v>
      </c>
      <c r="AF38" s="302">
        <v>36998</v>
      </c>
      <c r="AG38" s="302">
        <v>44532</v>
      </c>
      <c r="AH38" s="1267">
        <v>48449</v>
      </c>
      <c r="AI38" s="746">
        <v>51866</v>
      </c>
    </row>
    <row r="39" spans="1:35" s="77" customFormat="1" x14ac:dyDescent="0.2">
      <c r="A39" s="1277" t="s">
        <v>44</v>
      </c>
      <c r="B39" s="1135"/>
      <c r="C39" s="1135"/>
      <c r="D39" s="1135"/>
      <c r="E39" s="1135"/>
      <c r="F39" s="1135"/>
      <c r="G39" s="1135"/>
      <c r="H39" s="1135"/>
      <c r="I39" s="1135"/>
      <c r="J39" s="1135"/>
      <c r="K39" s="1289"/>
      <c r="L39" s="1289"/>
      <c r="M39" s="1289"/>
      <c r="N39" s="1289"/>
      <c r="O39" s="1136"/>
      <c r="P39" s="1136"/>
      <c r="Q39" s="1136"/>
      <c r="R39" s="1136"/>
      <c r="S39" s="1136"/>
      <c r="T39" s="1136"/>
      <c r="U39" s="1136"/>
      <c r="V39" s="1136"/>
      <c r="W39" s="1136"/>
      <c r="X39" s="1136"/>
      <c r="Y39" s="1136"/>
      <c r="Z39" s="1290"/>
      <c r="AA39" s="1136"/>
      <c r="AB39" s="1136"/>
      <c r="AC39" s="1136"/>
      <c r="AD39" s="1136"/>
      <c r="AE39" s="1136"/>
      <c r="AF39" s="1136"/>
      <c r="AG39" s="1136"/>
      <c r="AH39" s="1133"/>
      <c r="AI39" s="1133"/>
    </row>
    <row r="40" spans="1:35" s="8" customFormat="1" x14ac:dyDescent="0.2">
      <c r="A40" s="352" t="s">
        <v>45</v>
      </c>
      <c r="B40" s="296"/>
      <c r="C40" s="296"/>
      <c r="D40" s="296"/>
      <c r="E40" s="296"/>
      <c r="F40" s="296"/>
      <c r="G40" s="296"/>
      <c r="H40" s="973"/>
      <c r="I40" s="973"/>
      <c r="J40" s="973"/>
      <c r="K40" s="973"/>
      <c r="L40" s="973"/>
      <c r="M40" s="973"/>
      <c r="N40" s="973"/>
      <c r="O40" s="973"/>
      <c r="P40" s="973"/>
      <c r="Q40" s="973"/>
      <c r="R40" s="973"/>
      <c r="S40" s="973"/>
      <c r="T40" s="973"/>
      <c r="U40" s="973"/>
      <c r="V40" s="973"/>
      <c r="W40" s="974"/>
      <c r="X40" s="292"/>
      <c r="Y40" s="292"/>
      <c r="Z40" s="292"/>
      <c r="AA40" s="296"/>
      <c r="AB40" s="296"/>
      <c r="AC40" s="296"/>
      <c r="AD40" s="296"/>
      <c r="AE40" s="296"/>
      <c r="AF40" s="296"/>
      <c r="AG40" s="296"/>
      <c r="AH40" s="296"/>
      <c r="AI40" s="91"/>
    </row>
    <row r="41" spans="1:35" s="8" customFormat="1" x14ac:dyDescent="0.2">
      <c r="A41" s="323" t="s">
        <v>3</v>
      </c>
      <c r="B41" s="151"/>
      <c r="C41" s="151"/>
      <c r="D41" s="151"/>
      <c r="E41" s="58" t="s">
        <v>4</v>
      </c>
      <c r="F41" s="58" t="s">
        <v>4</v>
      </c>
      <c r="G41" s="58" t="s">
        <v>4</v>
      </c>
      <c r="H41" s="58" t="s">
        <v>4</v>
      </c>
      <c r="I41" s="58" t="s">
        <v>4</v>
      </c>
      <c r="J41" s="58" t="s">
        <v>4</v>
      </c>
      <c r="K41" s="58" t="s">
        <v>4</v>
      </c>
      <c r="L41" s="58" t="s">
        <v>4</v>
      </c>
      <c r="M41" s="58" t="s">
        <v>4</v>
      </c>
      <c r="N41" s="58" t="s">
        <v>4</v>
      </c>
      <c r="O41" s="58" t="s">
        <v>4</v>
      </c>
      <c r="P41" s="58" t="s">
        <v>4</v>
      </c>
      <c r="Q41" s="58" t="s">
        <v>4</v>
      </c>
      <c r="R41" s="58" t="s">
        <v>4</v>
      </c>
      <c r="S41" s="58" t="s">
        <v>4</v>
      </c>
      <c r="T41" s="58" t="s">
        <v>4</v>
      </c>
      <c r="U41" s="58" t="s">
        <v>4</v>
      </c>
      <c r="V41" s="58" t="s">
        <v>4</v>
      </c>
      <c r="W41" s="58" t="s">
        <v>4</v>
      </c>
      <c r="X41" s="58" t="s">
        <v>4</v>
      </c>
      <c r="Y41" s="64">
        <v>75</v>
      </c>
      <c r="Z41" s="64">
        <v>74.900000000000006</v>
      </c>
      <c r="AA41" s="64">
        <v>76.900000000000006</v>
      </c>
      <c r="AB41" s="64">
        <v>74.400000000000006</v>
      </c>
      <c r="AC41" s="64">
        <v>74</v>
      </c>
      <c r="AD41" s="64">
        <v>73</v>
      </c>
      <c r="AE41" s="36">
        <v>71.8</v>
      </c>
      <c r="AF41" s="36">
        <v>76</v>
      </c>
      <c r="AG41" s="36">
        <v>72.3</v>
      </c>
      <c r="AH41" s="718">
        <v>71.3</v>
      </c>
      <c r="AI41" s="724">
        <v>69.900000000000006</v>
      </c>
    </row>
    <row r="42" spans="1:35" s="8" customFormat="1" x14ac:dyDescent="0.2">
      <c r="A42" s="323" t="s">
        <v>5</v>
      </c>
      <c r="B42" s="151"/>
      <c r="C42" s="151"/>
      <c r="D42" s="151"/>
      <c r="E42" s="58" t="s">
        <v>4</v>
      </c>
      <c r="F42" s="58" t="s">
        <v>4</v>
      </c>
      <c r="G42" s="58" t="s">
        <v>4</v>
      </c>
      <c r="H42" s="58" t="s">
        <v>4</v>
      </c>
      <c r="I42" s="58" t="s">
        <v>4</v>
      </c>
      <c r="J42" s="58" t="s">
        <v>4</v>
      </c>
      <c r="K42" s="58" t="s">
        <v>4</v>
      </c>
      <c r="L42" s="58" t="s">
        <v>4</v>
      </c>
      <c r="M42" s="58" t="s">
        <v>4</v>
      </c>
      <c r="N42" s="58" t="s">
        <v>4</v>
      </c>
      <c r="O42" s="58" t="s">
        <v>4</v>
      </c>
      <c r="P42" s="58" t="s">
        <v>4</v>
      </c>
      <c r="Q42" s="58" t="s">
        <v>4</v>
      </c>
      <c r="R42" s="58" t="s">
        <v>4</v>
      </c>
      <c r="S42" s="58" t="s">
        <v>4</v>
      </c>
      <c r="T42" s="58" t="s">
        <v>4</v>
      </c>
      <c r="U42" s="58" t="s">
        <v>4</v>
      </c>
      <c r="V42" s="58" t="s">
        <v>4</v>
      </c>
      <c r="W42" s="58" t="s">
        <v>4</v>
      </c>
      <c r="X42" s="58" t="s">
        <v>4</v>
      </c>
      <c r="Y42" s="64"/>
      <c r="Z42" s="64">
        <v>99.866666666666674</v>
      </c>
      <c r="AA42" s="64">
        <v>102.6702269692924</v>
      </c>
      <c r="AB42" s="64">
        <v>96.749024707412218</v>
      </c>
      <c r="AC42" s="64">
        <v>99.462365591397841</v>
      </c>
      <c r="AD42" s="64">
        <v>98.648648648648646</v>
      </c>
      <c r="AE42" s="50">
        <v>98.356164383561634</v>
      </c>
      <c r="AF42" s="50">
        <v>105.84958217270196</v>
      </c>
      <c r="AG42" s="50">
        <v>95.131578947368425</v>
      </c>
      <c r="AH42" s="754">
        <f>AH41/AG41*100</f>
        <v>98.61687413554634</v>
      </c>
      <c r="AI42" s="1110">
        <f>AI41/AH41*100</f>
        <v>98.036465638148684</v>
      </c>
    </row>
    <row r="43" spans="1:35" s="8" customFormat="1" x14ac:dyDescent="0.2">
      <c r="A43" s="317" t="s">
        <v>47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64"/>
      <c r="Z43" s="64"/>
      <c r="AA43" s="64"/>
      <c r="AB43" s="64"/>
      <c r="AC43" s="64"/>
      <c r="AD43" s="64"/>
      <c r="AE43" s="64"/>
      <c r="AF43" s="64"/>
      <c r="AG43" s="64"/>
      <c r="AH43" s="718"/>
      <c r="AI43" s="724"/>
    </row>
    <row r="44" spans="1:35" s="8" customFormat="1" x14ac:dyDescent="0.2">
      <c r="A44" s="323" t="s">
        <v>3</v>
      </c>
      <c r="B44" s="151"/>
      <c r="C44" s="151"/>
      <c r="D44" s="151"/>
      <c r="E44" s="58" t="s">
        <v>4</v>
      </c>
      <c r="F44" s="58" t="s">
        <v>4</v>
      </c>
      <c r="G44" s="58" t="s">
        <v>4</v>
      </c>
      <c r="H44" s="58" t="s">
        <v>4</v>
      </c>
      <c r="I44" s="58" t="s">
        <v>4</v>
      </c>
      <c r="J44" s="58" t="s">
        <v>4</v>
      </c>
      <c r="K44" s="58" t="s">
        <v>4</v>
      </c>
      <c r="L44" s="58" t="s">
        <v>4</v>
      </c>
      <c r="M44" s="58" t="s">
        <v>4</v>
      </c>
      <c r="N44" s="58" t="s">
        <v>4</v>
      </c>
      <c r="O44" s="58" t="s">
        <v>4</v>
      </c>
      <c r="P44" s="58" t="s">
        <v>4</v>
      </c>
      <c r="Q44" s="58" t="s">
        <v>4</v>
      </c>
      <c r="R44" s="58" t="s">
        <v>4</v>
      </c>
      <c r="S44" s="58" t="s">
        <v>4</v>
      </c>
      <c r="T44" s="58" t="s">
        <v>4</v>
      </c>
      <c r="U44" s="58" t="s">
        <v>4</v>
      </c>
      <c r="V44" s="58" t="s">
        <v>4</v>
      </c>
      <c r="W44" s="58" t="s">
        <v>4</v>
      </c>
      <c r="X44" s="58" t="s">
        <v>4</v>
      </c>
      <c r="Y44" s="64">
        <v>70.900000000000006</v>
      </c>
      <c r="Z44" s="64">
        <v>70.900000000000006</v>
      </c>
      <c r="AA44" s="64">
        <v>72.900000000000006</v>
      </c>
      <c r="AB44" s="64">
        <v>70.7</v>
      </c>
      <c r="AC44" s="64">
        <v>70.099999999999994</v>
      </c>
      <c r="AD44" s="64">
        <v>69.3</v>
      </c>
      <c r="AE44" s="50">
        <v>67.900000000000006</v>
      </c>
      <c r="AF44" s="36">
        <v>72.3</v>
      </c>
      <c r="AG44" s="36">
        <v>68.7</v>
      </c>
      <c r="AH44" s="754">
        <v>68</v>
      </c>
      <c r="AI44" s="724">
        <v>66.7</v>
      </c>
    </row>
    <row r="45" spans="1:35" s="8" customFormat="1" x14ac:dyDescent="0.2">
      <c r="A45" s="323" t="s">
        <v>5</v>
      </c>
      <c r="B45" s="151"/>
      <c r="C45" s="151"/>
      <c r="D45" s="151"/>
      <c r="E45" s="58" t="s">
        <v>4</v>
      </c>
      <c r="F45" s="58" t="s">
        <v>4</v>
      </c>
      <c r="G45" s="58" t="s">
        <v>4</v>
      </c>
      <c r="H45" s="58" t="s">
        <v>4</v>
      </c>
      <c r="I45" s="58" t="s">
        <v>4</v>
      </c>
      <c r="J45" s="58" t="s">
        <v>4</v>
      </c>
      <c r="K45" s="58" t="s">
        <v>4</v>
      </c>
      <c r="L45" s="58" t="s">
        <v>4</v>
      </c>
      <c r="M45" s="58" t="s">
        <v>4</v>
      </c>
      <c r="N45" s="58" t="s">
        <v>4</v>
      </c>
      <c r="O45" s="58" t="s">
        <v>4</v>
      </c>
      <c r="P45" s="58" t="s">
        <v>4</v>
      </c>
      <c r="Q45" s="58" t="s">
        <v>4</v>
      </c>
      <c r="R45" s="58" t="s">
        <v>4</v>
      </c>
      <c r="S45" s="58" t="s">
        <v>4</v>
      </c>
      <c r="T45" s="58" t="s">
        <v>4</v>
      </c>
      <c r="U45" s="58" t="s">
        <v>4</v>
      </c>
      <c r="V45" s="58" t="s">
        <v>4</v>
      </c>
      <c r="W45" s="58" t="s">
        <v>4</v>
      </c>
      <c r="X45" s="58" t="s">
        <v>4</v>
      </c>
      <c r="Y45" s="64"/>
      <c r="Z45" s="64">
        <v>100</v>
      </c>
      <c r="AA45" s="64">
        <v>102.82087447108603</v>
      </c>
      <c r="AB45" s="64">
        <v>96.982167352537715</v>
      </c>
      <c r="AC45" s="64">
        <v>99.15134370579915</v>
      </c>
      <c r="AD45" s="64">
        <v>98.858773181169752</v>
      </c>
      <c r="AE45" s="50">
        <v>97.979797979797993</v>
      </c>
      <c r="AF45" s="50">
        <v>106.48011782032398</v>
      </c>
      <c r="AG45" s="50">
        <v>95.020746887966808</v>
      </c>
      <c r="AH45" s="754">
        <f>AH44/AG44*100</f>
        <v>98.981077147016009</v>
      </c>
      <c r="AI45" s="1110">
        <f>AI44/AH44*100</f>
        <v>98.088235294117652</v>
      </c>
    </row>
    <row r="46" spans="1:35" s="8" customFormat="1" x14ac:dyDescent="0.2">
      <c r="A46" s="317" t="s">
        <v>48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64"/>
      <c r="Z46" s="64"/>
      <c r="AA46" s="64"/>
      <c r="AB46" s="64"/>
      <c r="AC46" s="64"/>
      <c r="AD46" s="64"/>
      <c r="AE46" s="64"/>
      <c r="AF46" s="64"/>
      <c r="AG46" s="64"/>
      <c r="AH46" s="718"/>
      <c r="AI46" s="724"/>
    </row>
    <row r="47" spans="1:35" s="8" customFormat="1" x14ac:dyDescent="0.2">
      <c r="A47" s="317" t="s">
        <v>3</v>
      </c>
      <c r="B47" s="58"/>
      <c r="C47" s="58"/>
      <c r="D47" s="58"/>
      <c r="E47" s="58" t="s">
        <v>4</v>
      </c>
      <c r="F47" s="58" t="s">
        <v>4</v>
      </c>
      <c r="G47" s="58" t="s">
        <v>4</v>
      </c>
      <c r="H47" s="58" t="s">
        <v>4</v>
      </c>
      <c r="I47" s="58" t="s">
        <v>4</v>
      </c>
      <c r="J47" s="58" t="s">
        <v>4</v>
      </c>
      <c r="K47" s="58" t="s">
        <v>4</v>
      </c>
      <c r="L47" s="58" t="s">
        <v>4</v>
      </c>
      <c r="M47" s="58" t="s">
        <v>4</v>
      </c>
      <c r="N47" s="58" t="s">
        <v>4</v>
      </c>
      <c r="O47" s="58" t="s">
        <v>4</v>
      </c>
      <c r="P47" s="58" t="s">
        <v>4</v>
      </c>
      <c r="Q47" s="58" t="s">
        <v>4</v>
      </c>
      <c r="R47" s="58" t="s">
        <v>4</v>
      </c>
      <c r="S47" s="58" t="s">
        <v>4</v>
      </c>
      <c r="T47" s="58" t="s">
        <v>4</v>
      </c>
      <c r="U47" s="58" t="s">
        <v>4</v>
      </c>
      <c r="V47" s="58" t="s">
        <v>4</v>
      </c>
      <c r="W47" s="58" t="s">
        <v>4</v>
      </c>
      <c r="X47" s="58" t="s">
        <v>4</v>
      </c>
      <c r="Y47" s="64">
        <v>53.5</v>
      </c>
      <c r="Z47" s="64">
        <v>54.1</v>
      </c>
      <c r="AA47" s="64">
        <v>54.7</v>
      </c>
      <c r="AB47" s="64">
        <v>51.7</v>
      </c>
      <c r="AC47" s="64">
        <v>52.2</v>
      </c>
      <c r="AD47" s="64">
        <v>52.6</v>
      </c>
      <c r="AE47" s="50">
        <v>52.4</v>
      </c>
      <c r="AF47" s="36">
        <v>52.7</v>
      </c>
      <c r="AG47" s="36">
        <v>48.4</v>
      </c>
      <c r="AH47" s="718">
        <v>49.6</v>
      </c>
      <c r="AI47" s="724">
        <v>49.2</v>
      </c>
    </row>
    <row r="48" spans="1:35" s="8" customFormat="1" x14ac:dyDescent="0.2">
      <c r="A48" s="317" t="s">
        <v>5</v>
      </c>
      <c r="B48" s="58"/>
      <c r="C48" s="58"/>
      <c r="D48" s="58"/>
      <c r="E48" s="58" t="s">
        <v>4</v>
      </c>
      <c r="F48" s="58" t="s">
        <v>4</v>
      </c>
      <c r="G48" s="58" t="s">
        <v>4</v>
      </c>
      <c r="H48" s="58" t="s">
        <v>4</v>
      </c>
      <c r="I48" s="58" t="s">
        <v>4</v>
      </c>
      <c r="J48" s="58" t="s">
        <v>4</v>
      </c>
      <c r="K48" s="58" t="s">
        <v>4</v>
      </c>
      <c r="L48" s="58" t="s">
        <v>4</v>
      </c>
      <c r="M48" s="58" t="s">
        <v>4</v>
      </c>
      <c r="N48" s="58" t="s">
        <v>4</v>
      </c>
      <c r="O48" s="58" t="s">
        <v>4</v>
      </c>
      <c r="P48" s="58" t="s">
        <v>4</v>
      </c>
      <c r="Q48" s="58" t="s">
        <v>4</v>
      </c>
      <c r="R48" s="58" t="s">
        <v>4</v>
      </c>
      <c r="S48" s="58" t="s">
        <v>4</v>
      </c>
      <c r="T48" s="58" t="s">
        <v>4</v>
      </c>
      <c r="U48" s="58" t="s">
        <v>4</v>
      </c>
      <c r="V48" s="58" t="s">
        <v>4</v>
      </c>
      <c r="W48" s="58" t="s">
        <v>4</v>
      </c>
      <c r="X48" s="58" t="s">
        <v>4</v>
      </c>
      <c r="Y48" s="64"/>
      <c r="Z48" s="64">
        <v>101.12149532710282</v>
      </c>
      <c r="AA48" s="64">
        <v>101.10905730129389</v>
      </c>
      <c r="AB48" s="64">
        <v>94.515539305301644</v>
      </c>
      <c r="AC48" s="64">
        <v>100.96711798839459</v>
      </c>
      <c r="AD48" s="64">
        <v>100.76628352490422</v>
      </c>
      <c r="AE48" s="50">
        <v>99.619771863117862</v>
      </c>
      <c r="AF48" s="50">
        <v>100.57251908396947</v>
      </c>
      <c r="AG48" s="50">
        <v>91.840607210626175</v>
      </c>
      <c r="AH48" s="754">
        <f>AH47/AG47*100</f>
        <v>102.47933884297522</v>
      </c>
      <c r="AI48" s="1110">
        <f>AI47/AH47*100</f>
        <v>99.193548387096769</v>
      </c>
    </row>
    <row r="49" spans="1:35" s="8" customFormat="1" x14ac:dyDescent="0.2">
      <c r="A49" s="317" t="s">
        <v>49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64"/>
      <c r="Z49" s="64"/>
      <c r="AA49" s="64"/>
      <c r="AB49" s="64"/>
      <c r="AC49" s="64"/>
      <c r="AD49" s="64"/>
      <c r="AE49" s="64"/>
      <c r="AF49" s="64"/>
      <c r="AG49" s="64"/>
      <c r="AH49" s="718"/>
      <c r="AI49" s="724"/>
    </row>
    <row r="50" spans="1:35" s="8" customFormat="1" x14ac:dyDescent="0.2">
      <c r="A50" s="323" t="s">
        <v>3</v>
      </c>
      <c r="B50" s="151"/>
      <c r="C50" s="151"/>
      <c r="D50" s="151"/>
      <c r="E50" s="58" t="s">
        <v>4</v>
      </c>
      <c r="F50" s="58" t="s">
        <v>4</v>
      </c>
      <c r="G50" s="58" t="s">
        <v>4</v>
      </c>
      <c r="H50" s="58" t="s">
        <v>4</v>
      </c>
      <c r="I50" s="58" t="s">
        <v>4</v>
      </c>
      <c r="J50" s="58" t="s">
        <v>4</v>
      </c>
      <c r="K50" s="58" t="s">
        <v>4</v>
      </c>
      <c r="L50" s="58" t="s">
        <v>4</v>
      </c>
      <c r="M50" s="58" t="s">
        <v>4</v>
      </c>
      <c r="N50" s="58" t="s">
        <v>4</v>
      </c>
      <c r="O50" s="58" t="s">
        <v>4</v>
      </c>
      <c r="P50" s="58" t="s">
        <v>4</v>
      </c>
      <c r="Q50" s="58" t="s">
        <v>4</v>
      </c>
      <c r="R50" s="58" t="s">
        <v>4</v>
      </c>
      <c r="S50" s="58" t="s">
        <v>4</v>
      </c>
      <c r="T50" s="58" t="s">
        <v>4</v>
      </c>
      <c r="U50" s="58" t="s">
        <v>4</v>
      </c>
      <c r="V50" s="58" t="s">
        <v>4</v>
      </c>
      <c r="W50" s="58" t="s">
        <v>4</v>
      </c>
      <c r="X50" s="58" t="s">
        <v>4</v>
      </c>
      <c r="Y50" s="64">
        <v>17.3</v>
      </c>
      <c r="Z50" s="64">
        <v>16.899999999999999</v>
      </c>
      <c r="AA50" s="64">
        <v>18.2</v>
      </c>
      <c r="AB50" s="64">
        <v>19.100000000000001</v>
      </c>
      <c r="AC50" s="64">
        <v>17.899999999999999</v>
      </c>
      <c r="AD50" s="64">
        <v>16.7</v>
      </c>
      <c r="AE50" s="36">
        <v>15.5</v>
      </c>
      <c r="AF50" s="36">
        <v>19.600000000000001</v>
      </c>
      <c r="AG50" s="36">
        <v>20.3</v>
      </c>
      <c r="AH50" s="718">
        <v>18.399999999999999</v>
      </c>
      <c r="AI50" s="724">
        <v>17.5</v>
      </c>
    </row>
    <row r="51" spans="1:35" s="8" customFormat="1" x14ac:dyDescent="0.2">
      <c r="A51" s="323" t="s">
        <v>5</v>
      </c>
      <c r="B51" s="151"/>
      <c r="C51" s="151"/>
      <c r="D51" s="151"/>
      <c r="E51" s="58" t="s">
        <v>4</v>
      </c>
      <c r="F51" s="58" t="s">
        <v>4</v>
      </c>
      <c r="G51" s="58" t="s">
        <v>4</v>
      </c>
      <c r="H51" s="58" t="s">
        <v>4</v>
      </c>
      <c r="I51" s="58" t="s">
        <v>4</v>
      </c>
      <c r="J51" s="58" t="s">
        <v>4</v>
      </c>
      <c r="K51" s="58" t="s">
        <v>4</v>
      </c>
      <c r="L51" s="58" t="s">
        <v>4</v>
      </c>
      <c r="M51" s="58" t="s">
        <v>4</v>
      </c>
      <c r="N51" s="58" t="s">
        <v>4</v>
      </c>
      <c r="O51" s="58" t="s">
        <v>4</v>
      </c>
      <c r="P51" s="58" t="s">
        <v>4</v>
      </c>
      <c r="Q51" s="58" t="s">
        <v>4</v>
      </c>
      <c r="R51" s="58" t="s">
        <v>4</v>
      </c>
      <c r="S51" s="58" t="s">
        <v>4</v>
      </c>
      <c r="T51" s="58" t="s">
        <v>4</v>
      </c>
      <c r="U51" s="58" t="s">
        <v>4</v>
      </c>
      <c r="V51" s="58" t="s">
        <v>4</v>
      </c>
      <c r="W51" s="58" t="s">
        <v>4</v>
      </c>
      <c r="X51" s="58" t="s">
        <v>4</v>
      </c>
      <c r="Y51" s="64"/>
      <c r="Z51" s="64">
        <v>97.687861271676297</v>
      </c>
      <c r="AA51" s="64">
        <v>107.69230769230769</v>
      </c>
      <c r="AB51" s="64">
        <v>104.94505494505495</v>
      </c>
      <c r="AC51" s="64">
        <v>93.717277486910973</v>
      </c>
      <c r="AD51" s="64">
        <v>93.296089385474872</v>
      </c>
      <c r="AE51" s="50">
        <v>92.814371257485035</v>
      </c>
      <c r="AF51" s="50">
        <v>126.45161290322582</v>
      </c>
      <c r="AG51" s="50">
        <v>103.57142857142856</v>
      </c>
      <c r="AH51" s="754">
        <f>AH50/AG50*100</f>
        <v>90.640394088669936</v>
      </c>
      <c r="AI51" s="1110">
        <f>AI50/AH50*100</f>
        <v>95.108695652173921</v>
      </c>
    </row>
    <row r="52" spans="1:35" s="8" customFormat="1" x14ac:dyDescent="0.2">
      <c r="A52" s="323" t="s">
        <v>50</v>
      </c>
      <c r="B52" s="151"/>
      <c r="C52" s="151"/>
      <c r="D52" s="15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64"/>
      <c r="Z52" s="64"/>
      <c r="AA52" s="64"/>
      <c r="AB52" s="64"/>
      <c r="AC52" s="64"/>
      <c r="AD52" s="64"/>
      <c r="AE52" s="64"/>
      <c r="AF52" s="64"/>
      <c r="AG52" s="64"/>
      <c r="AH52" s="718"/>
      <c r="AI52" s="724"/>
    </row>
    <row r="53" spans="1:35" s="8" customFormat="1" x14ac:dyDescent="0.2">
      <c r="A53" s="323" t="s">
        <v>3</v>
      </c>
      <c r="B53" s="151"/>
      <c r="C53" s="151"/>
      <c r="D53" s="151"/>
      <c r="E53" s="58" t="s">
        <v>4</v>
      </c>
      <c r="F53" s="58" t="s">
        <v>4</v>
      </c>
      <c r="G53" s="58" t="s">
        <v>4</v>
      </c>
      <c r="H53" s="58" t="s">
        <v>4</v>
      </c>
      <c r="I53" s="58" t="s">
        <v>4</v>
      </c>
      <c r="J53" s="58" t="s">
        <v>4</v>
      </c>
      <c r="K53" s="58" t="s">
        <v>4</v>
      </c>
      <c r="L53" s="58" t="s">
        <v>4</v>
      </c>
      <c r="M53" s="58" t="s">
        <v>4</v>
      </c>
      <c r="N53" s="58" t="s">
        <v>4</v>
      </c>
      <c r="O53" s="58" t="s">
        <v>4</v>
      </c>
      <c r="P53" s="58" t="s">
        <v>4</v>
      </c>
      <c r="Q53" s="58" t="s">
        <v>4</v>
      </c>
      <c r="R53" s="58" t="s">
        <v>4</v>
      </c>
      <c r="S53" s="58" t="s">
        <v>4</v>
      </c>
      <c r="T53" s="58" t="s">
        <v>4</v>
      </c>
      <c r="U53" s="58" t="s">
        <v>4</v>
      </c>
      <c r="V53" s="58" t="s">
        <v>4</v>
      </c>
      <c r="W53" s="58" t="s">
        <v>4</v>
      </c>
      <c r="X53" s="58" t="s">
        <v>4</v>
      </c>
      <c r="Y53" s="64">
        <v>4.2</v>
      </c>
      <c r="Z53" s="64">
        <v>4</v>
      </c>
      <c r="AA53" s="64">
        <v>3.9</v>
      </c>
      <c r="AB53" s="64">
        <v>3.7</v>
      </c>
      <c r="AC53" s="64">
        <v>3.9</v>
      </c>
      <c r="AD53" s="64">
        <v>3.7</v>
      </c>
      <c r="AE53" s="50">
        <v>3.9</v>
      </c>
      <c r="AF53" s="36">
        <v>3.8</v>
      </c>
      <c r="AG53" s="36">
        <v>3.6</v>
      </c>
      <c r="AH53" s="718">
        <v>3.4</v>
      </c>
      <c r="AI53" s="724">
        <v>3.2</v>
      </c>
    </row>
    <row r="54" spans="1:35" s="8" customFormat="1" x14ac:dyDescent="0.2">
      <c r="A54" s="323" t="s">
        <v>5</v>
      </c>
      <c r="B54" s="151"/>
      <c r="C54" s="151"/>
      <c r="D54" s="151"/>
      <c r="E54" s="58" t="s">
        <v>4</v>
      </c>
      <c r="F54" s="58" t="s">
        <v>4</v>
      </c>
      <c r="G54" s="58" t="s">
        <v>4</v>
      </c>
      <c r="H54" s="58" t="s">
        <v>4</v>
      </c>
      <c r="I54" s="58" t="s">
        <v>4</v>
      </c>
      <c r="J54" s="58" t="s">
        <v>4</v>
      </c>
      <c r="K54" s="58" t="s">
        <v>4</v>
      </c>
      <c r="L54" s="58" t="s">
        <v>4</v>
      </c>
      <c r="M54" s="58" t="s">
        <v>4</v>
      </c>
      <c r="N54" s="58" t="s">
        <v>4</v>
      </c>
      <c r="O54" s="58" t="s">
        <v>4</v>
      </c>
      <c r="P54" s="58" t="s">
        <v>4</v>
      </c>
      <c r="Q54" s="58" t="s">
        <v>4</v>
      </c>
      <c r="R54" s="58" t="s">
        <v>4</v>
      </c>
      <c r="S54" s="58" t="s">
        <v>4</v>
      </c>
      <c r="T54" s="58" t="s">
        <v>4</v>
      </c>
      <c r="U54" s="58" t="s">
        <v>4</v>
      </c>
      <c r="V54" s="58" t="s">
        <v>4</v>
      </c>
      <c r="W54" s="58" t="s">
        <v>4</v>
      </c>
      <c r="X54" s="58" t="s">
        <v>4</v>
      </c>
      <c r="Y54" s="64"/>
      <c r="Z54" s="64">
        <v>95.238095238095227</v>
      </c>
      <c r="AA54" s="64">
        <v>97.5</v>
      </c>
      <c r="AB54" s="64">
        <v>94.871794871794876</v>
      </c>
      <c r="AC54" s="64">
        <v>105.40540540540539</v>
      </c>
      <c r="AD54" s="64">
        <v>94.871794871794876</v>
      </c>
      <c r="AE54" s="50">
        <v>105.40540540540539</v>
      </c>
      <c r="AF54" s="50">
        <v>97.435897435897431</v>
      </c>
      <c r="AG54" s="50">
        <v>94.736842105263165</v>
      </c>
      <c r="AH54" s="754">
        <f>AH53/AG53*100</f>
        <v>94.444444444444443</v>
      </c>
      <c r="AI54" s="1110">
        <f>AI53/AH53*100</f>
        <v>94.117647058823536</v>
      </c>
    </row>
    <row r="55" spans="1:35" s="8" customFormat="1" x14ac:dyDescent="0.2">
      <c r="A55" s="323" t="s">
        <v>232</v>
      </c>
      <c r="B55" s="151" t="s">
        <v>8</v>
      </c>
      <c r="C55" s="151" t="s">
        <v>8</v>
      </c>
      <c r="D55" s="151" t="s">
        <v>8</v>
      </c>
      <c r="E55" s="58" t="s">
        <v>4</v>
      </c>
      <c r="F55" s="58" t="s">
        <v>4</v>
      </c>
      <c r="G55" s="58" t="s">
        <v>4</v>
      </c>
      <c r="H55" s="58" t="s">
        <v>4</v>
      </c>
      <c r="I55" s="58" t="s">
        <v>4</v>
      </c>
      <c r="J55" s="58" t="s">
        <v>4</v>
      </c>
      <c r="K55" s="58" t="s">
        <v>4</v>
      </c>
      <c r="L55" s="58" t="s">
        <v>4</v>
      </c>
      <c r="M55" s="58" t="s">
        <v>4</v>
      </c>
      <c r="N55" s="58" t="s">
        <v>4</v>
      </c>
      <c r="O55" s="58" t="s">
        <v>4</v>
      </c>
      <c r="P55" s="58" t="s">
        <v>4</v>
      </c>
      <c r="Q55" s="58" t="s">
        <v>4</v>
      </c>
      <c r="R55" s="58" t="s">
        <v>4</v>
      </c>
      <c r="S55" s="58" t="s">
        <v>4</v>
      </c>
      <c r="T55" s="58" t="s">
        <v>4</v>
      </c>
      <c r="U55" s="58" t="s">
        <v>4</v>
      </c>
      <c r="V55" s="58" t="s">
        <v>4</v>
      </c>
      <c r="W55" s="58" t="s">
        <v>4</v>
      </c>
      <c r="X55" s="58" t="s">
        <v>4</v>
      </c>
      <c r="Y55" s="64" t="s">
        <v>8</v>
      </c>
      <c r="Z55" s="64" t="s">
        <v>8</v>
      </c>
      <c r="AA55" s="64" t="s">
        <v>8</v>
      </c>
      <c r="AB55" s="64" t="s">
        <v>8</v>
      </c>
      <c r="AC55" s="64" t="s">
        <v>8</v>
      </c>
      <c r="AD55" s="64" t="s">
        <v>8</v>
      </c>
      <c r="AE55" s="50" t="s">
        <v>8</v>
      </c>
      <c r="AF55" s="50" t="s">
        <v>8</v>
      </c>
      <c r="AG55" s="50" t="s">
        <v>8</v>
      </c>
      <c r="AH55" s="718" t="s">
        <v>8</v>
      </c>
      <c r="AI55" s="718" t="s">
        <v>8</v>
      </c>
    </row>
    <row r="56" spans="1:35" s="8" customFormat="1" x14ac:dyDescent="0.2">
      <c r="A56" s="323" t="s">
        <v>233</v>
      </c>
      <c r="B56" s="151" t="s">
        <v>8</v>
      </c>
      <c r="C56" s="151" t="s">
        <v>8</v>
      </c>
      <c r="D56" s="151" t="s">
        <v>8</v>
      </c>
      <c r="E56" s="58" t="s">
        <v>4</v>
      </c>
      <c r="F56" s="58" t="s">
        <v>4</v>
      </c>
      <c r="G56" s="58" t="s">
        <v>4</v>
      </c>
      <c r="H56" s="58" t="s">
        <v>4</v>
      </c>
      <c r="I56" s="58" t="s">
        <v>4</v>
      </c>
      <c r="J56" s="58" t="s">
        <v>4</v>
      </c>
      <c r="K56" s="58" t="s">
        <v>4</v>
      </c>
      <c r="L56" s="58" t="s">
        <v>4</v>
      </c>
      <c r="M56" s="58" t="s">
        <v>4</v>
      </c>
      <c r="N56" s="58" t="s">
        <v>4</v>
      </c>
      <c r="O56" s="58" t="s">
        <v>4</v>
      </c>
      <c r="P56" s="58" t="s">
        <v>4</v>
      </c>
      <c r="Q56" s="58" t="s">
        <v>4</v>
      </c>
      <c r="R56" s="58" t="s">
        <v>4</v>
      </c>
      <c r="S56" s="58" t="s">
        <v>4</v>
      </c>
      <c r="T56" s="58" t="s">
        <v>4</v>
      </c>
      <c r="U56" s="58" t="s">
        <v>4</v>
      </c>
      <c r="V56" s="58" t="s">
        <v>4</v>
      </c>
      <c r="W56" s="58" t="s">
        <v>4</v>
      </c>
      <c r="X56" s="58" t="s">
        <v>4</v>
      </c>
      <c r="Y56" s="64" t="s">
        <v>8</v>
      </c>
      <c r="Z56" s="64" t="s">
        <v>8</v>
      </c>
      <c r="AA56" s="64" t="s">
        <v>8</v>
      </c>
      <c r="AB56" s="64" t="s">
        <v>8</v>
      </c>
      <c r="AC56" s="64" t="s">
        <v>8</v>
      </c>
      <c r="AD56" s="64" t="s">
        <v>8</v>
      </c>
      <c r="AE56" s="50" t="s">
        <v>8</v>
      </c>
      <c r="AF56" s="50" t="s">
        <v>8</v>
      </c>
      <c r="AG56" s="50" t="s">
        <v>8</v>
      </c>
      <c r="AH56" s="718" t="s">
        <v>8</v>
      </c>
      <c r="AI56" s="718" t="s">
        <v>8</v>
      </c>
    </row>
    <row r="57" spans="1:35" s="8" customFormat="1" x14ac:dyDescent="0.2">
      <c r="A57" s="323" t="s">
        <v>51</v>
      </c>
      <c r="B57" s="151"/>
      <c r="C57" s="151"/>
      <c r="D57" s="151"/>
      <c r="E57" s="58" t="s">
        <v>4</v>
      </c>
      <c r="F57" s="58" t="s">
        <v>4</v>
      </c>
      <c r="G57" s="58" t="s">
        <v>4</v>
      </c>
      <c r="H57" s="58" t="s">
        <v>4</v>
      </c>
      <c r="I57" s="58" t="s">
        <v>4</v>
      </c>
      <c r="J57" s="58" t="s">
        <v>4</v>
      </c>
      <c r="K57" s="58" t="s">
        <v>4</v>
      </c>
      <c r="L57" s="58" t="s">
        <v>4</v>
      </c>
      <c r="M57" s="58" t="s">
        <v>4</v>
      </c>
      <c r="N57" s="58" t="s">
        <v>4</v>
      </c>
      <c r="O57" s="58" t="s">
        <v>4</v>
      </c>
      <c r="P57" s="58" t="s">
        <v>4</v>
      </c>
      <c r="Q57" s="58" t="s">
        <v>4</v>
      </c>
      <c r="R57" s="58" t="s">
        <v>4</v>
      </c>
      <c r="S57" s="58" t="s">
        <v>4</v>
      </c>
      <c r="T57" s="58" t="s">
        <v>4</v>
      </c>
      <c r="U57" s="58" t="s">
        <v>4</v>
      </c>
      <c r="V57" s="58" t="s">
        <v>4</v>
      </c>
      <c r="W57" s="58" t="s">
        <v>4</v>
      </c>
      <c r="X57" s="58" t="s">
        <v>4</v>
      </c>
      <c r="Y57" s="64">
        <v>5.6</v>
      </c>
      <c r="Z57" s="64">
        <v>5.4</v>
      </c>
      <c r="AA57" s="64">
        <v>5.0999999999999996</v>
      </c>
      <c r="AB57" s="64">
        <v>5</v>
      </c>
      <c r="AC57" s="64">
        <v>5.3</v>
      </c>
      <c r="AD57" s="64">
        <v>5.0999999999999996</v>
      </c>
      <c r="AE57" s="64">
        <v>5.4</v>
      </c>
      <c r="AF57" s="64">
        <v>4.9000000000000004</v>
      </c>
      <c r="AG57" s="64">
        <v>5</v>
      </c>
      <c r="AH57" s="718">
        <v>4.7</v>
      </c>
      <c r="AI57" s="724">
        <v>4.5999999999999996</v>
      </c>
    </row>
    <row r="58" spans="1:35" s="8" customFormat="1" ht="12.75" x14ac:dyDescent="0.2">
      <c r="A58" s="317" t="s">
        <v>840</v>
      </c>
      <c r="B58" s="58"/>
      <c r="C58" s="58"/>
      <c r="D58" s="58"/>
      <c r="E58" s="58" t="s">
        <v>4</v>
      </c>
      <c r="F58" s="58" t="s">
        <v>4</v>
      </c>
      <c r="G58" s="58" t="s">
        <v>4</v>
      </c>
      <c r="H58" s="58" t="s">
        <v>4</v>
      </c>
      <c r="I58" s="58" t="s">
        <v>4</v>
      </c>
      <c r="J58" s="58" t="s">
        <v>4</v>
      </c>
      <c r="K58" s="58" t="s">
        <v>4</v>
      </c>
      <c r="L58" s="58" t="s">
        <v>4</v>
      </c>
      <c r="M58" s="58" t="s">
        <v>4</v>
      </c>
      <c r="N58" s="58" t="s">
        <v>4</v>
      </c>
      <c r="O58" s="58" t="s">
        <v>4</v>
      </c>
      <c r="P58" s="58" t="s">
        <v>4</v>
      </c>
      <c r="Q58" s="58" t="s">
        <v>4</v>
      </c>
      <c r="R58" s="58" t="s">
        <v>4</v>
      </c>
      <c r="S58" s="58" t="s">
        <v>4</v>
      </c>
      <c r="T58" s="58" t="s">
        <v>4</v>
      </c>
      <c r="U58" s="58" t="s">
        <v>4</v>
      </c>
      <c r="V58" s="58" t="s">
        <v>4</v>
      </c>
      <c r="W58" s="58" t="s">
        <v>4</v>
      </c>
      <c r="X58" s="58" t="s">
        <v>4</v>
      </c>
      <c r="Y58" s="64">
        <v>4.7</v>
      </c>
      <c r="Z58" s="64">
        <v>2.6</v>
      </c>
      <c r="AA58" s="64">
        <v>3.5</v>
      </c>
      <c r="AB58" s="64">
        <v>2.9</v>
      </c>
      <c r="AC58" s="64">
        <v>4.5</v>
      </c>
      <c r="AD58" s="981">
        <v>5</v>
      </c>
      <c r="AE58" s="50" t="s">
        <v>4</v>
      </c>
      <c r="AF58" s="36" t="s">
        <v>4</v>
      </c>
      <c r="AG58" s="981" t="s">
        <v>4</v>
      </c>
      <c r="AH58" s="754" t="s">
        <v>8</v>
      </c>
      <c r="AI58" s="754" t="s">
        <v>8</v>
      </c>
    </row>
    <row r="59" spans="1:35" s="8" customFormat="1" ht="12.75" x14ac:dyDescent="0.2">
      <c r="A59" s="323" t="s">
        <v>841</v>
      </c>
      <c r="B59" s="151"/>
      <c r="C59" s="151"/>
      <c r="D59" s="151"/>
      <c r="E59" s="58" t="s">
        <v>4</v>
      </c>
      <c r="F59" s="58" t="s">
        <v>4</v>
      </c>
      <c r="G59" s="58" t="s">
        <v>4</v>
      </c>
      <c r="H59" s="58" t="s">
        <v>4</v>
      </c>
      <c r="I59" s="58" t="s">
        <v>4</v>
      </c>
      <c r="J59" s="58" t="s">
        <v>4</v>
      </c>
      <c r="K59" s="58" t="s">
        <v>4</v>
      </c>
      <c r="L59" s="58" t="s">
        <v>4</v>
      </c>
      <c r="M59" s="58" t="s">
        <v>4</v>
      </c>
      <c r="N59" s="58" t="s">
        <v>4</v>
      </c>
      <c r="O59" s="58" t="s">
        <v>4</v>
      </c>
      <c r="P59" s="58" t="s">
        <v>4</v>
      </c>
      <c r="Q59" s="58" t="s">
        <v>4</v>
      </c>
      <c r="R59" s="58" t="s">
        <v>4</v>
      </c>
      <c r="S59" s="58" t="s">
        <v>4</v>
      </c>
      <c r="T59" s="58" t="s">
        <v>4</v>
      </c>
      <c r="U59" s="58" t="s">
        <v>4</v>
      </c>
      <c r="V59" s="58" t="s">
        <v>4</v>
      </c>
      <c r="W59" s="58" t="s">
        <v>4</v>
      </c>
      <c r="X59" s="58" t="s">
        <v>4</v>
      </c>
      <c r="Y59" s="64">
        <v>4.7</v>
      </c>
      <c r="Z59" s="64">
        <v>3.4</v>
      </c>
      <c r="AA59" s="64">
        <v>3.5</v>
      </c>
      <c r="AB59" s="64">
        <v>3.2</v>
      </c>
      <c r="AC59" s="64">
        <v>4.4000000000000004</v>
      </c>
      <c r="AD59" s="981">
        <v>3.3</v>
      </c>
      <c r="AE59" s="50">
        <v>4.8</v>
      </c>
      <c r="AF59" s="50">
        <v>3.8</v>
      </c>
      <c r="AG59" s="50">
        <v>4.4000000000000004</v>
      </c>
      <c r="AH59" s="718">
        <v>3.1</v>
      </c>
      <c r="AI59" s="724">
        <v>1.7</v>
      </c>
    </row>
    <row r="60" spans="1:35" s="8" customFormat="1" ht="12.75" x14ac:dyDescent="0.2">
      <c r="A60" s="323" t="s">
        <v>842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718"/>
      <c r="AI60" s="724"/>
    </row>
    <row r="61" spans="1:35" s="8" customFormat="1" x14ac:dyDescent="0.2">
      <c r="A61" s="323" t="s">
        <v>42</v>
      </c>
      <c r="B61" s="151"/>
      <c r="C61" s="151"/>
      <c r="D61" s="151"/>
      <c r="E61" s="58" t="s">
        <v>4</v>
      </c>
      <c r="F61" s="58" t="s">
        <v>4</v>
      </c>
      <c r="G61" s="58" t="s">
        <v>4</v>
      </c>
      <c r="H61" s="58" t="s">
        <v>4</v>
      </c>
      <c r="I61" s="58" t="s">
        <v>4</v>
      </c>
      <c r="J61" s="58" t="s">
        <v>4</v>
      </c>
      <c r="K61" s="58" t="s">
        <v>4</v>
      </c>
      <c r="L61" s="58" t="s">
        <v>4</v>
      </c>
      <c r="M61" s="58" t="s">
        <v>4</v>
      </c>
      <c r="N61" s="58" t="s">
        <v>4</v>
      </c>
      <c r="O61" s="58" t="s">
        <v>4</v>
      </c>
      <c r="P61" s="58" t="s">
        <v>4</v>
      </c>
      <c r="Q61" s="58" t="s">
        <v>4</v>
      </c>
      <c r="R61" s="58" t="s">
        <v>4</v>
      </c>
      <c r="S61" s="58" t="s">
        <v>4</v>
      </c>
      <c r="T61" s="58" t="s">
        <v>4</v>
      </c>
      <c r="U61" s="30">
        <v>73037</v>
      </c>
      <c r="V61" s="30">
        <v>82716</v>
      </c>
      <c r="W61" s="30">
        <v>94283</v>
      </c>
      <c r="X61" s="30">
        <v>105470</v>
      </c>
      <c r="Y61" s="30">
        <v>116977</v>
      </c>
      <c r="Z61" s="30">
        <v>118443</v>
      </c>
      <c r="AA61" s="30">
        <v>136216</v>
      </c>
      <c r="AB61" s="30">
        <v>149224</v>
      </c>
      <c r="AC61" s="30">
        <v>163522</v>
      </c>
      <c r="AD61" s="30">
        <v>184169</v>
      </c>
      <c r="AE61" s="30">
        <v>207389</v>
      </c>
      <c r="AF61" s="982">
        <v>240110</v>
      </c>
      <c r="AG61" s="982">
        <v>307100</v>
      </c>
      <c r="AH61" s="744">
        <v>375666</v>
      </c>
      <c r="AI61" s="746">
        <v>418754</v>
      </c>
    </row>
    <row r="62" spans="1:35" s="8" customFormat="1" x14ac:dyDescent="0.2">
      <c r="A62" s="323" t="s">
        <v>43</v>
      </c>
      <c r="B62" s="151"/>
      <c r="C62" s="151"/>
      <c r="D62" s="151"/>
      <c r="E62" s="58" t="s">
        <v>4</v>
      </c>
      <c r="F62" s="58" t="s">
        <v>4</v>
      </c>
      <c r="G62" s="58" t="s">
        <v>4</v>
      </c>
      <c r="H62" s="58" t="s">
        <v>4</v>
      </c>
      <c r="I62" s="58" t="s">
        <v>4</v>
      </c>
      <c r="J62" s="58" t="s">
        <v>4</v>
      </c>
      <c r="K62" s="58" t="s">
        <v>4</v>
      </c>
      <c r="L62" s="58" t="s">
        <v>4</v>
      </c>
      <c r="M62" s="58" t="s">
        <v>4</v>
      </c>
      <c r="N62" s="58" t="s">
        <v>4</v>
      </c>
      <c r="O62" s="58" t="s">
        <v>4</v>
      </c>
      <c r="P62" s="58" t="s">
        <v>4</v>
      </c>
      <c r="Q62" s="58" t="s">
        <v>4</v>
      </c>
      <c r="R62" s="58" t="s">
        <v>4</v>
      </c>
      <c r="S62" s="58" t="s">
        <v>4</v>
      </c>
      <c r="T62" s="58" t="s">
        <v>4</v>
      </c>
      <c r="U62" s="30">
        <v>495.7</v>
      </c>
      <c r="V62" s="30">
        <v>564.1</v>
      </c>
      <c r="W62" s="30">
        <v>632.29999999999995</v>
      </c>
      <c r="X62" s="30">
        <v>693.3</v>
      </c>
      <c r="Y62" s="30">
        <v>652.79999999999995</v>
      </c>
      <c r="Z62" s="30">
        <v>534.20000000000005</v>
      </c>
      <c r="AA62" s="30">
        <v>398.1</v>
      </c>
      <c r="AB62" s="322">
        <v>457.7</v>
      </c>
      <c r="AC62" s="322">
        <v>474.4</v>
      </c>
      <c r="AD62" s="982">
        <v>481.2</v>
      </c>
      <c r="AE62" s="982">
        <v>502.2</v>
      </c>
      <c r="AF62" s="982">
        <v>563.5</v>
      </c>
      <c r="AG62" s="982">
        <v>667.1</v>
      </c>
      <c r="AH62" s="749">
        <v>823.3</v>
      </c>
      <c r="AI62" s="749">
        <v>892</v>
      </c>
    </row>
    <row r="63" spans="1:35" s="8" customFormat="1" ht="12.75" x14ac:dyDescent="0.2">
      <c r="A63" s="323" t="s">
        <v>843</v>
      </c>
      <c r="B63" s="151"/>
      <c r="C63" s="151"/>
      <c r="D63" s="151"/>
      <c r="E63" s="58" t="s">
        <v>4</v>
      </c>
      <c r="F63" s="58" t="s">
        <v>4</v>
      </c>
      <c r="G63" s="58" t="s">
        <v>4</v>
      </c>
      <c r="H63" s="58" t="s">
        <v>4</v>
      </c>
      <c r="I63" s="58" t="s">
        <v>4</v>
      </c>
      <c r="J63" s="58" t="s">
        <v>4</v>
      </c>
      <c r="K63" s="58" t="s">
        <v>4</v>
      </c>
      <c r="L63" s="58" t="s">
        <v>4</v>
      </c>
      <c r="M63" s="58" t="s">
        <v>4</v>
      </c>
      <c r="N63" s="58" t="s">
        <v>4</v>
      </c>
      <c r="O63" s="58" t="s">
        <v>4</v>
      </c>
      <c r="P63" s="58" t="s">
        <v>4</v>
      </c>
      <c r="Q63" s="58" t="s">
        <v>4</v>
      </c>
      <c r="R63" s="58" t="s">
        <v>4</v>
      </c>
      <c r="S63" s="58" t="s">
        <v>4</v>
      </c>
      <c r="T63" s="58" t="s">
        <v>4</v>
      </c>
      <c r="U63" s="64">
        <v>119.1</v>
      </c>
      <c r="V63" s="64">
        <v>113.3</v>
      </c>
      <c r="W63" s="64">
        <v>114</v>
      </c>
      <c r="X63" s="64">
        <v>111.9</v>
      </c>
      <c r="Y63" s="64">
        <v>110.9</v>
      </c>
      <c r="Z63" s="64">
        <v>99.6</v>
      </c>
      <c r="AA63" s="64">
        <v>115</v>
      </c>
      <c r="AB63" s="64">
        <v>109.5</v>
      </c>
      <c r="AC63" s="64">
        <v>109.6</v>
      </c>
      <c r="AD63" s="64">
        <v>112.6</v>
      </c>
      <c r="AE63" s="64">
        <v>112.6</v>
      </c>
      <c r="AF63" s="64">
        <f>AF61/AE61*100</f>
        <v>115.77759669027769</v>
      </c>
      <c r="AG63" s="64">
        <f>AG61/AF61*100</f>
        <v>127.89971263171047</v>
      </c>
      <c r="AH63" s="754">
        <f>AH61/AG61*100</f>
        <v>122.32692933897754</v>
      </c>
      <c r="AI63" s="754">
        <f>AI61/AH61*100</f>
        <v>111.46976303418464</v>
      </c>
    </row>
    <row r="64" spans="1:35" s="8" customFormat="1" ht="15" customHeight="1" x14ac:dyDescent="0.2">
      <c r="A64" s="336" t="s">
        <v>844</v>
      </c>
      <c r="B64" s="151"/>
      <c r="C64" s="151"/>
      <c r="D64" s="151"/>
      <c r="E64" s="58" t="s">
        <v>4</v>
      </c>
      <c r="F64" s="58" t="s">
        <v>4</v>
      </c>
      <c r="G64" s="58" t="s">
        <v>4</v>
      </c>
      <c r="H64" s="58" t="s">
        <v>4</v>
      </c>
      <c r="I64" s="58" t="s">
        <v>4</v>
      </c>
      <c r="J64" s="58" t="s">
        <v>4</v>
      </c>
      <c r="K64" s="58" t="s">
        <v>4</v>
      </c>
      <c r="L64" s="58" t="s">
        <v>4</v>
      </c>
      <c r="M64" s="58" t="s">
        <v>4</v>
      </c>
      <c r="N64" s="58" t="s">
        <v>4</v>
      </c>
      <c r="O64" s="58" t="s">
        <v>4</v>
      </c>
      <c r="P64" s="58" t="s">
        <v>4</v>
      </c>
      <c r="Q64" s="58" t="s">
        <v>4</v>
      </c>
      <c r="R64" s="58" t="s">
        <v>4</v>
      </c>
      <c r="S64" s="58" t="s">
        <v>4</v>
      </c>
      <c r="T64" s="58" t="s">
        <v>4</v>
      </c>
      <c r="U64" s="64">
        <v>112.1</v>
      </c>
      <c r="V64" s="64">
        <v>106.6</v>
      </c>
      <c r="W64" s="64">
        <v>109.2</v>
      </c>
      <c r="X64" s="64">
        <v>105.6</v>
      </c>
      <c r="Y64" s="64">
        <v>105</v>
      </c>
      <c r="Z64" s="64">
        <v>93.5</v>
      </c>
      <c r="AA64" s="64">
        <v>101.8</v>
      </c>
      <c r="AB64" s="64">
        <v>101.9</v>
      </c>
      <c r="AC64" s="64">
        <v>103.6</v>
      </c>
      <c r="AD64" s="64">
        <v>107.2</v>
      </c>
      <c r="AE64" s="64">
        <v>105.6</v>
      </c>
      <c r="AF64" s="64">
        <v>107.3</v>
      </c>
      <c r="AG64" s="64">
        <v>111.5</v>
      </c>
      <c r="AH64" s="754">
        <f>AH63/114.4*100</f>
        <v>106.92913403756776</v>
      </c>
      <c r="AI64" s="1110">
        <f>AI63/108*100</f>
        <v>103.21274355017096</v>
      </c>
    </row>
    <row r="65" spans="1:35" s="8" customFormat="1" ht="15" customHeight="1" x14ac:dyDescent="0.2">
      <c r="A65" s="336" t="s">
        <v>57</v>
      </c>
      <c r="B65" s="151"/>
      <c r="C65" s="151"/>
      <c r="D65" s="151"/>
      <c r="E65" s="58" t="s">
        <v>4</v>
      </c>
      <c r="F65" s="58" t="s">
        <v>4</v>
      </c>
      <c r="G65" s="58" t="s">
        <v>4</v>
      </c>
      <c r="H65" s="58" t="s">
        <v>4</v>
      </c>
      <c r="I65" s="58" t="s">
        <v>4</v>
      </c>
      <c r="J65" s="58" t="s">
        <v>4</v>
      </c>
      <c r="K65" s="58" t="s">
        <v>4</v>
      </c>
      <c r="L65" s="58" t="s">
        <v>4</v>
      </c>
      <c r="M65" s="58" t="s">
        <v>4</v>
      </c>
      <c r="N65" s="58" t="s">
        <v>4</v>
      </c>
      <c r="O65" s="58" t="s">
        <v>4</v>
      </c>
      <c r="P65" s="58" t="s">
        <v>4</v>
      </c>
      <c r="Q65" s="58" t="s">
        <v>4</v>
      </c>
      <c r="R65" s="58" t="s">
        <v>4</v>
      </c>
      <c r="S65" s="58" t="s">
        <v>4</v>
      </c>
      <c r="T65" s="58" t="s">
        <v>4</v>
      </c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1261" t="s">
        <v>4</v>
      </c>
      <c r="AI65" s="1261" t="s">
        <v>4</v>
      </c>
    </row>
    <row r="66" spans="1:35" s="8" customFormat="1" ht="16.5" customHeight="1" x14ac:dyDescent="0.2">
      <c r="A66" s="336" t="s">
        <v>75</v>
      </c>
      <c r="B66" s="151"/>
      <c r="C66" s="151"/>
      <c r="D66" s="151"/>
      <c r="E66" s="58" t="s">
        <v>4</v>
      </c>
      <c r="F66" s="58" t="s">
        <v>4</v>
      </c>
      <c r="G66" s="58" t="s">
        <v>4</v>
      </c>
      <c r="H66" s="58" t="s">
        <v>4</v>
      </c>
      <c r="I66" s="58" t="s">
        <v>4</v>
      </c>
      <c r="J66" s="58" t="s">
        <v>4</v>
      </c>
      <c r="K66" s="58" t="s">
        <v>4</v>
      </c>
      <c r="L66" s="58" t="s">
        <v>4</v>
      </c>
      <c r="M66" s="58" t="s">
        <v>4</v>
      </c>
      <c r="N66" s="58" t="s">
        <v>4</v>
      </c>
      <c r="O66" s="58" t="s">
        <v>4</v>
      </c>
      <c r="P66" s="58" t="s">
        <v>4</v>
      </c>
      <c r="Q66" s="58" t="s">
        <v>4</v>
      </c>
      <c r="R66" s="58" t="s">
        <v>4</v>
      </c>
      <c r="S66" s="58" t="s">
        <v>4</v>
      </c>
      <c r="T66" s="58" t="s">
        <v>4</v>
      </c>
      <c r="U66" s="30">
        <v>14952</v>
      </c>
      <c r="V66" s="30">
        <v>15999</v>
      </c>
      <c r="W66" s="30">
        <v>17439</v>
      </c>
      <c r="X66" s="30">
        <v>18660</v>
      </c>
      <c r="Y66" s="30">
        <v>19966</v>
      </c>
      <c r="Z66" s="30">
        <v>21364</v>
      </c>
      <c r="AA66" s="30">
        <v>22859</v>
      </c>
      <c r="AB66" s="30">
        <v>24459</v>
      </c>
      <c r="AC66" s="30">
        <v>28284</v>
      </c>
      <c r="AD66" s="983">
        <v>42500</v>
      </c>
      <c r="AE66" s="983">
        <v>42500</v>
      </c>
      <c r="AF66" s="983">
        <v>42500</v>
      </c>
      <c r="AG66" s="983">
        <v>60000</v>
      </c>
      <c r="AH66" s="983">
        <v>70000</v>
      </c>
      <c r="AI66" s="15">
        <v>85000</v>
      </c>
    </row>
    <row r="67" spans="1:35" s="8" customFormat="1" x14ac:dyDescent="0.2">
      <c r="A67" s="1272" t="s">
        <v>80</v>
      </c>
      <c r="B67" s="1283"/>
      <c r="C67" s="1283"/>
      <c r="D67" s="1283"/>
      <c r="E67" s="1283"/>
      <c r="F67" s="1283"/>
      <c r="G67" s="1283"/>
      <c r="H67" s="1283"/>
      <c r="I67" s="1283"/>
      <c r="J67" s="1283"/>
      <c r="K67" s="1440"/>
      <c r="L67" s="1440"/>
      <c r="M67" s="1440"/>
      <c r="N67" s="1440"/>
      <c r="O67" s="1440"/>
      <c r="P67" s="1440"/>
      <c r="Q67" s="1440"/>
      <c r="R67" s="1440"/>
      <c r="S67" s="1440"/>
      <c r="T67" s="1440"/>
      <c r="U67" s="1283"/>
      <c r="V67" s="1294"/>
      <c r="W67" s="1294"/>
      <c r="X67" s="1282"/>
      <c r="Y67" s="1282"/>
      <c r="Z67" s="1282"/>
      <c r="AA67" s="1282"/>
      <c r="AB67" s="1282"/>
      <c r="AC67" s="1282"/>
      <c r="AD67" s="1294"/>
      <c r="AE67" s="1294"/>
      <c r="AF67" s="1098"/>
      <c r="AG67" s="1282"/>
      <c r="AH67" s="1098"/>
      <c r="AI67" s="1098"/>
    </row>
    <row r="68" spans="1:35" s="8" customFormat="1" x14ac:dyDescent="0.2">
      <c r="A68" s="352" t="s">
        <v>81</v>
      </c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36"/>
      <c r="AI68" s="91"/>
    </row>
    <row r="69" spans="1:35" x14ac:dyDescent="0.2">
      <c r="A69" s="323" t="s">
        <v>82</v>
      </c>
      <c r="B69" s="151"/>
      <c r="C69" s="151"/>
      <c r="D69" s="151"/>
      <c r="E69" s="140" t="s">
        <v>4</v>
      </c>
      <c r="F69" s="140" t="s">
        <v>4</v>
      </c>
      <c r="G69" s="151" t="s">
        <v>4</v>
      </c>
      <c r="H69" s="151" t="s">
        <v>4</v>
      </c>
      <c r="I69" s="151" t="s">
        <v>4</v>
      </c>
      <c r="J69" s="151" t="s">
        <v>4</v>
      </c>
      <c r="K69" s="151" t="s">
        <v>4</v>
      </c>
      <c r="L69" s="151" t="s">
        <v>4</v>
      </c>
      <c r="M69" s="151" t="s">
        <v>4</v>
      </c>
      <c r="N69" s="64" t="s">
        <v>4</v>
      </c>
      <c r="O69" s="64" t="s">
        <v>4</v>
      </c>
      <c r="P69" s="64" t="s">
        <v>4</v>
      </c>
      <c r="Q69" s="64" t="s">
        <v>4</v>
      </c>
      <c r="R69" s="64" t="s">
        <v>4</v>
      </c>
      <c r="S69" s="64" t="s">
        <v>4</v>
      </c>
      <c r="T69" s="64" t="s">
        <v>4</v>
      </c>
      <c r="U69" s="30">
        <v>38485</v>
      </c>
      <c r="V69" s="30">
        <v>34450</v>
      </c>
      <c r="W69" s="30">
        <v>44809</v>
      </c>
      <c r="X69" s="30">
        <v>44213</v>
      </c>
      <c r="Y69" s="30">
        <v>46589</v>
      </c>
      <c r="Z69" s="30">
        <v>45898</v>
      </c>
      <c r="AA69" s="30">
        <v>54894</v>
      </c>
      <c r="AB69" s="30">
        <v>33453</v>
      </c>
      <c r="AC69" s="30">
        <v>46211</v>
      </c>
      <c r="AD69" s="30">
        <v>54570</v>
      </c>
      <c r="AE69" s="30">
        <v>40746</v>
      </c>
      <c r="AF69" s="30">
        <v>51575</v>
      </c>
      <c r="AG69" s="30">
        <v>91465</v>
      </c>
      <c r="AH69" s="744">
        <v>99058</v>
      </c>
      <c r="AI69" s="746">
        <v>98497.472999999998</v>
      </c>
    </row>
    <row r="70" spans="1:35" x14ac:dyDescent="0.2">
      <c r="A70" s="16" t="s">
        <v>85</v>
      </c>
      <c r="B70" s="151"/>
      <c r="C70" s="151"/>
      <c r="D70" s="151"/>
      <c r="E70" s="140" t="s">
        <v>4</v>
      </c>
      <c r="F70" s="140" t="s">
        <v>4</v>
      </c>
      <c r="G70" s="151" t="s">
        <v>4</v>
      </c>
      <c r="H70" s="151" t="s">
        <v>4</v>
      </c>
      <c r="I70" s="151" t="s">
        <v>4</v>
      </c>
      <c r="J70" s="151" t="s">
        <v>4</v>
      </c>
      <c r="K70" s="151" t="s">
        <v>4</v>
      </c>
      <c r="L70" s="151" t="s">
        <v>4</v>
      </c>
      <c r="M70" s="151" t="s">
        <v>4</v>
      </c>
      <c r="N70" s="151" t="s">
        <v>4</v>
      </c>
      <c r="O70" s="151" t="s">
        <v>4</v>
      </c>
      <c r="P70" s="151" t="s">
        <v>4</v>
      </c>
      <c r="Q70" s="151" t="s">
        <v>4</v>
      </c>
      <c r="R70" s="151" t="s">
        <v>4</v>
      </c>
      <c r="S70" s="151" t="s">
        <v>4</v>
      </c>
      <c r="T70" s="60"/>
      <c r="U70" s="60"/>
      <c r="V70" s="60">
        <v>83.3</v>
      </c>
      <c r="W70" s="60">
        <v>122.9</v>
      </c>
      <c r="X70" s="50">
        <v>94.5</v>
      </c>
      <c r="Y70" s="50">
        <v>100.5</v>
      </c>
      <c r="Z70" s="50">
        <v>95.2</v>
      </c>
      <c r="AA70" s="50">
        <v>115.3</v>
      </c>
      <c r="AB70" s="314">
        <v>56.1</v>
      </c>
      <c r="AC70" s="314" t="s">
        <v>8</v>
      </c>
      <c r="AD70" s="314">
        <v>106.1</v>
      </c>
      <c r="AE70" s="314">
        <v>72.8</v>
      </c>
      <c r="AF70" s="314">
        <v>121</v>
      </c>
      <c r="AG70" s="314">
        <v>167.3</v>
      </c>
      <c r="AH70" s="1268">
        <v>104.8</v>
      </c>
      <c r="AI70" s="724">
        <v>97.9</v>
      </c>
    </row>
    <row r="71" spans="1:35" ht="12.75" customHeight="1" x14ac:dyDescent="0.2">
      <c r="A71" s="959" t="s">
        <v>87</v>
      </c>
      <c r="B71" s="151" t="s">
        <v>4</v>
      </c>
      <c r="C71" s="151" t="s">
        <v>4</v>
      </c>
      <c r="D71" s="151" t="s">
        <v>4</v>
      </c>
      <c r="E71" s="140" t="s">
        <v>4</v>
      </c>
      <c r="F71" s="140" t="s">
        <v>4</v>
      </c>
      <c r="G71" s="151" t="s">
        <v>4</v>
      </c>
      <c r="H71" s="151" t="s">
        <v>4</v>
      </c>
      <c r="I71" s="151" t="s">
        <v>4</v>
      </c>
      <c r="J71" s="151" t="s">
        <v>4</v>
      </c>
      <c r="K71" s="151" t="s">
        <v>4</v>
      </c>
      <c r="L71" s="151" t="s">
        <v>4</v>
      </c>
      <c r="M71" s="151" t="s">
        <v>4</v>
      </c>
      <c r="N71" s="64" t="s">
        <v>4</v>
      </c>
      <c r="O71" s="64" t="s">
        <v>4</v>
      </c>
      <c r="P71" s="64" t="s">
        <v>4</v>
      </c>
      <c r="Q71" s="64" t="s">
        <v>4</v>
      </c>
      <c r="R71" s="64" t="s">
        <v>4</v>
      </c>
      <c r="S71" s="64" t="s">
        <v>4</v>
      </c>
      <c r="T71" s="64" t="s">
        <v>4</v>
      </c>
      <c r="U71" s="64" t="s">
        <v>4</v>
      </c>
      <c r="V71" s="64" t="s">
        <v>4</v>
      </c>
      <c r="W71" s="64" t="s">
        <v>4</v>
      </c>
      <c r="X71" s="64" t="s">
        <v>4</v>
      </c>
      <c r="Y71" s="64" t="s">
        <v>4</v>
      </c>
      <c r="Z71" s="64" t="s">
        <v>4</v>
      </c>
      <c r="AA71" s="64" t="s">
        <v>4</v>
      </c>
      <c r="AB71" s="316" t="s">
        <v>4</v>
      </c>
      <c r="AC71" s="316" t="s">
        <v>4</v>
      </c>
      <c r="AD71" s="316" t="s">
        <v>4</v>
      </c>
      <c r="AE71" s="316" t="s">
        <v>4</v>
      </c>
      <c r="AF71" s="316" t="s">
        <v>4</v>
      </c>
      <c r="AG71" s="316" t="s">
        <v>4</v>
      </c>
      <c r="AH71" s="1030" t="s">
        <v>4</v>
      </c>
      <c r="AI71" s="1030" t="s">
        <v>4</v>
      </c>
    </row>
    <row r="72" spans="1:35" x14ac:dyDescent="0.2">
      <c r="A72" s="959" t="s">
        <v>88</v>
      </c>
      <c r="B72" s="151" t="s">
        <v>4</v>
      </c>
      <c r="C72" s="151" t="s">
        <v>4</v>
      </c>
      <c r="D72" s="151" t="s">
        <v>4</v>
      </c>
      <c r="E72" s="140" t="s">
        <v>4</v>
      </c>
      <c r="F72" s="140" t="s">
        <v>4</v>
      </c>
      <c r="G72" s="151" t="s">
        <v>4</v>
      </c>
      <c r="H72" s="151" t="s">
        <v>4</v>
      </c>
      <c r="I72" s="151" t="s">
        <v>4</v>
      </c>
      <c r="J72" s="151" t="s">
        <v>4</v>
      </c>
      <c r="K72" s="151" t="s">
        <v>4</v>
      </c>
      <c r="L72" s="151" t="s">
        <v>4</v>
      </c>
      <c r="M72" s="151" t="s">
        <v>4</v>
      </c>
      <c r="N72" s="151" t="s">
        <v>4</v>
      </c>
      <c r="O72" s="151" t="s">
        <v>4</v>
      </c>
      <c r="P72" s="151" t="s">
        <v>4</v>
      </c>
      <c r="Q72" s="151" t="s">
        <v>4</v>
      </c>
      <c r="R72" s="151" t="s">
        <v>4</v>
      </c>
      <c r="S72" s="151" t="s">
        <v>4</v>
      </c>
      <c r="T72" s="151" t="s">
        <v>4</v>
      </c>
      <c r="U72" s="151" t="s">
        <v>4</v>
      </c>
      <c r="V72" s="151" t="s">
        <v>4</v>
      </c>
      <c r="W72" s="151" t="s">
        <v>4</v>
      </c>
      <c r="X72" s="151" t="s">
        <v>4</v>
      </c>
      <c r="Y72" s="151" t="s">
        <v>4</v>
      </c>
      <c r="Z72" s="151" t="s">
        <v>4</v>
      </c>
      <c r="AA72" s="151" t="s">
        <v>4</v>
      </c>
      <c r="AB72" s="151" t="s">
        <v>4</v>
      </c>
      <c r="AC72" s="151" t="s">
        <v>4</v>
      </c>
      <c r="AD72" s="151" t="s">
        <v>4</v>
      </c>
      <c r="AE72" s="151" t="s">
        <v>4</v>
      </c>
      <c r="AF72" s="151" t="s">
        <v>4</v>
      </c>
      <c r="AG72" s="151" t="s">
        <v>4</v>
      </c>
      <c r="AH72" s="1029" t="s">
        <v>4</v>
      </c>
      <c r="AI72" s="1029" t="s">
        <v>4</v>
      </c>
    </row>
    <row r="73" spans="1:35" ht="22.5" x14ac:dyDescent="0.2">
      <c r="A73" s="959" t="s">
        <v>90</v>
      </c>
      <c r="B73" s="151"/>
      <c r="C73" s="151"/>
      <c r="D73" s="151"/>
      <c r="E73" s="140" t="s">
        <v>8</v>
      </c>
      <c r="F73" s="140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151" t="s">
        <v>8</v>
      </c>
      <c r="L73" s="151" t="s">
        <v>8</v>
      </c>
      <c r="M73" s="151" t="s">
        <v>8</v>
      </c>
      <c r="N73" s="151" t="s">
        <v>8</v>
      </c>
      <c r="O73" s="151" t="s">
        <v>8</v>
      </c>
      <c r="P73" s="151" t="s">
        <v>8</v>
      </c>
      <c r="Q73" s="151" t="s">
        <v>8</v>
      </c>
      <c r="R73" s="151" t="s">
        <v>4</v>
      </c>
      <c r="S73" s="151" t="s">
        <v>4</v>
      </c>
      <c r="T73" s="151" t="s">
        <v>4</v>
      </c>
      <c r="U73" s="151" t="s">
        <v>4</v>
      </c>
      <c r="V73" s="151" t="s">
        <v>4</v>
      </c>
      <c r="W73" s="151" t="s">
        <v>4</v>
      </c>
      <c r="X73" s="151" t="s">
        <v>4</v>
      </c>
      <c r="Y73" s="151" t="s">
        <v>4</v>
      </c>
      <c r="Z73" s="151" t="s">
        <v>4</v>
      </c>
      <c r="AA73" s="151" t="s">
        <v>4</v>
      </c>
      <c r="AB73" s="151" t="s">
        <v>4</v>
      </c>
      <c r="AC73" s="151">
        <v>39.4</v>
      </c>
      <c r="AD73" s="151">
        <v>41.5</v>
      </c>
      <c r="AE73" s="151">
        <v>55.7</v>
      </c>
      <c r="AF73" s="156">
        <v>100.3</v>
      </c>
      <c r="AG73" s="156">
        <v>116</v>
      </c>
      <c r="AH73" s="718">
        <v>148.4</v>
      </c>
      <c r="AI73" s="1187">
        <v>204.9</v>
      </c>
    </row>
    <row r="74" spans="1:35" x14ac:dyDescent="0.2">
      <c r="A74" s="959" t="s">
        <v>91</v>
      </c>
      <c r="B74" s="151"/>
      <c r="C74" s="151"/>
      <c r="D74" s="151"/>
      <c r="E74" s="977" t="s">
        <v>8</v>
      </c>
      <c r="F74" s="977" t="s">
        <v>8</v>
      </c>
      <c r="G74" s="296" t="s">
        <v>8</v>
      </c>
      <c r="H74" s="296" t="s">
        <v>8</v>
      </c>
      <c r="I74" s="296" t="s">
        <v>8</v>
      </c>
      <c r="J74" s="296" t="s">
        <v>8</v>
      </c>
      <c r="K74" s="296" t="s">
        <v>8</v>
      </c>
      <c r="L74" s="296" t="s">
        <v>8</v>
      </c>
      <c r="M74" s="296" t="s">
        <v>8</v>
      </c>
      <c r="N74" s="296" t="s">
        <v>8</v>
      </c>
      <c r="O74" s="296" t="s">
        <v>8</v>
      </c>
      <c r="P74" s="296" t="s">
        <v>8</v>
      </c>
      <c r="Q74" s="296" t="s">
        <v>8</v>
      </c>
      <c r="R74" s="296" t="s">
        <v>4</v>
      </c>
      <c r="S74" s="296" t="s">
        <v>4</v>
      </c>
      <c r="T74" s="296" t="s">
        <v>4</v>
      </c>
      <c r="U74" s="296" t="s">
        <v>4</v>
      </c>
      <c r="V74" s="296" t="s">
        <v>4</v>
      </c>
      <c r="W74" s="296" t="s">
        <v>4</v>
      </c>
      <c r="X74" s="296" t="s">
        <v>4</v>
      </c>
      <c r="Y74" s="296" t="s">
        <v>4</v>
      </c>
      <c r="Z74" s="296" t="s">
        <v>4</v>
      </c>
      <c r="AA74" s="296" t="s">
        <v>4</v>
      </c>
      <c r="AB74" s="296" t="s">
        <v>4</v>
      </c>
      <c r="AC74" s="36">
        <v>1</v>
      </c>
      <c r="AD74" s="36">
        <v>1</v>
      </c>
      <c r="AE74" s="36">
        <v>1</v>
      </c>
      <c r="AF74" s="36">
        <v>1</v>
      </c>
      <c r="AG74" s="36">
        <v>1</v>
      </c>
      <c r="AH74" s="718">
        <v>1</v>
      </c>
      <c r="AI74" s="1187">
        <v>1</v>
      </c>
    </row>
    <row r="75" spans="1:35" x14ac:dyDescent="0.2">
      <c r="A75" s="959" t="s">
        <v>92</v>
      </c>
      <c r="B75" s="151"/>
      <c r="C75" s="151"/>
      <c r="D75" s="151"/>
      <c r="E75" s="977"/>
      <c r="F75" s="977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644"/>
      <c r="AD75" s="644"/>
      <c r="AE75" s="36"/>
      <c r="AF75" s="36"/>
      <c r="AG75" s="36"/>
      <c r="AH75" s="718"/>
      <c r="AI75" s="1187"/>
    </row>
    <row r="76" spans="1:35" x14ac:dyDescent="0.2">
      <c r="A76" s="959" t="s">
        <v>245</v>
      </c>
      <c r="B76" s="151"/>
      <c r="C76" s="151"/>
      <c r="D76" s="151"/>
      <c r="E76" s="977"/>
      <c r="F76" s="977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644" t="s">
        <v>462</v>
      </c>
      <c r="AD76" s="644"/>
      <c r="AE76" s="36"/>
      <c r="AF76" s="36"/>
      <c r="AG76" s="36"/>
      <c r="AH76" s="718" t="s">
        <v>462</v>
      </c>
      <c r="AI76" s="718" t="s">
        <v>462</v>
      </c>
    </row>
    <row r="77" spans="1:35" x14ac:dyDescent="0.2">
      <c r="A77" s="959" t="s">
        <v>94</v>
      </c>
      <c r="B77" s="151" t="s">
        <v>462</v>
      </c>
      <c r="C77" s="151" t="s">
        <v>503</v>
      </c>
      <c r="D77" s="151" t="s">
        <v>462</v>
      </c>
      <c r="E77" s="977" t="s">
        <v>462</v>
      </c>
      <c r="F77" s="977" t="s">
        <v>503</v>
      </c>
      <c r="G77" s="296" t="s">
        <v>462</v>
      </c>
      <c r="H77" s="296" t="s">
        <v>503</v>
      </c>
      <c r="I77" s="296" t="s">
        <v>462</v>
      </c>
      <c r="J77" s="296" t="s">
        <v>503</v>
      </c>
      <c r="K77" s="296" t="s">
        <v>462</v>
      </c>
      <c r="L77" s="296" t="s">
        <v>462</v>
      </c>
      <c r="M77" s="296" t="s">
        <v>503</v>
      </c>
      <c r="N77" s="296" t="s">
        <v>462</v>
      </c>
      <c r="O77" s="296" t="s">
        <v>503</v>
      </c>
      <c r="P77" s="296" t="s">
        <v>462</v>
      </c>
      <c r="Q77" s="296" t="s">
        <v>503</v>
      </c>
      <c r="R77" s="296" t="s">
        <v>462</v>
      </c>
      <c r="S77" s="296" t="s">
        <v>503</v>
      </c>
      <c r="T77" s="296" t="s">
        <v>503</v>
      </c>
      <c r="U77" s="296" t="s">
        <v>503</v>
      </c>
      <c r="V77" s="296" t="s">
        <v>503</v>
      </c>
      <c r="W77" s="296" t="s">
        <v>503</v>
      </c>
      <c r="X77" s="296" t="s">
        <v>503</v>
      </c>
      <c r="Y77" s="296" t="s">
        <v>503</v>
      </c>
      <c r="Z77" s="296" t="s">
        <v>503</v>
      </c>
      <c r="AA77" s="296" t="s">
        <v>503</v>
      </c>
      <c r="AB77" s="296" t="s">
        <v>503</v>
      </c>
      <c r="AC77" s="644" t="s">
        <v>462</v>
      </c>
      <c r="AD77" s="644" t="s">
        <v>462</v>
      </c>
      <c r="AE77" s="36" t="s">
        <v>8</v>
      </c>
      <c r="AF77" s="36" t="s">
        <v>8</v>
      </c>
      <c r="AG77" s="36">
        <v>1</v>
      </c>
      <c r="AH77" s="718" t="s">
        <v>462</v>
      </c>
      <c r="AI77" s="718" t="s">
        <v>462</v>
      </c>
    </row>
    <row r="78" spans="1:35" x14ac:dyDescent="0.2">
      <c r="A78" s="959" t="s">
        <v>95</v>
      </c>
      <c r="B78" s="151" t="s">
        <v>462</v>
      </c>
      <c r="C78" s="151" t="s">
        <v>503</v>
      </c>
      <c r="D78" s="151" t="s">
        <v>462</v>
      </c>
      <c r="E78" s="977" t="s">
        <v>462</v>
      </c>
      <c r="F78" s="977" t="s">
        <v>503</v>
      </c>
      <c r="G78" s="296" t="s">
        <v>462</v>
      </c>
      <c r="H78" s="296" t="s">
        <v>503</v>
      </c>
      <c r="I78" s="296" t="s">
        <v>462</v>
      </c>
      <c r="J78" s="296" t="s">
        <v>503</v>
      </c>
      <c r="K78" s="296" t="s">
        <v>462</v>
      </c>
      <c r="L78" s="296" t="s">
        <v>462</v>
      </c>
      <c r="M78" s="296" t="s">
        <v>503</v>
      </c>
      <c r="N78" s="296" t="s">
        <v>462</v>
      </c>
      <c r="O78" s="296" t="s">
        <v>503</v>
      </c>
      <c r="P78" s="296" t="s">
        <v>462</v>
      </c>
      <c r="Q78" s="296" t="s">
        <v>503</v>
      </c>
      <c r="R78" s="296" t="s">
        <v>462</v>
      </c>
      <c r="S78" s="296" t="s">
        <v>503</v>
      </c>
      <c r="T78" s="296" t="s">
        <v>503</v>
      </c>
      <c r="U78" s="296" t="s">
        <v>503</v>
      </c>
      <c r="V78" s="296" t="s">
        <v>503</v>
      </c>
      <c r="W78" s="296" t="s">
        <v>503</v>
      </c>
      <c r="X78" s="296" t="s">
        <v>503</v>
      </c>
      <c r="Y78" s="296" t="s">
        <v>503</v>
      </c>
      <c r="Z78" s="296" t="s">
        <v>503</v>
      </c>
      <c r="AA78" s="296" t="s">
        <v>503</v>
      </c>
      <c r="AB78" s="296" t="s">
        <v>503</v>
      </c>
      <c r="AC78" s="644" t="s">
        <v>462</v>
      </c>
      <c r="AD78" s="644" t="s">
        <v>462</v>
      </c>
      <c r="AE78" s="36" t="s">
        <v>8</v>
      </c>
      <c r="AF78" s="36" t="s">
        <v>8</v>
      </c>
      <c r="AG78" s="36" t="s">
        <v>8</v>
      </c>
      <c r="AH78" s="718" t="s">
        <v>462</v>
      </c>
      <c r="AI78" s="718" t="s">
        <v>462</v>
      </c>
    </row>
    <row r="79" spans="1:35" x14ac:dyDescent="0.2">
      <c r="A79" s="959" t="s">
        <v>246</v>
      </c>
      <c r="B79" s="151"/>
      <c r="C79" s="151"/>
      <c r="D79" s="151"/>
      <c r="E79" s="977"/>
      <c r="F79" s="977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644" t="s">
        <v>462</v>
      </c>
      <c r="AD79" s="644"/>
      <c r="AE79" s="36"/>
      <c r="AF79" s="36"/>
      <c r="AG79" s="36"/>
      <c r="AH79" s="718" t="s">
        <v>462</v>
      </c>
      <c r="AI79" s="718" t="s">
        <v>462</v>
      </c>
    </row>
    <row r="80" spans="1:35" x14ac:dyDescent="0.2">
      <c r="A80" s="959" t="s">
        <v>845</v>
      </c>
      <c r="B80" s="151"/>
      <c r="C80" s="151"/>
      <c r="D80" s="151"/>
      <c r="E80" s="69" t="s">
        <v>8</v>
      </c>
      <c r="F80" s="69" t="s">
        <v>8</v>
      </c>
      <c r="G80" s="69" t="s">
        <v>8</v>
      </c>
      <c r="H80" s="69" t="s">
        <v>8</v>
      </c>
      <c r="I80" s="69" t="s">
        <v>8</v>
      </c>
      <c r="J80" s="69" t="s">
        <v>8</v>
      </c>
      <c r="K80" s="69" t="s">
        <v>8</v>
      </c>
      <c r="L80" s="69" t="s">
        <v>8</v>
      </c>
      <c r="M80" s="69" t="s">
        <v>8</v>
      </c>
      <c r="N80" s="64" t="s">
        <v>8</v>
      </c>
      <c r="O80" s="64" t="s">
        <v>8</v>
      </c>
      <c r="P80" s="64" t="s">
        <v>8</v>
      </c>
      <c r="Q80" s="64" t="s">
        <v>8</v>
      </c>
      <c r="R80" s="64" t="s">
        <v>4</v>
      </c>
      <c r="S80" s="64" t="s">
        <v>4</v>
      </c>
      <c r="T80" s="64" t="s">
        <v>4</v>
      </c>
      <c r="U80" s="64" t="s">
        <v>4</v>
      </c>
      <c r="V80" s="64" t="s">
        <v>4</v>
      </c>
      <c r="W80" s="64" t="s">
        <v>4</v>
      </c>
      <c r="X80" s="64" t="s">
        <v>4</v>
      </c>
      <c r="Y80" s="64" t="s">
        <v>4</v>
      </c>
      <c r="Z80" s="64" t="s">
        <v>4</v>
      </c>
      <c r="AA80" s="64" t="s">
        <v>4</v>
      </c>
      <c r="AB80" s="64" t="s">
        <v>4</v>
      </c>
      <c r="AC80" s="36">
        <v>76</v>
      </c>
      <c r="AD80" s="36">
        <v>89</v>
      </c>
      <c r="AE80" s="36">
        <v>89</v>
      </c>
      <c r="AF80" s="36">
        <v>80</v>
      </c>
      <c r="AG80" s="36">
        <v>63</v>
      </c>
      <c r="AH80" s="1028">
        <v>61</v>
      </c>
      <c r="AI80" s="1187">
        <v>55</v>
      </c>
    </row>
    <row r="81" spans="1:35" x14ac:dyDescent="0.2">
      <c r="A81" s="959" t="s">
        <v>98</v>
      </c>
      <c r="B81" s="151"/>
      <c r="C81" s="151"/>
      <c r="D81" s="151"/>
      <c r="E81" s="69" t="s">
        <v>8</v>
      </c>
      <c r="F81" s="69" t="s">
        <v>8</v>
      </c>
      <c r="G81" s="69" t="s">
        <v>8</v>
      </c>
      <c r="H81" s="69" t="s">
        <v>8</v>
      </c>
      <c r="I81" s="69" t="s">
        <v>8</v>
      </c>
      <c r="J81" s="69" t="s">
        <v>8</v>
      </c>
      <c r="K81" s="69" t="s">
        <v>8</v>
      </c>
      <c r="L81" s="69" t="s">
        <v>8</v>
      </c>
      <c r="M81" s="69" t="s">
        <v>8</v>
      </c>
      <c r="N81" s="64" t="s">
        <v>8</v>
      </c>
      <c r="O81" s="64" t="s">
        <v>8</v>
      </c>
      <c r="P81" s="64" t="s">
        <v>8</v>
      </c>
      <c r="Q81" s="64" t="s">
        <v>8</v>
      </c>
      <c r="R81" s="64" t="s">
        <v>4</v>
      </c>
      <c r="S81" s="64" t="s">
        <v>4</v>
      </c>
      <c r="T81" s="64" t="s">
        <v>4</v>
      </c>
      <c r="U81" s="64" t="s">
        <v>4</v>
      </c>
      <c r="V81" s="64" t="s">
        <v>4</v>
      </c>
      <c r="W81" s="64" t="s">
        <v>4</v>
      </c>
      <c r="X81" s="64" t="s">
        <v>4</v>
      </c>
      <c r="Y81" s="64" t="s">
        <v>4</v>
      </c>
      <c r="Z81" s="64" t="s">
        <v>4</v>
      </c>
      <c r="AA81" s="64" t="s">
        <v>4</v>
      </c>
      <c r="AB81" s="64" t="s">
        <v>4</v>
      </c>
      <c r="AC81" s="36">
        <v>76</v>
      </c>
      <c r="AD81" s="36">
        <v>89</v>
      </c>
      <c r="AE81" s="36">
        <v>89</v>
      </c>
      <c r="AF81" s="36">
        <v>80</v>
      </c>
      <c r="AG81" s="36">
        <v>63</v>
      </c>
      <c r="AH81" s="1028">
        <v>61</v>
      </c>
      <c r="AI81" s="1187">
        <v>55</v>
      </c>
    </row>
    <row r="82" spans="1:35" x14ac:dyDescent="0.2">
      <c r="A82" s="686" t="s">
        <v>99</v>
      </c>
      <c r="B82" s="151"/>
      <c r="C82" s="151"/>
      <c r="D82" s="151"/>
      <c r="E82" s="69"/>
      <c r="F82" s="69"/>
      <c r="G82" s="69"/>
      <c r="H82" s="69"/>
      <c r="I82" s="69"/>
      <c r="J82" s="69"/>
      <c r="K82" s="69"/>
      <c r="L82" s="69"/>
      <c r="M82" s="69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4"/>
      <c r="AD82" s="644"/>
      <c r="AE82" s="36"/>
      <c r="AF82" s="36"/>
      <c r="AG82" s="36"/>
      <c r="AH82" s="718"/>
      <c r="AI82" s="1187"/>
    </row>
    <row r="83" spans="1:35" x14ac:dyDescent="0.2">
      <c r="A83" s="960" t="s">
        <v>100</v>
      </c>
      <c r="B83" s="151"/>
      <c r="C83" s="151"/>
      <c r="D83" s="151"/>
      <c r="E83" s="69" t="s">
        <v>8</v>
      </c>
      <c r="F83" s="69" t="s">
        <v>8</v>
      </c>
      <c r="G83" s="69" t="s">
        <v>8</v>
      </c>
      <c r="H83" s="69" t="s">
        <v>8</v>
      </c>
      <c r="I83" s="69" t="s">
        <v>8</v>
      </c>
      <c r="J83" s="69" t="s">
        <v>8</v>
      </c>
      <c r="K83" s="69" t="s">
        <v>8</v>
      </c>
      <c r="L83" s="69" t="s">
        <v>8</v>
      </c>
      <c r="M83" s="69" t="s">
        <v>8</v>
      </c>
      <c r="N83" s="64" t="s">
        <v>8</v>
      </c>
      <c r="O83" s="64" t="s">
        <v>8</v>
      </c>
      <c r="P83" s="64" t="s">
        <v>8</v>
      </c>
      <c r="Q83" s="64"/>
      <c r="R83" s="64" t="s">
        <v>4</v>
      </c>
      <c r="S83" s="64" t="s">
        <v>4</v>
      </c>
      <c r="T83" s="64" t="s">
        <v>4</v>
      </c>
      <c r="U83" s="64" t="s">
        <v>4</v>
      </c>
      <c r="V83" s="64" t="s">
        <v>4</v>
      </c>
      <c r="W83" s="64" t="s">
        <v>4</v>
      </c>
      <c r="X83" s="64" t="s">
        <v>4</v>
      </c>
      <c r="Y83" s="64" t="s">
        <v>4</v>
      </c>
      <c r="Z83" s="64" t="s">
        <v>4</v>
      </c>
      <c r="AA83" s="64" t="s">
        <v>4</v>
      </c>
      <c r="AB83" s="64" t="s">
        <v>4</v>
      </c>
      <c r="AC83" s="36">
        <v>3</v>
      </c>
      <c r="AD83" s="36">
        <v>3</v>
      </c>
      <c r="AE83" s="36">
        <v>4</v>
      </c>
      <c r="AF83" s="36">
        <v>4</v>
      </c>
      <c r="AG83" s="36">
        <v>4</v>
      </c>
      <c r="AH83" s="718">
        <v>4</v>
      </c>
      <c r="AI83" s="1187">
        <v>3</v>
      </c>
    </row>
    <row r="84" spans="1:35" x14ac:dyDescent="0.2">
      <c r="A84" s="960" t="s">
        <v>102</v>
      </c>
      <c r="B84" s="151" t="s">
        <v>462</v>
      </c>
      <c r="C84" s="151" t="s">
        <v>503</v>
      </c>
      <c r="D84" s="151" t="s">
        <v>462</v>
      </c>
      <c r="E84" s="69" t="s">
        <v>462</v>
      </c>
      <c r="F84" s="69" t="s">
        <v>503</v>
      </c>
      <c r="G84" s="69" t="s">
        <v>462</v>
      </c>
      <c r="H84" s="69" t="s">
        <v>503</v>
      </c>
      <c r="I84" s="69" t="s">
        <v>462</v>
      </c>
      <c r="J84" s="69" t="s">
        <v>503</v>
      </c>
      <c r="K84" s="69" t="s">
        <v>462</v>
      </c>
      <c r="L84" s="69" t="s">
        <v>462</v>
      </c>
      <c r="M84" s="69" t="s">
        <v>503</v>
      </c>
      <c r="N84" s="64" t="s">
        <v>462</v>
      </c>
      <c r="O84" s="64" t="s">
        <v>503</v>
      </c>
      <c r="P84" s="64" t="s">
        <v>462</v>
      </c>
      <c r="Q84" s="64" t="s">
        <v>503</v>
      </c>
      <c r="R84" s="64" t="s">
        <v>4</v>
      </c>
      <c r="S84" s="64" t="s">
        <v>4</v>
      </c>
      <c r="T84" s="64" t="s">
        <v>4</v>
      </c>
      <c r="U84" s="64" t="s">
        <v>4</v>
      </c>
      <c r="V84" s="64" t="s">
        <v>4</v>
      </c>
      <c r="W84" s="64" t="s">
        <v>4</v>
      </c>
      <c r="X84" s="64" t="s">
        <v>4</v>
      </c>
      <c r="Y84" s="64" t="s">
        <v>4</v>
      </c>
      <c r="Z84" s="64" t="s">
        <v>4</v>
      </c>
      <c r="AA84" s="64" t="s">
        <v>4</v>
      </c>
      <c r="AB84" s="64" t="s">
        <v>4</v>
      </c>
      <c r="AC84" s="644" t="s">
        <v>462</v>
      </c>
      <c r="AD84" s="644" t="s">
        <v>462</v>
      </c>
      <c r="AE84" s="36" t="s">
        <v>8</v>
      </c>
      <c r="AF84" s="36" t="s">
        <v>8</v>
      </c>
      <c r="AG84" s="36" t="s">
        <v>8</v>
      </c>
      <c r="AH84" s="718" t="s">
        <v>462</v>
      </c>
      <c r="AI84" s="718" t="s">
        <v>462</v>
      </c>
    </row>
    <row r="85" spans="1:35" x14ac:dyDescent="0.2">
      <c r="A85" s="960" t="s">
        <v>103</v>
      </c>
      <c r="B85" s="151"/>
      <c r="C85" s="151"/>
      <c r="D85" s="151"/>
      <c r="E85" s="69" t="s">
        <v>8</v>
      </c>
      <c r="F85" s="69" t="s">
        <v>8</v>
      </c>
      <c r="G85" s="69" t="s">
        <v>8</v>
      </c>
      <c r="H85" s="69" t="s">
        <v>8</v>
      </c>
      <c r="I85" s="69" t="s">
        <v>8</v>
      </c>
      <c r="J85" s="69" t="s">
        <v>8</v>
      </c>
      <c r="K85" s="69" t="s">
        <v>8</v>
      </c>
      <c r="L85" s="69" t="s">
        <v>8</v>
      </c>
      <c r="M85" s="69" t="s">
        <v>8</v>
      </c>
      <c r="N85" s="64" t="s">
        <v>8</v>
      </c>
      <c r="O85" s="64" t="s">
        <v>8</v>
      </c>
      <c r="P85" s="64" t="s">
        <v>8</v>
      </c>
      <c r="Q85" s="64" t="s">
        <v>8</v>
      </c>
      <c r="R85" s="64" t="s">
        <v>4</v>
      </c>
      <c r="S85" s="64" t="s">
        <v>4</v>
      </c>
      <c r="T85" s="64" t="s">
        <v>4</v>
      </c>
      <c r="U85" s="64" t="s">
        <v>4</v>
      </c>
      <c r="V85" s="64" t="s">
        <v>4</v>
      </c>
      <c r="W85" s="64" t="s">
        <v>4</v>
      </c>
      <c r="X85" s="64" t="s">
        <v>4</v>
      </c>
      <c r="Y85" s="64" t="s">
        <v>4</v>
      </c>
      <c r="Z85" s="64" t="s">
        <v>4</v>
      </c>
      <c r="AA85" s="64" t="s">
        <v>4</v>
      </c>
      <c r="AB85" s="64" t="s">
        <v>4</v>
      </c>
      <c r="AC85" s="36">
        <v>4</v>
      </c>
      <c r="AD85" s="36">
        <v>5</v>
      </c>
      <c r="AE85" s="36">
        <v>3</v>
      </c>
      <c r="AF85" s="36">
        <v>3</v>
      </c>
      <c r="AG85" s="36">
        <v>3</v>
      </c>
      <c r="AH85" s="718">
        <v>3</v>
      </c>
      <c r="AI85" s="1187">
        <v>4</v>
      </c>
    </row>
    <row r="86" spans="1:35" x14ac:dyDescent="0.2">
      <c r="A86" s="960" t="s">
        <v>104</v>
      </c>
      <c r="B86" s="151"/>
      <c r="C86" s="151"/>
      <c r="D86" s="151"/>
      <c r="E86" s="69" t="s">
        <v>8</v>
      </c>
      <c r="F86" s="69" t="s">
        <v>8</v>
      </c>
      <c r="G86" s="69" t="s">
        <v>8</v>
      </c>
      <c r="H86" s="69" t="s">
        <v>8</v>
      </c>
      <c r="I86" s="69" t="s">
        <v>8</v>
      </c>
      <c r="J86" s="69" t="s">
        <v>8</v>
      </c>
      <c r="K86" s="69" t="s">
        <v>8</v>
      </c>
      <c r="L86" s="69" t="s">
        <v>8</v>
      </c>
      <c r="M86" s="69" t="s">
        <v>8</v>
      </c>
      <c r="N86" s="64" t="s">
        <v>8</v>
      </c>
      <c r="O86" s="64" t="s">
        <v>8</v>
      </c>
      <c r="P86" s="64" t="s">
        <v>8</v>
      </c>
      <c r="Q86" s="64" t="s">
        <v>8</v>
      </c>
      <c r="R86" s="64" t="s">
        <v>4</v>
      </c>
      <c r="S86" s="64" t="s">
        <v>4</v>
      </c>
      <c r="T86" s="64" t="s">
        <v>4</v>
      </c>
      <c r="U86" s="64" t="s">
        <v>4</v>
      </c>
      <c r="V86" s="64" t="s">
        <v>4</v>
      </c>
      <c r="W86" s="64" t="s">
        <v>4</v>
      </c>
      <c r="X86" s="64" t="s">
        <v>4</v>
      </c>
      <c r="Y86" s="64" t="s">
        <v>4</v>
      </c>
      <c r="Z86" s="64" t="s">
        <v>4</v>
      </c>
      <c r="AA86" s="64" t="s">
        <v>4</v>
      </c>
      <c r="AB86" s="64" t="s">
        <v>4</v>
      </c>
      <c r="AC86" s="36">
        <v>31</v>
      </c>
      <c r="AD86" s="36">
        <v>27</v>
      </c>
      <c r="AE86" s="36">
        <v>33</v>
      </c>
      <c r="AF86" s="36">
        <v>29</v>
      </c>
      <c r="AG86" s="36">
        <v>27</v>
      </c>
      <c r="AH86" s="718">
        <v>27</v>
      </c>
      <c r="AI86" s="1187">
        <v>21</v>
      </c>
    </row>
    <row r="87" spans="1:35" x14ac:dyDescent="0.2">
      <c r="A87" s="1089" t="s">
        <v>105</v>
      </c>
      <c r="B87" s="1283"/>
      <c r="C87" s="1283"/>
      <c r="D87" s="1283"/>
      <c r="E87" s="1283"/>
      <c r="F87" s="1283"/>
      <c r="G87" s="1283"/>
      <c r="H87" s="1283"/>
      <c r="I87" s="1283"/>
      <c r="J87" s="1283"/>
      <c r="K87" s="1285"/>
      <c r="L87" s="1285"/>
      <c r="M87" s="1285"/>
      <c r="N87" s="1285"/>
      <c r="O87" s="1285"/>
      <c r="P87" s="1285"/>
      <c r="Q87" s="1285"/>
      <c r="R87" s="1299"/>
      <c r="S87" s="1299"/>
      <c r="T87" s="1299"/>
      <c r="U87" s="1299"/>
      <c r="V87" s="1299"/>
      <c r="W87" s="1299"/>
      <c r="X87" s="1299"/>
      <c r="Y87" s="1299"/>
      <c r="Z87" s="1299"/>
      <c r="AA87" s="1285"/>
      <c r="AB87" s="1285"/>
      <c r="AC87" s="1285"/>
      <c r="AD87" s="1285"/>
      <c r="AE87" s="1098"/>
      <c r="AF87" s="1098"/>
      <c r="AG87" s="1098"/>
      <c r="AH87" s="1098"/>
      <c r="AI87" s="1098"/>
    </row>
    <row r="88" spans="1:35" x14ac:dyDescent="0.2">
      <c r="A88" s="336" t="s">
        <v>106</v>
      </c>
      <c r="B88" s="151"/>
      <c r="C88" s="151"/>
      <c r="D88" s="151"/>
      <c r="E88" s="151"/>
      <c r="F88" s="151"/>
      <c r="G88" s="151"/>
      <c r="H88" s="151"/>
      <c r="I88" s="151"/>
      <c r="J88" s="151"/>
      <c r="K88" s="644"/>
      <c r="L88" s="644"/>
      <c r="M88" s="644"/>
      <c r="N88" s="644"/>
      <c r="O88" s="644"/>
      <c r="P88" s="644"/>
      <c r="Q88" s="644"/>
      <c r="R88" s="353"/>
      <c r="S88" s="353"/>
      <c r="T88" s="353"/>
      <c r="U88" s="353"/>
      <c r="V88" s="353"/>
      <c r="W88" s="353"/>
      <c r="X88" s="353"/>
      <c r="Y88" s="353"/>
      <c r="Z88" s="353"/>
      <c r="AA88" s="644"/>
      <c r="AB88" s="644"/>
      <c r="AC88" s="644"/>
      <c r="AD88" s="644"/>
      <c r="AE88" s="36"/>
      <c r="AF88" s="36"/>
      <c r="AG88" s="36"/>
      <c r="AH88" s="36"/>
      <c r="AI88" s="16"/>
    </row>
    <row r="89" spans="1:35" x14ac:dyDescent="0.2">
      <c r="A89" s="336" t="s">
        <v>82</v>
      </c>
      <c r="B89" s="140" t="s">
        <v>4</v>
      </c>
      <c r="C89" s="140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140" t="s">
        <v>4</v>
      </c>
      <c r="L89" s="140" t="s">
        <v>4</v>
      </c>
      <c r="M89" s="151" t="s">
        <v>4</v>
      </c>
      <c r="N89" s="151" t="s">
        <v>4</v>
      </c>
      <c r="O89" s="151" t="s">
        <v>4</v>
      </c>
      <c r="P89" s="151" t="s">
        <v>4</v>
      </c>
      <c r="Q89" s="151" t="s">
        <v>4</v>
      </c>
      <c r="R89" s="151" t="s">
        <v>4</v>
      </c>
      <c r="S89" s="151" t="s">
        <v>4</v>
      </c>
      <c r="T89" s="140" t="s">
        <v>4</v>
      </c>
      <c r="U89" s="69">
        <v>271907.74400000001</v>
      </c>
      <c r="V89" s="69">
        <v>349587.40700000001</v>
      </c>
      <c r="W89" s="69">
        <v>244956.391</v>
      </c>
      <c r="X89" s="69">
        <v>261477.42600000001</v>
      </c>
      <c r="Y89" s="69">
        <v>235783.916</v>
      </c>
      <c r="Z89" s="69">
        <v>159190.033</v>
      </c>
      <c r="AA89" s="64">
        <v>218719.55600000001</v>
      </c>
      <c r="AB89" s="64">
        <v>271223.06800000003</v>
      </c>
      <c r="AC89" s="64">
        <v>323317.21899999998</v>
      </c>
      <c r="AD89" s="64">
        <v>449861.79499999998</v>
      </c>
      <c r="AE89" s="64">
        <v>512125.57199999999</v>
      </c>
      <c r="AF89" s="64">
        <v>859308.973</v>
      </c>
      <c r="AG89" s="64">
        <v>571636.54599999997</v>
      </c>
      <c r="AH89" s="64">
        <v>489964.29800000001</v>
      </c>
      <c r="AI89" s="64">
        <v>582085.75199999998</v>
      </c>
    </row>
    <row r="90" spans="1:35" x14ac:dyDescent="0.2">
      <c r="A90" s="336" t="s">
        <v>418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>
        <v>15.2</v>
      </c>
      <c r="V90" s="69">
        <v>16.100000000000001</v>
      </c>
      <c r="W90" s="69">
        <v>18.3</v>
      </c>
      <c r="X90" s="69">
        <v>20.100000000000001</v>
      </c>
      <c r="Y90" s="69">
        <v>26.4</v>
      </c>
      <c r="Z90" s="69">
        <v>21.8</v>
      </c>
      <c r="AA90" s="64">
        <v>15.9</v>
      </c>
      <c r="AB90" s="64">
        <v>15.4</v>
      </c>
      <c r="AC90" s="64">
        <v>16.600000000000001</v>
      </c>
      <c r="AD90" s="64">
        <v>15.7</v>
      </c>
      <c r="AE90" s="64">
        <v>17.3</v>
      </c>
      <c r="AF90" s="64">
        <v>16.100000000000001</v>
      </c>
      <c r="AG90" s="64">
        <v>16.3</v>
      </c>
      <c r="AH90" s="64">
        <v>18.3</v>
      </c>
      <c r="AI90" s="27">
        <v>20</v>
      </c>
    </row>
    <row r="91" spans="1:35" x14ac:dyDescent="0.2">
      <c r="A91" s="336" t="s">
        <v>254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4"/>
      <c r="AB91" s="64"/>
      <c r="AC91" s="64"/>
      <c r="AD91" s="64"/>
      <c r="AE91" s="64"/>
      <c r="AF91" s="64"/>
      <c r="AG91" s="64"/>
      <c r="AH91" s="64"/>
      <c r="AI91" s="64"/>
    </row>
    <row r="92" spans="1:35" x14ac:dyDescent="0.2">
      <c r="A92" s="336" t="s">
        <v>253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4"/>
      <c r="AB92" s="64"/>
      <c r="AC92" s="64"/>
      <c r="AD92" s="64"/>
      <c r="AE92" s="64"/>
      <c r="AF92" s="64"/>
      <c r="AG92" s="64"/>
      <c r="AH92" s="64"/>
      <c r="AI92" s="16"/>
    </row>
    <row r="93" spans="1:35" x14ac:dyDescent="0.2">
      <c r="A93" s="336" t="s">
        <v>82</v>
      </c>
      <c r="B93" s="140" t="s">
        <v>4</v>
      </c>
      <c r="C93" s="140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140" t="s">
        <v>4</v>
      </c>
      <c r="L93" s="140" t="s">
        <v>4</v>
      </c>
      <c r="M93" s="151" t="s">
        <v>4</v>
      </c>
      <c r="N93" s="151" t="s">
        <v>4</v>
      </c>
      <c r="O93" s="151" t="s">
        <v>4</v>
      </c>
      <c r="P93" s="151" t="s">
        <v>4</v>
      </c>
      <c r="Q93" s="151" t="s">
        <v>4</v>
      </c>
      <c r="R93" s="151" t="s">
        <v>4</v>
      </c>
      <c r="S93" s="151" t="s">
        <v>4</v>
      </c>
      <c r="T93" s="140" t="s">
        <v>4</v>
      </c>
      <c r="U93" s="69">
        <v>244440.736</v>
      </c>
      <c r="V93" s="69">
        <v>318980.58</v>
      </c>
      <c r="W93" s="69">
        <v>213389.85800000001</v>
      </c>
      <c r="X93" s="69">
        <v>227233.19699999999</v>
      </c>
      <c r="Y93" s="69">
        <v>197916.45199999999</v>
      </c>
      <c r="Z93" s="69">
        <v>121814.72500000001</v>
      </c>
      <c r="AA93" s="64">
        <v>174312.80100000001</v>
      </c>
      <c r="AB93" s="64">
        <v>216397.807</v>
      </c>
      <c r="AC93" s="64">
        <v>258601.74799999999</v>
      </c>
      <c r="AD93" s="64">
        <v>374199.63699999999</v>
      </c>
      <c r="AE93" s="64">
        <v>426503.20699999999</v>
      </c>
      <c r="AF93" s="64">
        <v>767026</v>
      </c>
      <c r="AG93" s="64">
        <v>464570.33100000001</v>
      </c>
      <c r="AH93" s="64">
        <v>340015.53600000002</v>
      </c>
      <c r="AI93" s="24">
        <v>410198.8</v>
      </c>
    </row>
    <row r="94" spans="1:35" x14ac:dyDescent="0.2">
      <c r="A94" s="336" t="s">
        <v>254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4"/>
      <c r="AB94" s="64"/>
      <c r="AC94" s="64"/>
      <c r="AD94" s="64"/>
      <c r="AE94" s="64"/>
      <c r="AF94" s="64"/>
      <c r="AG94" s="64"/>
      <c r="AH94" s="64"/>
      <c r="AI94" s="16"/>
    </row>
    <row r="95" spans="1:35" s="8" customFormat="1" x14ac:dyDescent="0.2">
      <c r="A95" s="336" t="s">
        <v>117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4"/>
      <c r="AB95" s="64"/>
      <c r="AC95" s="64"/>
      <c r="AD95" s="64"/>
      <c r="AE95" s="64"/>
      <c r="AF95" s="64"/>
      <c r="AG95" s="64"/>
      <c r="AH95" s="64"/>
      <c r="AI95" s="91"/>
    </row>
    <row r="96" spans="1:35" x14ac:dyDescent="0.2">
      <c r="A96" s="336" t="s">
        <v>82</v>
      </c>
      <c r="B96" s="140" t="s">
        <v>4</v>
      </c>
      <c r="C96" s="140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140" t="s">
        <v>4</v>
      </c>
      <c r="L96" s="140" t="s">
        <v>4</v>
      </c>
      <c r="M96" s="151" t="s">
        <v>4</v>
      </c>
      <c r="N96" s="151" t="s">
        <v>4</v>
      </c>
      <c r="O96" s="151" t="s">
        <v>4</v>
      </c>
      <c r="P96" s="151" t="s">
        <v>4</v>
      </c>
      <c r="Q96" s="151" t="s">
        <v>4</v>
      </c>
      <c r="R96" s="151" t="s">
        <v>4</v>
      </c>
      <c r="S96" s="151" t="s">
        <v>4</v>
      </c>
      <c r="T96" s="140" t="s">
        <v>4</v>
      </c>
      <c r="U96" s="69">
        <v>14553.675999999999</v>
      </c>
      <c r="V96" s="69">
        <v>17110.97</v>
      </c>
      <c r="W96" s="69">
        <v>16986.291000000001</v>
      </c>
      <c r="X96" s="69">
        <v>18465.952000000001</v>
      </c>
      <c r="Y96" s="69">
        <v>20875.414000000001</v>
      </c>
      <c r="Z96" s="69">
        <v>18975.901000000002</v>
      </c>
      <c r="AA96" s="64">
        <v>24878.067999999999</v>
      </c>
      <c r="AB96" s="64">
        <v>33127.745000000003</v>
      </c>
      <c r="AC96" s="64">
        <v>40806.101999999999</v>
      </c>
      <c r="AD96" s="64">
        <v>50575.17</v>
      </c>
      <c r="AE96" s="64">
        <v>59979.705000000002</v>
      </c>
      <c r="AF96" s="64">
        <v>66508.729000000007</v>
      </c>
      <c r="AG96" s="64">
        <v>88809.644</v>
      </c>
      <c r="AH96" s="64">
        <v>128709.537</v>
      </c>
      <c r="AI96" s="24">
        <v>147893.70000000001</v>
      </c>
    </row>
    <row r="97" spans="1:35" x14ac:dyDescent="0.2">
      <c r="A97" s="336" t="s">
        <v>254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4"/>
      <c r="AB97" s="64"/>
      <c r="AC97" s="64"/>
      <c r="AD97" s="64"/>
      <c r="AE97" s="64"/>
      <c r="AF97" s="64"/>
      <c r="AG97" s="64"/>
      <c r="AH97" s="64"/>
      <c r="AI97" s="16"/>
    </row>
    <row r="98" spans="1:35" x14ac:dyDescent="0.2">
      <c r="A98" s="336" t="s">
        <v>118</v>
      </c>
      <c r="B98" s="151" t="s">
        <v>4</v>
      </c>
      <c r="C98" s="151" t="s">
        <v>4</v>
      </c>
      <c r="D98" s="151" t="s">
        <v>4</v>
      </c>
      <c r="E98" s="151" t="s">
        <v>4</v>
      </c>
      <c r="F98" s="151" t="s">
        <v>4</v>
      </c>
      <c r="G98" s="151" t="s">
        <v>4</v>
      </c>
      <c r="H98" s="151" t="s">
        <v>4</v>
      </c>
      <c r="I98" s="151" t="s">
        <v>4</v>
      </c>
      <c r="J98" s="151" t="s">
        <v>4</v>
      </c>
      <c r="K98" s="151" t="s">
        <v>4</v>
      </c>
      <c r="L98" s="151" t="s">
        <v>4</v>
      </c>
      <c r="M98" s="151" t="s">
        <v>4</v>
      </c>
      <c r="N98" s="151" t="s">
        <v>4</v>
      </c>
      <c r="O98" s="151" t="s">
        <v>4</v>
      </c>
      <c r="P98" s="151" t="s">
        <v>4</v>
      </c>
      <c r="Q98" s="151" t="s">
        <v>4</v>
      </c>
      <c r="R98" s="151" t="s">
        <v>4</v>
      </c>
      <c r="S98" s="151" t="s">
        <v>4</v>
      </c>
      <c r="T98" s="151" t="s">
        <v>4</v>
      </c>
      <c r="U98" s="69">
        <v>2439.2089999999998</v>
      </c>
      <c r="V98" s="69">
        <v>2871.6559999999999</v>
      </c>
      <c r="W98" s="69">
        <v>2008.6010000000001</v>
      </c>
      <c r="X98" s="69">
        <v>2741.0450000000001</v>
      </c>
      <c r="Y98" s="69">
        <v>3358.893</v>
      </c>
      <c r="Z98" s="69">
        <v>3755.8739999999998</v>
      </c>
      <c r="AA98" s="64">
        <v>6061.8789999999999</v>
      </c>
      <c r="AB98" s="64">
        <v>9173.2950000000001</v>
      </c>
      <c r="AC98" s="64">
        <v>11807.25</v>
      </c>
      <c r="AD98" s="64">
        <v>13819.112999999999</v>
      </c>
      <c r="AE98" s="64">
        <v>18865.399000000001</v>
      </c>
      <c r="AF98" s="64">
        <v>18885.445</v>
      </c>
      <c r="AG98" s="64">
        <v>20420.583999999999</v>
      </c>
      <c r="AH98" s="64">
        <v>22210.386999999999</v>
      </c>
      <c r="AI98" s="24">
        <v>27162.400000000001</v>
      </c>
    </row>
    <row r="99" spans="1:35" x14ac:dyDescent="0.2">
      <c r="A99" s="336" t="s">
        <v>119</v>
      </c>
      <c r="B99" s="151" t="s">
        <v>4</v>
      </c>
      <c r="C99" s="151" t="s">
        <v>4</v>
      </c>
      <c r="D99" s="151" t="s">
        <v>4</v>
      </c>
      <c r="E99" s="151" t="s">
        <v>4</v>
      </c>
      <c r="F99" s="151" t="s">
        <v>4</v>
      </c>
      <c r="G99" s="151" t="s">
        <v>4</v>
      </c>
      <c r="H99" s="151" t="s">
        <v>4</v>
      </c>
      <c r="I99" s="151" t="s">
        <v>4</v>
      </c>
      <c r="J99" s="151" t="s">
        <v>4</v>
      </c>
      <c r="K99" s="151" t="s">
        <v>4</v>
      </c>
      <c r="L99" s="151" t="s">
        <v>4</v>
      </c>
      <c r="M99" s="151" t="s">
        <v>4</v>
      </c>
      <c r="N99" s="151" t="s">
        <v>4</v>
      </c>
      <c r="O99" s="151" t="s">
        <v>4</v>
      </c>
      <c r="P99" s="151" t="s">
        <v>4</v>
      </c>
      <c r="Q99" s="151" t="s">
        <v>4</v>
      </c>
      <c r="R99" s="151" t="s">
        <v>4</v>
      </c>
      <c r="S99" s="151" t="s">
        <v>4</v>
      </c>
      <c r="T99" s="151" t="s">
        <v>4</v>
      </c>
      <c r="U99" s="69">
        <v>4554.7079999999996</v>
      </c>
      <c r="V99" s="69">
        <v>5024.348</v>
      </c>
      <c r="W99" s="69">
        <v>6037.451</v>
      </c>
      <c r="X99" s="69">
        <v>5863.9639999999999</v>
      </c>
      <c r="Y99" s="69">
        <v>6660.098</v>
      </c>
      <c r="Z99" s="69">
        <v>7431.3869999999997</v>
      </c>
      <c r="AA99" s="64">
        <v>8332.5390000000007</v>
      </c>
      <c r="AB99" s="64">
        <v>8973.5040000000008</v>
      </c>
      <c r="AC99" s="64" t="s">
        <v>115</v>
      </c>
      <c r="AD99" s="64" t="s">
        <v>115</v>
      </c>
      <c r="AE99" s="64" t="s">
        <v>115</v>
      </c>
      <c r="AF99" s="64" t="s">
        <v>115</v>
      </c>
      <c r="AG99" s="64" t="s">
        <v>101</v>
      </c>
      <c r="AH99" s="316">
        <v>11526.778</v>
      </c>
      <c r="AI99" s="24">
        <v>12643.2</v>
      </c>
    </row>
    <row r="100" spans="1:35" x14ac:dyDescent="0.2">
      <c r="A100" s="336" t="s">
        <v>120</v>
      </c>
      <c r="B100" s="151" t="s">
        <v>4</v>
      </c>
      <c r="C100" s="151" t="s">
        <v>4</v>
      </c>
      <c r="D100" s="151" t="s">
        <v>4</v>
      </c>
      <c r="E100" s="151" t="s">
        <v>4</v>
      </c>
      <c r="F100" s="151" t="s">
        <v>4</v>
      </c>
      <c r="G100" s="151" t="s">
        <v>4</v>
      </c>
      <c r="H100" s="151" t="s">
        <v>4</v>
      </c>
      <c r="I100" s="151" t="s">
        <v>4</v>
      </c>
      <c r="J100" s="151" t="s">
        <v>4</v>
      </c>
      <c r="K100" s="151" t="s">
        <v>4</v>
      </c>
      <c r="L100" s="151" t="s">
        <v>4</v>
      </c>
      <c r="M100" s="151" t="s">
        <v>4</v>
      </c>
      <c r="N100" s="151" t="s">
        <v>4</v>
      </c>
      <c r="O100" s="151" t="s">
        <v>4</v>
      </c>
      <c r="P100" s="151" t="s">
        <v>4</v>
      </c>
      <c r="Q100" s="151" t="s">
        <v>4</v>
      </c>
      <c r="R100" s="151" t="s">
        <v>4</v>
      </c>
      <c r="S100" s="151" t="s">
        <v>4</v>
      </c>
      <c r="T100" s="151" t="s">
        <v>4</v>
      </c>
      <c r="U100" s="69">
        <v>108.834</v>
      </c>
      <c r="V100" s="69">
        <v>155.24700000000001</v>
      </c>
      <c r="W100" s="69">
        <v>179.99600000000001</v>
      </c>
      <c r="X100" s="69">
        <v>172.40799999999999</v>
      </c>
      <c r="Y100" s="69">
        <v>112.771</v>
      </c>
      <c r="Z100" s="69">
        <v>104.607</v>
      </c>
      <c r="AA100" s="64">
        <v>109.349</v>
      </c>
      <c r="AB100" s="64">
        <v>342.07100000000003</v>
      </c>
      <c r="AC100" s="64">
        <v>336.101</v>
      </c>
      <c r="AD100" s="64">
        <v>313.67099999999999</v>
      </c>
      <c r="AE100" s="64">
        <v>314.65899999999999</v>
      </c>
      <c r="AF100" s="64">
        <v>198.102</v>
      </c>
      <c r="AG100" s="64">
        <v>114.03100000000001</v>
      </c>
      <c r="AH100" s="64">
        <v>31.6</v>
      </c>
      <c r="AI100" s="24">
        <v>23.3</v>
      </c>
    </row>
    <row r="101" spans="1:35" ht="22.5" x14ac:dyDescent="0.2">
      <c r="A101" s="160" t="s">
        <v>419</v>
      </c>
      <c r="B101" s="151" t="s">
        <v>4</v>
      </c>
      <c r="C101" s="151" t="s">
        <v>4</v>
      </c>
      <c r="D101" s="151" t="s">
        <v>4</v>
      </c>
      <c r="E101" s="151" t="s">
        <v>4</v>
      </c>
      <c r="F101" s="151" t="s">
        <v>4</v>
      </c>
      <c r="G101" s="151" t="s">
        <v>4</v>
      </c>
      <c r="H101" s="151" t="s">
        <v>4</v>
      </c>
      <c r="I101" s="151" t="s">
        <v>4</v>
      </c>
      <c r="J101" s="151" t="s">
        <v>4</v>
      </c>
      <c r="K101" s="151" t="s">
        <v>4</v>
      </c>
      <c r="L101" s="151" t="s">
        <v>4</v>
      </c>
      <c r="M101" s="151" t="s">
        <v>4</v>
      </c>
      <c r="N101" s="151" t="s">
        <v>4</v>
      </c>
      <c r="O101" s="151" t="s">
        <v>4</v>
      </c>
      <c r="P101" s="151" t="s">
        <v>4</v>
      </c>
      <c r="Q101" s="151" t="s">
        <v>4</v>
      </c>
      <c r="R101" s="151" t="s">
        <v>4</v>
      </c>
      <c r="S101" s="151" t="s">
        <v>4</v>
      </c>
      <c r="T101" s="151" t="s">
        <v>4</v>
      </c>
      <c r="U101" s="69">
        <v>93.936000000000007</v>
      </c>
      <c r="V101" s="69">
        <v>80.972999999999999</v>
      </c>
      <c r="W101" s="69">
        <v>63.116</v>
      </c>
      <c r="X101" s="69">
        <v>50.234999999999999</v>
      </c>
      <c r="Y101" s="69">
        <v>52.453000000000003</v>
      </c>
      <c r="Z101" s="69">
        <v>48.725000000000001</v>
      </c>
      <c r="AA101" s="64">
        <v>43.137999999999998</v>
      </c>
      <c r="AB101" s="64">
        <v>19.936</v>
      </c>
      <c r="AC101" s="64">
        <v>2.274</v>
      </c>
      <c r="AD101" s="64" t="s">
        <v>115</v>
      </c>
      <c r="AE101" s="64">
        <v>20.053000000000001</v>
      </c>
      <c r="AF101" s="64">
        <v>2.411</v>
      </c>
      <c r="AG101" s="64">
        <v>0.19900000000000001</v>
      </c>
      <c r="AH101" s="64">
        <v>21.187999999999999</v>
      </c>
      <c r="AI101" s="24">
        <v>71.099999999999994</v>
      </c>
    </row>
    <row r="102" spans="1:35" x14ac:dyDescent="0.2">
      <c r="A102" s="336" t="s">
        <v>122</v>
      </c>
      <c r="B102" s="151" t="s">
        <v>4</v>
      </c>
      <c r="C102" s="151" t="s">
        <v>4</v>
      </c>
      <c r="D102" s="151" t="s">
        <v>4</v>
      </c>
      <c r="E102" s="151" t="s">
        <v>4</v>
      </c>
      <c r="F102" s="151" t="s">
        <v>4</v>
      </c>
      <c r="G102" s="151" t="s">
        <v>4</v>
      </c>
      <c r="H102" s="151" t="s">
        <v>4</v>
      </c>
      <c r="I102" s="151" t="s">
        <v>4</v>
      </c>
      <c r="J102" s="151" t="s">
        <v>4</v>
      </c>
      <c r="K102" s="151" t="s">
        <v>4</v>
      </c>
      <c r="L102" s="151" t="s">
        <v>4</v>
      </c>
      <c r="M102" s="151" t="s">
        <v>4</v>
      </c>
      <c r="N102" s="151" t="s">
        <v>4</v>
      </c>
      <c r="O102" s="151" t="s">
        <v>4</v>
      </c>
      <c r="P102" s="151" t="s">
        <v>4</v>
      </c>
      <c r="Q102" s="151" t="s">
        <v>4</v>
      </c>
      <c r="R102" s="151" t="s">
        <v>4</v>
      </c>
      <c r="S102" s="151" t="s">
        <v>4</v>
      </c>
      <c r="T102" s="151" t="s">
        <v>4</v>
      </c>
      <c r="U102" s="69">
        <v>47.826999999999998</v>
      </c>
      <c r="V102" s="69">
        <v>62.838999999999999</v>
      </c>
      <c r="W102" s="69">
        <v>143.56100000000001</v>
      </c>
      <c r="X102" s="69">
        <v>144.16900000000001</v>
      </c>
      <c r="Y102" s="69">
        <v>155.21700000000001</v>
      </c>
      <c r="Z102" s="69">
        <v>100.876</v>
      </c>
      <c r="AA102" s="64">
        <v>303.61</v>
      </c>
      <c r="AB102" s="64">
        <v>561.21</v>
      </c>
      <c r="AC102" s="64">
        <v>881.61699999999996</v>
      </c>
      <c r="AD102" s="64">
        <v>1501.8040000000001</v>
      </c>
      <c r="AE102" s="64">
        <v>5441.2030000000004</v>
      </c>
      <c r="AF102" s="64">
        <v>5023.0559999999996</v>
      </c>
      <c r="AG102" s="64">
        <v>7271.76</v>
      </c>
      <c r="AH102" s="64">
        <v>6428.5290000000005</v>
      </c>
      <c r="AI102" s="24">
        <v>8153.6</v>
      </c>
    </row>
    <row r="103" spans="1:35" x14ac:dyDescent="0.2">
      <c r="A103" s="336" t="s">
        <v>420</v>
      </c>
      <c r="B103" s="151" t="s">
        <v>4</v>
      </c>
      <c r="C103" s="151" t="s">
        <v>4</v>
      </c>
      <c r="D103" s="151" t="s">
        <v>4</v>
      </c>
      <c r="E103" s="151" t="s">
        <v>4</v>
      </c>
      <c r="F103" s="151" t="s">
        <v>4</v>
      </c>
      <c r="G103" s="151" t="s">
        <v>4</v>
      </c>
      <c r="H103" s="151" t="s">
        <v>4</v>
      </c>
      <c r="I103" s="151" t="s">
        <v>4</v>
      </c>
      <c r="J103" s="151" t="s">
        <v>4</v>
      </c>
      <c r="K103" s="151" t="s">
        <v>4</v>
      </c>
      <c r="L103" s="151" t="s">
        <v>4</v>
      </c>
      <c r="M103" s="151" t="s">
        <v>4</v>
      </c>
      <c r="N103" s="151" t="s">
        <v>4</v>
      </c>
      <c r="O103" s="151" t="s">
        <v>4</v>
      </c>
      <c r="P103" s="151" t="s">
        <v>4</v>
      </c>
      <c r="Q103" s="151" t="s">
        <v>4</v>
      </c>
      <c r="R103" s="151" t="s">
        <v>4</v>
      </c>
      <c r="S103" s="151" t="s">
        <v>4</v>
      </c>
      <c r="T103" s="151" t="s">
        <v>4</v>
      </c>
      <c r="U103" s="69">
        <v>2607.4029999999998</v>
      </c>
      <c r="V103" s="69">
        <v>3660.4679999999998</v>
      </c>
      <c r="W103" s="69">
        <v>3142.0059999999999</v>
      </c>
      <c r="X103" s="69">
        <v>2868.0259999999998</v>
      </c>
      <c r="Y103" s="69">
        <v>3299.7779999999998</v>
      </c>
      <c r="Z103" s="69">
        <v>2817.9169999999999</v>
      </c>
      <c r="AA103" s="64">
        <v>4351.107</v>
      </c>
      <c r="AB103" s="64">
        <v>6215.5129999999999</v>
      </c>
      <c r="AC103" s="64">
        <v>6871.0339999999997</v>
      </c>
      <c r="AD103" s="64">
        <v>9687.7579999999998</v>
      </c>
      <c r="AE103" s="64">
        <v>9181.6290000000008</v>
      </c>
      <c r="AF103" s="64">
        <v>12545.394</v>
      </c>
      <c r="AG103" s="64">
        <v>17259.397000000001</v>
      </c>
      <c r="AH103" s="64">
        <v>18249.079000000002</v>
      </c>
      <c r="AI103" s="24">
        <v>16591.3</v>
      </c>
    </row>
    <row r="104" spans="1:35" x14ac:dyDescent="0.2">
      <c r="A104" s="336" t="s">
        <v>421</v>
      </c>
      <c r="B104" s="151" t="s">
        <v>4</v>
      </c>
      <c r="C104" s="151" t="s">
        <v>4</v>
      </c>
      <c r="D104" s="151" t="s">
        <v>4</v>
      </c>
      <c r="E104" s="151" t="s">
        <v>4</v>
      </c>
      <c r="F104" s="151" t="s">
        <v>4</v>
      </c>
      <c r="G104" s="151" t="s">
        <v>4</v>
      </c>
      <c r="H104" s="151" t="s">
        <v>4</v>
      </c>
      <c r="I104" s="151" t="s">
        <v>4</v>
      </c>
      <c r="J104" s="151" t="s">
        <v>4</v>
      </c>
      <c r="K104" s="151" t="s">
        <v>4</v>
      </c>
      <c r="L104" s="151" t="s">
        <v>4</v>
      </c>
      <c r="M104" s="151" t="s">
        <v>4</v>
      </c>
      <c r="N104" s="151" t="s">
        <v>4</v>
      </c>
      <c r="O104" s="151" t="s">
        <v>4</v>
      </c>
      <c r="P104" s="151" t="s">
        <v>4</v>
      </c>
      <c r="Q104" s="151" t="s">
        <v>4</v>
      </c>
      <c r="R104" s="151" t="s">
        <v>4</v>
      </c>
      <c r="S104" s="151" t="s">
        <v>4</v>
      </c>
      <c r="T104" s="151" t="s">
        <v>4</v>
      </c>
      <c r="U104" s="69">
        <v>142.00899999999999</v>
      </c>
      <c r="V104" s="69">
        <v>519.67499999999995</v>
      </c>
      <c r="W104" s="69">
        <v>1300.8230000000001</v>
      </c>
      <c r="X104" s="69">
        <v>1548.404</v>
      </c>
      <c r="Y104" s="69">
        <v>1667.02</v>
      </c>
      <c r="Z104" s="69">
        <v>699.31500000000005</v>
      </c>
      <c r="AA104" s="64">
        <v>1001.248</v>
      </c>
      <c r="AB104" s="64">
        <v>1297.011</v>
      </c>
      <c r="AC104" s="64">
        <v>1778.076</v>
      </c>
      <c r="AD104" s="64" t="s">
        <v>115</v>
      </c>
      <c r="AE104" s="64">
        <v>2545.4059999999999</v>
      </c>
      <c r="AF104" s="64">
        <v>3365.6709999999998</v>
      </c>
      <c r="AG104" s="64">
        <v>10507.008</v>
      </c>
      <c r="AH104" s="316">
        <v>14642.925999999999</v>
      </c>
      <c r="AI104" s="24">
        <v>16594.099999999999</v>
      </c>
    </row>
    <row r="105" spans="1:35" x14ac:dyDescent="0.2">
      <c r="A105" s="336" t="s">
        <v>422</v>
      </c>
      <c r="B105" s="151" t="s">
        <v>4</v>
      </c>
      <c r="C105" s="151" t="s">
        <v>4</v>
      </c>
      <c r="D105" s="151" t="s">
        <v>4</v>
      </c>
      <c r="E105" s="151" t="s">
        <v>4</v>
      </c>
      <c r="F105" s="151" t="s">
        <v>4</v>
      </c>
      <c r="G105" s="151" t="s">
        <v>4</v>
      </c>
      <c r="H105" s="151" t="s">
        <v>4</v>
      </c>
      <c r="I105" s="151" t="s">
        <v>4</v>
      </c>
      <c r="J105" s="151" t="s">
        <v>4</v>
      </c>
      <c r="K105" s="151" t="s">
        <v>4</v>
      </c>
      <c r="L105" s="151" t="s">
        <v>4</v>
      </c>
      <c r="M105" s="151" t="s">
        <v>4</v>
      </c>
      <c r="N105" s="151" t="s">
        <v>4</v>
      </c>
      <c r="O105" s="151" t="s">
        <v>4</v>
      </c>
      <c r="P105" s="151" t="s">
        <v>4</v>
      </c>
      <c r="Q105" s="151" t="s">
        <v>4</v>
      </c>
      <c r="R105" s="151" t="s">
        <v>4</v>
      </c>
      <c r="S105" s="151" t="s">
        <v>4</v>
      </c>
      <c r="T105" s="151" t="s">
        <v>4</v>
      </c>
      <c r="U105" s="69">
        <v>1357.021</v>
      </c>
      <c r="V105" s="69">
        <v>1154.6610000000001</v>
      </c>
      <c r="W105" s="69">
        <v>1043.9090000000001</v>
      </c>
      <c r="X105" s="69">
        <v>1307.059</v>
      </c>
      <c r="Y105" s="69">
        <v>1388.8679999999999</v>
      </c>
      <c r="Z105" s="69">
        <v>1299.6969999999999</v>
      </c>
      <c r="AA105" s="64">
        <v>1187.575</v>
      </c>
      <c r="AB105" s="64">
        <v>1707.22</v>
      </c>
      <c r="AC105" s="64">
        <v>1359.633</v>
      </c>
      <c r="AD105" s="64">
        <v>2006.66</v>
      </c>
      <c r="AE105" s="64">
        <v>2318.1410000000001</v>
      </c>
      <c r="AF105" s="64">
        <v>3563.3420000000001</v>
      </c>
      <c r="AG105" s="64">
        <v>5498.4709999999995</v>
      </c>
      <c r="AH105" s="64">
        <v>7512.4539999999997</v>
      </c>
      <c r="AI105" s="24">
        <v>7468.5</v>
      </c>
    </row>
    <row r="106" spans="1:35" x14ac:dyDescent="0.2">
      <c r="A106" s="336" t="s">
        <v>127</v>
      </c>
      <c r="B106" s="151" t="s">
        <v>4</v>
      </c>
      <c r="C106" s="151" t="s">
        <v>4</v>
      </c>
      <c r="D106" s="151" t="s">
        <v>4</v>
      </c>
      <c r="E106" s="151" t="s">
        <v>4</v>
      </c>
      <c r="F106" s="151" t="s">
        <v>4</v>
      </c>
      <c r="G106" s="151" t="s">
        <v>4</v>
      </c>
      <c r="H106" s="151" t="s">
        <v>4</v>
      </c>
      <c r="I106" s="151" t="s">
        <v>4</v>
      </c>
      <c r="J106" s="151" t="s">
        <v>4</v>
      </c>
      <c r="K106" s="151" t="s">
        <v>4</v>
      </c>
      <c r="L106" s="151" t="s">
        <v>4</v>
      </c>
      <c r="M106" s="151" t="s">
        <v>4</v>
      </c>
      <c r="N106" s="151" t="s">
        <v>4</v>
      </c>
      <c r="O106" s="151" t="s">
        <v>4</v>
      </c>
      <c r="P106" s="151" t="s">
        <v>4</v>
      </c>
      <c r="Q106" s="151" t="s">
        <v>4</v>
      </c>
      <c r="R106" s="151" t="s">
        <v>4</v>
      </c>
      <c r="S106" s="151" t="s">
        <v>4</v>
      </c>
      <c r="T106" s="151" t="s">
        <v>4</v>
      </c>
      <c r="U106" s="69">
        <v>8.0540000000000003</v>
      </c>
      <c r="V106" s="69">
        <v>4.4660000000000002</v>
      </c>
      <c r="W106" s="69" t="s">
        <v>8</v>
      </c>
      <c r="X106" s="69">
        <v>2.0219999999999998</v>
      </c>
      <c r="Y106" s="69">
        <v>1.284</v>
      </c>
      <c r="Z106" s="69">
        <v>1.0469999999999999</v>
      </c>
      <c r="AA106" s="64">
        <v>0.223</v>
      </c>
      <c r="AB106" s="64">
        <v>0.58199999999999996</v>
      </c>
      <c r="AC106" s="64" t="s">
        <v>115</v>
      </c>
      <c r="AD106" s="64" t="s">
        <v>115</v>
      </c>
      <c r="AE106" s="64" t="s">
        <v>8</v>
      </c>
      <c r="AF106" s="64" t="s">
        <v>115</v>
      </c>
      <c r="AG106" s="64" t="s">
        <v>115</v>
      </c>
      <c r="AH106" s="64">
        <v>2761.0250000000001</v>
      </c>
      <c r="AI106" s="24">
        <v>4538.6000000000004</v>
      </c>
    </row>
    <row r="107" spans="1:35" x14ac:dyDescent="0.2">
      <c r="A107" s="160" t="s">
        <v>128</v>
      </c>
      <c r="B107" s="151" t="s">
        <v>4</v>
      </c>
      <c r="C107" s="151" t="s">
        <v>4</v>
      </c>
      <c r="D107" s="151" t="s">
        <v>4</v>
      </c>
      <c r="E107" s="151" t="s">
        <v>4</v>
      </c>
      <c r="F107" s="151" t="s">
        <v>4</v>
      </c>
      <c r="G107" s="151" t="s">
        <v>4</v>
      </c>
      <c r="H107" s="151" t="s">
        <v>4</v>
      </c>
      <c r="I107" s="151" t="s">
        <v>4</v>
      </c>
      <c r="J107" s="151" t="s">
        <v>4</v>
      </c>
      <c r="K107" s="151" t="s">
        <v>4</v>
      </c>
      <c r="L107" s="151" t="s">
        <v>4</v>
      </c>
      <c r="M107" s="151" t="s">
        <v>4</v>
      </c>
      <c r="N107" s="151" t="s">
        <v>4</v>
      </c>
      <c r="O107" s="151" t="s">
        <v>4</v>
      </c>
      <c r="P107" s="151" t="s">
        <v>4</v>
      </c>
      <c r="Q107" s="151" t="s">
        <v>4</v>
      </c>
      <c r="R107" s="151" t="s">
        <v>4</v>
      </c>
      <c r="S107" s="151" t="s">
        <v>4</v>
      </c>
      <c r="T107" s="151" t="s">
        <v>4</v>
      </c>
      <c r="U107" s="69" t="s">
        <v>8</v>
      </c>
      <c r="V107" s="69" t="s">
        <v>8</v>
      </c>
      <c r="W107" s="69" t="s">
        <v>8</v>
      </c>
      <c r="X107" s="69" t="s">
        <v>8</v>
      </c>
      <c r="Y107" s="69" t="s">
        <v>8</v>
      </c>
      <c r="Z107" s="69" t="s">
        <v>8</v>
      </c>
      <c r="AA107" s="64" t="s">
        <v>8</v>
      </c>
      <c r="AB107" s="64" t="s">
        <v>8</v>
      </c>
      <c r="AC107" s="64" t="s">
        <v>8</v>
      </c>
      <c r="AD107" s="64" t="s">
        <v>8</v>
      </c>
      <c r="AE107" s="64" t="s">
        <v>8</v>
      </c>
      <c r="AF107" s="64" t="s">
        <v>8</v>
      </c>
      <c r="AG107" s="64" t="s">
        <v>101</v>
      </c>
      <c r="AH107" s="64">
        <v>3506.5349999999999</v>
      </c>
      <c r="AI107" s="64" t="s">
        <v>8</v>
      </c>
    </row>
    <row r="108" spans="1:35" x14ac:dyDescent="0.2">
      <c r="A108" s="336" t="s">
        <v>423</v>
      </c>
      <c r="B108" s="151" t="s">
        <v>4</v>
      </c>
      <c r="C108" s="151" t="s">
        <v>4</v>
      </c>
      <c r="D108" s="151" t="s">
        <v>4</v>
      </c>
      <c r="E108" s="151" t="s">
        <v>4</v>
      </c>
      <c r="F108" s="151" t="s">
        <v>4</v>
      </c>
      <c r="G108" s="151" t="s">
        <v>4</v>
      </c>
      <c r="H108" s="151" t="s">
        <v>4</v>
      </c>
      <c r="I108" s="151" t="s">
        <v>4</v>
      </c>
      <c r="J108" s="151" t="s">
        <v>4</v>
      </c>
      <c r="K108" s="151" t="s">
        <v>4</v>
      </c>
      <c r="L108" s="151" t="s">
        <v>4</v>
      </c>
      <c r="M108" s="151" t="s">
        <v>4</v>
      </c>
      <c r="N108" s="151" t="s">
        <v>4</v>
      </c>
      <c r="O108" s="151" t="s">
        <v>4</v>
      </c>
      <c r="P108" s="151" t="s">
        <v>4</v>
      </c>
      <c r="Q108" s="151" t="s">
        <v>4</v>
      </c>
      <c r="R108" s="151" t="s">
        <v>4</v>
      </c>
      <c r="S108" s="151" t="s">
        <v>4</v>
      </c>
      <c r="T108" s="151" t="s">
        <v>4</v>
      </c>
      <c r="U108" s="156">
        <v>17.728000000000002</v>
      </c>
      <c r="V108" s="156">
        <v>256.42200000000003</v>
      </c>
      <c r="W108" s="156">
        <v>10.263</v>
      </c>
      <c r="X108" s="156">
        <v>14.545</v>
      </c>
      <c r="Y108" s="156" t="s">
        <v>8</v>
      </c>
      <c r="Z108" s="156" t="s">
        <v>8</v>
      </c>
      <c r="AA108" s="50" t="s">
        <v>8</v>
      </c>
      <c r="AB108" s="50" t="s">
        <v>8</v>
      </c>
      <c r="AC108" s="50" t="s">
        <v>8</v>
      </c>
      <c r="AD108" s="50" t="s">
        <v>101</v>
      </c>
      <c r="AE108" s="50" t="s">
        <v>8</v>
      </c>
      <c r="AF108" s="50" t="s">
        <v>115</v>
      </c>
      <c r="AG108" s="50" t="s">
        <v>8</v>
      </c>
      <c r="AH108" s="30">
        <v>1.2390000000000001</v>
      </c>
      <c r="AI108" s="24">
        <v>200</v>
      </c>
    </row>
    <row r="109" spans="1:35" x14ac:dyDescent="0.2">
      <c r="A109" s="336" t="s">
        <v>424</v>
      </c>
      <c r="B109" s="151" t="s">
        <v>4</v>
      </c>
      <c r="C109" s="151" t="s">
        <v>4</v>
      </c>
      <c r="D109" s="151" t="s">
        <v>4</v>
      </c>
      <c r="E109" s="151" t="s">
        <v>4</v>
      </c>
      <c r="F109" s="151" t="s">
        <v>4</v>
      </c>
      <c r="G109" s="151" t="s">
        <v>4</v>
      </c>
      <c r="H109" s="151" t="s">
        <v>4</v>
      </c>
      <c r="I109" s="151" t="s">
        <v>4</v>
      </c>
      <c r="J109" s="151" t="s">
        <v>4</v>
      </c>
      <c r="K109" s="151" t="s">
        <v>4</v>
      </c>
      <c r="L109" s="151" t="s">
        <v>4</v>
      </c>
      <c r="M109" s="151" t="s">
        <v>4</v>
      </c>
      <c r="N109" s="151" t="s">
        <v>4</v>
      </c>
      <c r="O109" s="151" t="s">
        <v>4</v>
      </c>
      <c r="P109" s="151" t="s">
        <v>4</v>
      </c>
      <c r="Q109" s="151" t="s">
        <v>4</v>
      </c>
      <c r="R109" s="151" t="s">
        <v>4</v>
      </c>
      <c r="S109" s="151" t="s">
        <v>4</v>
      </c>
      <c r="T109" s="151" t="s">
        <v>4</v>
      </c>
      <c r="U109" s="156">
        <v>114.01900000000001</v>
      </c>
      <c r="V109" s="156">
        <v>260.94900000000001</v>
      </c>
      <c r="W109" s="156">
        <v>308.85700000000003</v>
      </c>
      <c r="X109" s="156">
        <v>347.017</v>
      </c>
      <c r="Y109" s="156">
        <v>225.66</v>
      </c>
      <c r="Z109" s="156">
        <v>135.21600000000001</v>
      </c>
      <c r="AA109" s="50">
        <v>175.00700000000001</v>
      </c>
      <c r="AB109" s="50">
        <v>177.92699999999999</v>
      </c>
      <c r="AC109" s="50">
        <v>146.76300000000001</v>
      </c>
      <c r="AD109" s="50">
        <v>153.542</v>
      </c>
      <c r="AE109" s="50">
        <v>164.636</v>
      </c>
      <c r="AF109" s="50">
        <v>346.39299999999997</v>
      </c>
      <c r="AG109" s="50">
        <v>227.30699999999999</v>
      </c>
      <c r="AH109" s="326">
        <v>272.16800000000001</v>
      </c>
      <c r="AI109" s="24">
        <v>308.39999999999998</v>
      </c>
    </row>
    <row r="110" spans="1:35" ht="22.5" x14ac:dyDescent="0.2">
      <c r="A110" s="336" t="s">
        <v>131</v>
      </c>
      <c r="B110" s="151" t="s">
        <v>4</v>
      </c>
      <c r="C110" s="151" t="s">
        <v>4</v>
      </c>
      <c r="D110" s="151" t="s">
        <v>4</v>
      </c>
      <c r="E110" s="151" t="s">
        <v>4</v>
      </c>
      <c r="F110" s="151" t="s">
        <v>4</v>
      </c>
      <c r="G110" s="151" t="s">
        <v>4</v>
      </c>
      <c r="H110" s="151" t="s">
        <v>4</v>
      </c>
      <c r="I110" s="151" t="s">
        <v>4</v>
      </c>
      <c r="J110" s="151" t="s">
        <v>4</v>
      </c>
      <c r="K110" s="151" t="s">
        <v>4</v>
      </c>
      <c r="L110" s="151" t="s">
        <v>4</v>
      </c>
      <c r="M110" s="151" t="s">
        <v>4</v>
      </c>
      <c r="N110" s="151" t="s">
        <v>4</v>
      </c>
      <c r="O110" s="151" t="s">
        <v>4</v>
      </c>
      <c r="P110" s="151" t="s">
        <v>4</v>
      </c>
      <c r="Q110" s="151" t="s">
        <v>4</v>
      </c>
      <c r="R110" s="151" t="s">
        <v>4</v>
      </c>
      <c r="S110" s="151" t="s">
        <v>4</v>
      </c>
      <c r="T110" s="151" t="s">
        <v>4</v>
      </c>
      <c r="U110" s="69"/>
      <c r="V110" s="69"/>
      <c r="W110" s="69"/>
      <c r="X110" s="69"/>
      <c r="Y110" s="69"/>
      <c r="Z110" s="69"/>
      <c r="AA110" s="64"/>
      <c r="AB110" s="64"/>
      <c r="AC110" s="64"/>
      <c r="AD110" s="64"/>
      <c r="AE110" s="64"/>
      <c r="AF110" s="64"/>
      <c r="AG110" s="64"/>
      <c r="AH110" s="64"/>
      <c r="AI110" s="24"/>
    </row>
    <row r="111" spans="1:35" x14ac:dyDescent="0.2">
      <c r="A111" s="336" t="s">
        <v>82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>
        <v>11761.837</v>
      </c>
      <c r="V111" s="69">
        <v>11897.352000000001</v>
      </c>
      <c r="W111" s="69">
        <v>12896.581</v>
      </c>
      <c r="X111" s="69">
        <v>13620.353999999999</v>
      </c>
      <c r="Y111" s="69">
        <v>14745.486999999999</v>
      </c>
      <c r="Z111" s="69">
        <v>16239.456</v>
      </c>
      <c r="AA111" s="64">
        <v>16590.641</v>
      </c>
      <c r="AB111" s="64">
        <v>18559.419000000002</v>
      </c>
      <c r="AC111" s="64">
        <v>20428.044000000002</v>
      </c>
      <c r="AD111" s="64">
        <v>21668.487000000001</v>
      </c>
      <c r="AE111" s="64">
        <v>22170.920999999998</v>
      </c>
      <c r="AF111" s="64">
        <v>22553.431</v>
      </c>
      <c r="AG111" s="64">
        <v>14519.886</v>
      </c>
      <c r="AH111" s="64">
        <v>16805.478999999999</v>
      </c>
      <c r="AI111" s="24">
        <v>16861.2</v>
      </c>
    </row>
    <row r="112" spans="1:35" x14ac:dyDescent="0.2">
      <c r="A112" s="336" t="s">
        <v>254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151" t="s">
        <v>4</v>
      </c>
      <c r="L112" s="151" t="s">
        <v>4</v>
      </c>
      <c r="M112" s="151" t="s">
        <v>4</v>
      </c>
      <c r="N112" s="151" t="s">
        <v>4</v>
      </c>
      <c r="O112" s="151" t="s">
        <v>4</v>
      </c>
      <c r="P112" s="151" t="s">
        <v>4</v>
      </c>
      <c r="Q112" s="151" t="s">
        <v>4</v>
      </c>
      <c r="R112" s="151" t="s">
        <v>4</v>
      </c>
      <c r="S112" s="151" t="s">
        <v>4</v>
      </c>
      <c r="T112" s="151" t="s">
        <v>4</v>
      </c>
      <c r="U112" s="69"/>
      <c r="V112" s="69"/>
      <c r="W112" s="69"/>
      <c r="X112" s="69"/>
      <c r="Y112" s="69"/>
      <c r="Z112" s="69"/>
      <c r="AA112" s="64"/>
      <c r="AB112" s="64"/>
      <c r="AC112" s="64"/>
      <c r="AD112" s="64"/>
      <c r="AE112" s="64"/>
      <c r="AF112" s="64"/>
      <c r="AG112" s="64"/>
      <c r="AH112" s="64"/>
      <c r="AI112" s="24"/>
    </row>
    <row r="113" spans="1:35" ht="22.5" x14ac:dyDescent="0.2">
      <c r="A113" s="336" t="s">
        <v>132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4"/>
      <c r="AB113" s="64"/>
      <c r="AC113" s="64"/>
      <c r="AD113" s="64"/>
      <c r="AE113" s="64"/>
      <c r="AF113" s="64"/>
      <c r="AG113" s="64"/>
      <c r="AH113" s="64"/>
      <c r="AI113" s="24"/>
    </row>
    <row r="114" spans="1:35" x14ac:dyDescent="0.2">
      <c r="A114" s="336" t="s">
        <v>82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151" t="s">
        <v>4</v>
      </c>
      <c r="L114" s="151" t="s">
        <v>4</v>
      </c>
      <c r="M114" s="151" t="s">
        <v>4</v>
      </c>
      <c r="N114" s="151" t="s">
        <v>4</v>
      </c>
      <c r="O114" s="151" t="s">
        <v>4</v>
      </c>
      <c r="P114" s="151" t="s">
        <v>4</v>
      </c>
      <c r="Q114" s="151" t="s">
        <v>4</v>
      </c>
      <c r="R114" s="151" t="s">
        <v>4</v>
      </c>
      <c r="S114" s="151" t="s">
        <v>4</v>
      </c>
      <c r="T114" s="151" t="s">
        <v>4</v>
      </c>
      <c r="U114" s="69">
        <v>1151.4949999999999</v>
      </c>
      <c r="V114" s="69">
        <v>1598.5050000000001</v>
      </c>
      <c r="W114" s="69">
        <v>1683.6610000000001</v>
      </c>
      <c r="X114" s="69">
        <v>2157.9229999999998</v>
      </c>
      <c r="Y114" s="69">
        <v>2246.5630000000001</v>
      </c>
      <c r="Z114" s="69">
        <v>2159.951</v>
      </c>
      <c r="AA114" s="64">
        <v>2938.0459999999998</v>
      </c>
      <c r="AB114" s="64">
        <v>3138.0970000000002</v>
      </c>
      <c r="AC114" s="64">
        <v>3481.3249999999998</v>
      </c>
      <c r="AD114" s="64">
        <v>3418.5010000000002</v>
      </c>
      <c r="AE114" s="64">
        <v>3471.739</v>
      </c>
      <c r="AF114" s="64">
        <v>3220.8130000000001</v>
      </c>
      <c r="AG114" s="64">
        <v>3736.6849999999999</v>
      </c>
      <c r="AH114" s="64">
        <v>4433.7460000000001</v>
      </c>
      <c r="AI114" s="24">
        <v>5773.7</v>
      </c>
    </row>
    <row r="115" spans="1:35" x14ac:dyDescent="0.2">
      <c r="A115" s="336" t="s">
        <v>254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151" t="s">
        <v>4</v>
      </c>
      <c r="L115" s="151" t="s">
        <v>4</v>
      </c>
      <c r="M115" s="151" t="s">
        <v>4</v>
      </c>
      <c r="N115" s="151" t="s">
        <v>4</v>
      </c>
      <c r="O115" s="151" t="s">
        <v>4</v>
      </c>
      <c r="P115" s="151" t="s">
        <v>4</v>
      </c>
      <c r="Q115" s="151" t="s">
        <v>4</v>
      </c>
      <c r="R115" s="151" t="s">
        <v>4</v>
      </c>
      <c r="S115" s="151" t="s">
        <v>4</v>
      </c>
      <c r="T115" s="151" t="s">
        <v>4</v>
      </c>
      <c r="U115" s="353"/>
      <c r="V115" s="353"/>
      <c r="W115" s="353"/>
      <c r="X115" s="353"/>
      <c r="Y115" s="353"/>
      <c r="Z115" s="353"/>
      <c r="AA115" s="644"/>
      <c r="AB115" s="644"/>
      <c r="AC115" s="644"/>
      <c r="AD115" s="644"/>
      <c r="AE115" s="36"/>
      <c r="AF115" s="36"/>
      <c r="AG115" s="36"/>
      <c r="AH115" s="36"/>
      <c r="AI115" s="16"/>
    </row>
    <row r="116" spans="1:35" ht="24" x14ac:dyDescent="0.2">
      <c r="A116" s="323" t="s">
        <v>846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353"/>
      <c r="V116" s="353"/>
      <c r="W116" s="353"/>
      <c r="X116" s="353"/>
      <c r="Y116" s="353"/>
      <c r="Z116" s="353"/>
      <c r="AA116" s="644"/>
      <c r="AB116" s="644"/>
      <c r="AC116" s="644"/>
      <c r="AD116" s="644"/>
      <c r="AE116" s="36"/>
      <c r="AF116" s="36"/>
      <c r="AG116" s="36"/>
      <c r="AH116" s="36"/>
      <c r="AI116" s="16"/>
    </row>
    <row r="117" spans="1:35" s="8" customFormat="1" x14ac:dyDescent="0.2">
      <c r="A117" s="341" t="s">
        <v>82</v>
      </c>
      <c r="B117" s="69" t="s">
        <v>4</v>
      </c>
      <c r="C117" s="69" t="s">
        <v>4</v>
      </c>
      <c r="D117" s="69" t="s">
        <v>4</v>
      </c>
      <c r="E117" s="69" t="s">
        <v>4</v>
      </c>
      <c r="F117" s="69" t="s">
        <v>4</v>
      </c>
      <c r="G117" s="69" t="s">
        <v>4</v>
      </c>
      <c r="H117" s="69" t="s">
        <v>4</v>
      </c>
      <c r="I117" s="69" t="s">
        <v>4</v>
      </c>
      <c r="J117" s="69" t="s">
        <v>4</v>
      </c>
      <c r="K117" s="69" t="s">
        <v>4</v>
      </c>
      <c r="L117" s="69" t="s">
        <v>4</v>
      </c>
      <c r="M117" s="69" t="s">
        <v>4</v>
      </c>
      <c r="N117" s="69" t="s">
        <v>4</v>
      </c>
      <c r="O117" s="69" t="s">
        <v>4</v>
      </c>
      <c r="P117" s="69" t="s">
        <v>4</v>
      </c>
      <c r="Q117" s="69" t="s">
        <v>4</v>
      </c>
      <c r="R117" s="69" t="s">
        <v>4</v>
      </c>
      <c r="S117" s="69" t="s">
        <v>4</v>
      </c>
      <c r="T117" s="69" t="s">
        <v>4</v>
      </c>
      <c r="U117" s="296" t="s">
        <v>4</v>
      </c>
      <c r="V117" s="296" t="s">
        <v>4</v>
      </c>
      <c r="W117" s="292" t="s">
        <v>4</v>
      </c>
      <c r="X117" s="292" t="s">
        <v>4</v>
      </c>
      <c r="Y117" s="292" t="s">
        <v>4</v>
      </c>
      <c r="Z117" s="292" t="s">
        <v>4</v>
      </c>
      <c r="AA117" s="292" t="s">
        <v>4</v>
      </c>
      <c r="AB117" s="292" t="s">
        <v>4</v>
      </c>
      <c r="AC117" s="292" t="s">
        <v>4</v>
      </c>
      <c r="AD117" s="292" t="s">
        <v>4</v>
      </c>
      <c r="AE117" s="292" t="s">
        <v>4</v>
      </c>
      <c r="AF117" s="292" t="s">
        <v>4</v>
      </c>
      <c r="AG117" s="292" t="s">
        <v>4</v>
      </c>
      <c r="AH117" s="36" t="s">
        <v>4</v>
      </c>
      <c r="AI117" s="36" t="s">
        <v>4</v>
      </c>
    </row>
    <row r="118" spans="1:35" ht="22.5" x14ac:dyDescent="0.2">
      <c r="A118" s="323" t="s">
        <v>134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36"/>
      <c r="AF118" s="36"/>
      <c r="AG118" s="36"/>
      <c r="AH118" s="36"/>
      <c r="AI118" s="36"/>
    </row>
    <row r="119" spans="1:35" x14ac:dyDescent="0.2">
      <c r="A119" s="323" t="s">
        <v>135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36"/>
      <c r="AH119" s="36"/>
      <c r="AI119" s="36"/>
    </row>
    <row r="120" spans="1:35" x14ac:dyDescent="0.2">
      <c r="A120" s="336" t="s">
        <v>136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292"/>
      <c r="AG120" s="36"/>
      <c r="AH120" s="36"/>
      <c r="AI120" s="36"/>
    </row>
    <row r="121" spans="1:35" s="8" customFormat="1" ht="12.75" customHeight="1" x14ac:dyDescent="0.2">
      <c r="A121" s="341" t="s">
        <v>82</v>
      </c>
      <c r="B121" s="22" t="s">
        <v>4</v>
      </c>
      <c r="C121" s="22" t="s">
        <v>4</v>
      </c>
      <c r="D121" s="22" t="s">
        <v>4</v>
      </c>
      <c r="E121" s="22" t="s">
        <v>4</v>
      </c>
      <c r="F121" s="22" t="s">
        <v>4</v>
      </c>
      <c r="G121" s="22" t="s">
        <v>4</v>
      </c>
      <c r="H121" s="22" t="s">
        <v>4</v>
      </c>
      <c r="I121" s="22" t="s">
        <v>4</v>
      </c>
      <c r="J121" s="22" t="s">
        <v>4</v>
      </c>
      <c r="K121" s="22" t="s">
        <v>4</v>
      </c>
      <c r="L121" s="22" t="s">
        <v>4</v>
      </c>
      <c r="M121" s="22" t="s">
        <v>4</v>
      </c>
      <c r="N121" s="22" t="s">
        <v>4</v>
      </c>
      <c r="O121" s="22" t="s">
        <v>4</v>
      </c>
      <c r="P121" s="22" t="s">
        <v>4</v>
      </c>
      <c r="Q121" s="22" t="s">
        <v>4</v>
      </c>
      <c r="R121" s="22" t="s">
        <v>4</v>
      </c>
      <c r="S121" s="22" t="s">
        <v>4</v>
      </c>
      <c r="T121" s="22" t="s">
        <v>4</v>
      </c>
      <c r="U121" s="64" t="s">
        <v>4</v>
      </c>
      <c r="V121" s="64" t="s">
        <v>4</v>
      </c>
      <c r="W121" s="64" t="s">
        <v>4</v>
      </c>
      <c r="X121" s="64" t="s">
        <v>4</v>
      </c>
      <c r="Y121" s="64" t="s">
        <v>4</v>
      </c>
      <c r="Z121" s="64" t="s">
        <v>4</v>
      </c>
      <c r="AA121" s="64" t="s">
        <v>4</v>
      </c>
      <c r="AB121" s="64" t="s">
        <v>4</v>
      </c>
      <c r="AC121" s="64" t="s">
        <v>4</v>
      </c>
      <c r="AD121" s="64" t="s">
        <v>4</v>
      </c>
      <c r="AE121" s="64" t="s">
        <v>4</v>
      </c>
      <c r="AF121" s="64" t="s">
        <v>4</v>
      </c>
      <c r="AG121" s="36" t="s">
        <v>4</v>
      </c>
      <c r="AH121" s="36" t="s">
        <v>4</v>
      </c>
      <c r="AI121" s="36" t="s">
        <v>4</v>
      </c>
    </row>
    <row r="122" spans="1:35" s="8" customFormat="1" x14ac:dyDescent="0.2">
      <c r="A122" s="337" t="s">
        <v>137</v>
      </c>
      <c r="B122" s="64"/>
      <c r="C122" s="64"/>
      <c r="D122" s="64"/>
      <c r="E122" s="64"/>
      <c r="F122" s="64"/>
      <c r="G122" s="64"/>
      <c r="H122" s="64"/>
      <c r="I122" s="64" t="s">
        <v>4</v>
      </c>
      <c r="J122" s="64" t="s">
        <v>4</v>
      </c>
      <c r="K122" s="64"/>
      <c r="L122" s="64"/>
      <c r="M122" s="64"/>
      <c r="N122" s="64"/>
      <c r="O122" s="64"/>
      <c r="P122" s="64"/>
      <c r="Q122" s="64"/>
      <c r="R122" s="64" t="s">
        <v>4</v>
      </c>
      <c r="S122" s="64" t="s">
        <v>4</v>
      </c>
      <c r="T122" s="64"/>
      <c r="U122" s="64" t="s">
        <v>4</v>
      </c>
      <c r="V122" s="64" t="s">
        <v>4</v>
      </c>
      <c r="W122" s="64" t="s">
        <v>4</v>
      </c>
      <c r="X122" s="64" t="s">
        <v>4</v>
      </c>
      <c r="Y122" s="64" t="s">
        <v>4</v>
      </c>
      <c r="Z122" s="64" t="s">
        <v>4</v>
      </c>
      <c r="AA122" s="64" t="s">
        <v>4</v>
      </c>
      <c r="AB122" s="64" t="s">
        <v>4</v>
      </c>
      <c r="AC122" s="64" t="s">
        <v>4</v>
      </c>
      <c r="AD122" s="64" t="s">
        <v>4</v>
      </c>
      <c r="AE122" s="64" t="s">
        <v>4</v>
      </c>
      <c r="AF122" s="64" t="s">
        <v>4</v>
      </c>
      <c r="AG122" s="36" t="s">
        <v>4</v>
      </c>
      <c r="AH122" s="36" t="s">
        <v>4</v>
      </c>
      <c r="AI122" s="36" t="s">
        <v>4</v>
      </c>
    </row>
    <row r="123" spans="1:35" s="8" customFormat="1" ht="13.5" customHeight="1" x14ac:dyDescent="0.2">
      <c r="A123" s="337" t="s">
        <v>138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36"/>
      <c r="AH123" s="36"/>
      <c r="AI123" s="36"/>
    </row>
    <row r="124" spans="1:35" s="8" customFormat="1" x14ac:dyDescent="0.2">
      <c r="A124" s="336" t="s">
        <v>82</v>
      </c>
      <c r="B124" s="64" t="s">
        <v>4</v>
      </c>
      <c r="C124" s="64" t="s">
        <v>4</v>
      </c>
      <c r="D124" s="64" t="s">
        <v>4</v>
      </c>
      <c r="E124" s="64" t="s">
        <v>4</v>
      </c>
      <c r="F124" s="64" t="s">
        <v>4</v>
      </c>
      <c r="G124" s="64" t="s">
        <v>4</v>
      </c>
      <c r="H124" s="64" t="s">
        <v>4</v>
      </c>
      <c r="I124" s="64" t="s">
        <v>4</v>
      </c>
      <c r="J124" s="64" t="s">
        <v>4</v>
      </c>
      <c r="K124" s="64" t="s">
        <v>4</v>
      </c>
      <c r="L124" s="64" t="s">
        <v>4</v>
      </c>
      <c r="M124" s="64" t="s">
        <v>4</v>
      </c>
      <c r="N124" s="64" t="s">
        <v>4</v>
      </c>
      <c r="O124" s="64" t="s">
        <v>4</v>
      </c>
      <c r="P124" s="64" t="s">
        <v>4</v>
      </c>
      <c r="Q124" s="64" t="s">
        <v>4</v>
      </c>
      <c r="R124" s="64" t="s">
        <v>4</v>
      </c>
      <c r="S124" s="64" t="s">
        <v>4</v>
      </c>
      <c r="T124" s="64" t="s">
        <v>4</v>
      </c>
      <c r="U124" s="64" t="s">
        <v>4</v>
      </c>
      <c r="V124" s="64" t="s">
        <v>4</v>
      </c>
      <c r="W124" s="64" t="s">
        <v>4</v>
      </c>
      <c r="X124" s="64" t="s">
        <v>4</v>
      </c>
      <c r="Y124" s="64" t="s">
        <v>4</v>
      </c>
      <c r="Z124" s="64" t="s">
        <v>4</v>
      </c>
      <c r="AA124" s="64" t="s">
        <v>4</v>
      </c>
      <c r="AB124" s="64" t="s">
        <v>4</v>
      </c>
      <c r="AC124" s="64" t="s">
        <v>4</v>
      </c>
      <c r="AD124" s="64" t="s">
        <v>4</v>
      </c>
      <c r="AE124" s="64" t="s">
        <v>4</v>
      </c>
      <c r="AF124" s="64" t="s">
        <v>4</v>
      </c>
      <c r="AG124" s="36" t="s">
        <v>4</v>
      </c>
      <c r="AH124" s="36" t="s">
        <v>4</v>
      </c>
      <c r="AI124" s="36" t="s">
        <v>4</v>
      </c>
    </row>
    <row r="125" spans="1:35" s="8" customFormat="1" x14ac:dyDescent="0.2">
      <c r="A125" s="337" t="s">
        <v>139</v>
      </c>
      <c r="B125" s="64"/>
      <c r="C125" s="64"/>
      <c r="D125" s="64"/>
      <c r="E125" s="64"/>
      <c r="F125" s="64"/>
      <c r="G125" s="64"/>
      <c r="H125" s="64"/>
      <c r="I125" s="64" t="s">
        <v>4</v>
      </c>
      <c r="J125" s="64" t="s">
        <v>4</v>
      </c>
      <c r="K125" s="64"/>
      <c r="L125" s="64"/>
      <c r="M125" s="64"/>
      <c r="N125" s="64"/>
      <c r="O125" s="64"/>
      <c r="P125" s="64"/>
      <c r="Q125" s="64"/>
      <c r="R125" s="64" t="s">
        <v>4</v>
      </c>
      <c r="S125" s="64" t="s">
        <v>4</v>
      </c>
      <c r="T125" s="64"/>
      <c r="U125" s="64" t="s">
        <v>4</v>
      </c>
      <c r="V125" s="64" t="s">
        <v>4</v>
      </c>
      <c r="W125" s="64" t="s">
        <v>4</v>
      </c>
      <c r="X125" s="64" t="s">
        <v>4</v>
      </c>
      <c r="Y125" s="64" t="s">
        <v>4</v>
      </c>
      <c r="Z125" s="64" t="s">
        <v>4</v>
      </c>
      <c r="AA125" s="64" t="s">
        <v>4</v>
      </c>
      <c r="AB125" s="64" t="s">
        <v>4</v>
      </c>
      <c r="AC125" s="64" t="s">
        <v>4</v>
      </c>
      <c r="AD125" s="64" t="s">
        <v>4</v>
      </c>
      <c r="AE125" s="64" t="s">
        <v>4</v>
      </c>
      <c r="AF125" s="64" t="s">
        <v>4</v>
      </c>
      <c r="AG125" s="36" t="s">
        <v>4</v>
      </c>
      <c r="AH125" s="36" t="s">
        <v>4</v>
      </c>
      <c r="AI125" s="36" t="s">
        <v>4</v>
      </c>
    </row>
    <row r="126" spans="1:35" s="8" customFormat="1" x14ac:dyDescent="0.2">
      <c r="A126" s="336" t="s">
        <v>425</v>
      </c>
      <c r="B126" s="96"/>
      <c r="C126" s="64"/>
      <c r="D126" s="64"/>
      <c r="E126" s="64"/>
      <c r="F126" s="64"/>
      <c r="G126" s="64"/>
      <c r="H126" s="64"/>
      <c r="I126" s="64"/>
      <c r="J126" s="64"/>
      <c r="K126" s="96"/>
      <c r="L126" s="64"/>
      <c r="M126" s="64"/>
      <c r="N126" s="64"/>
      <c r="O126" s="64"/>
      <c r="P126" s="64"/>
      <c r="Q126" s="64"/>
      <c r="R126" s="64"/>
      <c r="S126" s="64"/>
      <c r="T126" s="96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36"/>
      <c r="AH126" s="36"/>
      <c r="AI126" s="36"/>
    </row>
    <row r="127" spans="1:35" s="8" customFormat="1" x14ac:dyDescent="0.2">
      <c r="A127" s="343" t="s">
        <v>426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64" t="s">
        <v>8</v>
      </c>
      <c r="L127" s="64" t="s">
        <v>8</v>
      </c>
      <c r="M127" s="64" t="s">
        <v>8</v>
      </c>
      <c r="N127" s="64" t="s">
        <v>8</v>
      </c>
      <c r="O127" s="64" t="s">
        <v>8</v>
      </c>
      <c r="P127" s="64" t="s">
        <v>8</v>
      </c>
      <c r="Q127" s="64" t="s">
        <v>8</v>
      </c>
      <c r="R127" s="64" t="s">
        <v>8</v>
      </c>
      <c r="S127" s="64" t="s">
        <v>8</v>
      </c>
      <c r="T127" s="64" t="s">
        <v>8</v>
      </c>
      <c r="U127" s="64" t="s">
        <v>4</v>
      </c>
      <c r="V127" s="64" t="s">
        <v>4</v>
      </c>
      <c r="W127" s="64" t="s">
        <v>4</v>
      </c>
      <c r="X127" s="64" t="s">
        <v>4</v>
      </c>
      <c r="Y127" s="64" t="s">
        <v>4</v>
      </c>
      <c r="Z127" s="64" t="s">
        <v>4</v>
      </c>
      <c r="AA127" s="64" t="s">
        <v>4</v>
      </c>
      <c r="AB127" s="64" t="s">
        <v>4</v>
      </c>
      <c r="AC127" s="64" t="s">
        <v>4</v>
      </c>
      <c r="AD127" s="50" t="s">
        <v>4</v>
      </c>
      <c r="AE127" s="50" t="s">
        <v>4</v>
      </c>
      <c r="AF127" s="50" t="s">
        <v>4</v>
      </c>
      <c r="AG127" s="36" t="s">
        <v>4</v>
      </c>
      <c r="AH127" s="36" t="s">
        <v>4</v>
      </c>
      <c r="AI127" s="36" t="s">
        <v>4</v>
      </c>
    </row>
    <row r="128" spans="1:35" s="8" customFormat="1" x14ac:dyDescent="0.2">
      <c r="A128" s="343" t="s">
        <v>427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64" t="s">
        <v>8</v>
      </c>
      <c r="L128" s="64" t="s">
        <v>8</v>
      </c>
      <c r="M128" s="64" t="s">
        <v>8</v>
      </c>
      <c r="N128" s="64" t="s">
        <v>8</v>
      </c>
      <c r="O128" s="64" t="s">
        <v>8</v>
      </c>
      <c r="P128" s="64" t="s">
        <v>8</v>
      </c>
      <c r="Q128" s="64" t="s">
        <v>8</v>
      </c>
      <c r="R128" s="64" t="s">
        <v>8</v>
      </c>
      <c r="S128" s="64" t="s">
        <v>8</v>
      </c>
      <c r="T128" s="64" t="s">
        <v>8</v>
      </c>
      <c r="U128" s="64" t="s">
        <v>4</v>
      </c>
      <c r="V128" s="64" t="s">
        <v>4</v>
      </c>
      <c r="W128" s="64" t="s">
        <v>4</v>
      </c>
      <c r="X128" s="64" t="s">
        <v>4</v>
      </c>
      <c r="Y128" s="64" t="s">
        <v>4</v>
      </c>
      <c r="Z128" s="64" t="s">
        <v>4</v>
      </c>
      <c r="AA128" s="64" t="s">
        <v>4</v>
      </c>
      <c r="AB128" s="64" t="s">
        <v>4</v>
      </c>
      <c r="AC128" s="64" t="s">
        <v>4</v>
      </c>
      <c r="AD128" s="50" t="s">
        <v>4</v>
      </c>
      <c r="AE128" s="50" t="s">
        <v>4</v>
      </c>
      <c r="AF128" s="50" t="s">
        <v>4</v>
      </c>
      <c r="AG128" s="36" t="s">
        <v>4</v>
      </c>
      <c r="AH128" s="36" t="s">
        <v>4</v>
      </c>
      <c r="AI128" s="36" t="s">
        <v>4</v>
      </c>
    </row>
    <row r="129" spans="1:35" s="8" customFormat="1" x14ac:dyDescent="0.2">
      <c r="A129" s="329" t="s">
        <v>142</v>
      </c>
      <c r="B129" s="64" t="s">
        <v>4</v>
      </c>
      <c r="C129" s="64" t="s">
        <v>4</v>
      </c>
      <c r="D129" s="64" t="s">
        <v>4</v>
      </c>
      <c r="E129" s="64" t="s">
        <v>4</v>
      </c>
      <c r="F129" s="64" t="s">
        <v>4</v>
      </c>
      <c r="G129" s="64" t="s">
        <v>4</v>
      </c>
      <c r="H129" s="64" t="s">
        <v>4</v>
      </c>
      <c r="I129" s="64" t="s">
        <v>4</v>
      </c>
      <c r="J129" s="64" t="s">
        <v>4</v>
      </c>
      <c r="K129" s="64" t="s">
        <v>4</v>
      </c>
      <c r="L129" s="64" t="s">
        <v>4</v>
      </c>
      <c r="M129" s="64" t="s">
        <v>4</v>
      </c>
      <c r="N129" s="64" t="s">
        <v>4</v>
      </c>
      <c r="O129" s="64" t="s">
        <v>4</v>
      </c>
      <c r="P129" s="64" t="s">
        <v>4</v>
      </c>
      <c r="Q129" s="64" t="s">
        <v>4</v>
      </c>
      <c r="R129" s="64" t="s">
        <v>4</v>
      </c>
      <c r="S129" s="64" t="s">
        <v>4</v>
      </c>
      <c r="T129" s="64" t="s">
        <v>4</v>
      </c>
      <c r="U129" s="96" t="s">
        <v>4</v>
      </c>
      <c r="V129" s="96" t="s">
        <v>4</v>
      </c>
      <c r="W129" s="96" t="s">
        <v>4</v>
      </c>
      <c r="X129" s="96" t="s">
        <v>4</v>
      </c>
      <c r="Y129" s="96" t="s">
        <v>4</v>
      </c>
      <c r="Z129" s="96" t="s">
        <v>4</v>
      </c>
      <c r="AA129" s="96" t="s">
        <v>4</v>
      </c>
      <c r="AB129" s="64" t="s">
        <v>4</v>
      </c>
      <c r="AC129" s="64" t="s">
        <v>4</v>
      </c>
      <c r="AD129" s="50" t="s">
        <v>4</v>
      </c>
      <c r="AE129" s="50" t="s">
        <v>4</v>
      </c>
      <c r="AF129" s="50" t="s">
        <v>4</v>
      </c>
      <c r="AG129" s="36" t="s">
        <v>4</v>
      </c>
      <c r="AH129" s="36" t="s">
        <v>4</v>
      </c>
      <c r="AI129" s="36" t="s">
        <v>4</v>
      </c>
    </row>
    <row r="130" spans="1:35" s="8" customFormat="1" ht="15" customHeight="1" x14ac:dyDescent="0.2">
      <c r="A130" s="337" t="s">
        <v>143</v>
      </c>
      <c r="B130" s="69" t="s">
        <v>4</v>
      </c>
      <c r="C130" s="69" t="s">
        <v>4</v>
      </c>
      <c r="D130" s="69" t="s">
        <v>4</v>
      </c>
      <c r="E130" s="69" t="s">
        <v>4</v>
      </c>
      <c r="F130" s="69" t="s">
        <v>4</v>
      </c>
      <c r="G130" s="69" t="s">
        <v>4</v>
      </c>
      <c r="H130" s="69" t="s">
        <v>4</v>
      </c>
      <c r="I130" s="69" t="s">
        <v>4</v>
      </c>
      <c r="J130" s="69" t="s">
        <v>4</v>
      </c>
      <c r="K130" s="69" t="s">
        <v>4</v>
      </c>
      <c r="L130" s="69" t="s">
        <v>4</v>
      </c>
      <c r="M130" s="69" t="s">
        <v>4</v>
      </c>
      <c r="N130" s="69" t="s">
        <v>4</v>
      </c>
      <c r="O130" s="69" t="s">
        <v>4</v>
      </c>
      <c r="P130" s="69" t="s">
        <v>4</v>
      </c>
      <c r="Q130" s="69" t="s">
        <v>4</v>
      </c>
      <c r="R130" s="69" t="s">
        <v>4</v>
      </c>
      <c r="S130" s="69" t="s">
        <v>4</v>
      </c>
      <c r="T130" s="69" t="s">
        <v>4</v>
      </c>
      <c r="U130" s="96" t="s">
        <v>4</v>
      </c>
      <c r="V130" s="96" t="s">
        <v>4</v>
      </c>
      <c r="W130" s="96" t="s">
        <v>4</v>
      </c>
      <c r="X130" s="96" t="s">
        <v>4</v>
      </c>
      <c r="Y130" s="96" t="s">
        <v>4</v>
      </c>
      <c r="Z130" s="96" t="s">
        <v>4</v>
      </c>
      <c r="AA130" s="96" t="s">
        <v>4</v>
      </c>
      <c r="AB130" s="64" t="s">
        <v>4</v>
      </c>
      <c r="AC130" s="36" t="s">
        <v>4</v>
      </c>
      <c r="AD130" s="50" t="s">
        <v>4</v>
      </c>
      <c r="AE130" s="50" t="s">
        <v>4</v>
      </c>
      <c r="AF130" s="50" t="s">
        <v>4</v>
      </c>
      <c r="AG130" s="36" t="s">
        <v>4</v>
      </c>
      <c r="AH130" s="36" t="s">
        <v>4</v>
      </c>
      <c r="AI130" s="36" t="s">
        <v>4</v>
      </c>
    </row>
    <row r="131" spans="1:35" s="8" customFormat="1" x14ac:dyDescent="0.2">
      <c r="A131" s="329" t="s">
        <v>145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96"/>
      <c r="V131" s="96"/>
      <c r="W131" s="96"/>
      <c r="X131" s="96"/>
      <c r="Y131" s="96"/>
      <c r="Z131" s="96"/>
      <c r="AA131" s="96"/>
      <c r="AB131" s="64"/>
      <c r="AC131" s="64"/>
      <c r="AD131" s="50"/>
      <c r="AE131" s="50"/>
      <c r="AF131" s="50"/>
      <c r="AG131" s="36"/>
      <c r="AH131" s="36"/>
      <c r="AI131" s="36"/>
    </row>
    <row r="132" spans="1:35" s="8" customFormat="1" ht="12.75" customHeight="1" x14ac:dyDescent="0.2">
      <c r="A132" s="329" t="s">
        <v>426</v>
      </c>
      <c r="B132" s="69" t="s">
        <v>8</v>
      </c>
      <c r="C132" s="69" t="s">
        <v>8</v>
      </c>
      <c r="D132" s="69" t="s">
        <v>8</v>
      </c>
      <c r="E132" s="69" t="s">
        <v>8</v>
      </c>
      <c r="F132" s="69" t="s">
        <v>8</v>
      </c>
      <c r="G132" s="69" t="s">
        <v>8</v>
      </c>
      <c r="H132" s="69" t="s">
        <v>8</v>
      </c>
      <c r="I132" s="69" t="s">
        <v>8</v>
      </c>
      <c r="J132" s="69" t="s">
        <v>8</v>
      </c>
      <c r="K132" s="69" t="s">
        <v>8</v>
      </c>
      <c r="L132" s="69" t="s">
        <v>8</v>
      </c>
      <c r="M132" s="69" t="s">
        <v>8</v>
      </c>
      <c r="N132" s="69" t="s">
        <v>8</v>
      </c>
      <c r="O132" s="69" t="s">
        <v>8</v>
      </c>
      <c r="P132" s="69" t="s">
        <v>8</v>
      </c>
      <c r="Q132" s="69" t="s">
        <v>8</v>
      </c>
      <c r="R132" s="69" t="s">
        <v>8</v>
      </c>
      <c r="S132" s="69" t="s">
        <v>8</v>
      </c>
      <c r="T132" s="69" t="s">
        <v>8</v>
      </c>
      <c r="U132" s="96" t="s">
        <v>4</v>
      </c>
      <c r="V132" s="96" t="s">
        <v>4</v>
      </c>
      <c r="W132" s="96" t="s">
        <v>4</v>
      </c>
      <c r="X132" s="96" t="s">
        <v>4</v>
      </c>
      <c r="Y132" s="96" t="s">
        <v>4</v>
      </c>
      <c r="Z132" s="96" t="s">
        <v>4</v>
      </c>
      <c r="AA132" s="96" t="s">
        <v>4</v>
      </c>
      <c r="AB132" s="64" t="s">
        <v>4</v>
      </c>
      <c r="AC132" s="64" t="s">
        <v>4</v>
      </c>
      <c r="AD132" s="50" t="s">
        <v>4</v>
      </c>
      <c r="AE132" s="50" t="s">
        <v>4</v>
      </c>
      <c r="AF132" s="50" t="s">
        <v>4</v>
      </c>
      <c r="AG132" s="36" t="s">
        <v>4</v>
      </c>
      <c r="AH132" s="36" t="s">
        <v>4</v>
      </c>
      <c r="AI132" s="36" t="s">
        <v>4</v>
      </c>
    </row>
    <row r="133" spans="1:35" s="8" customFormat="1" ht="17.25" customHeight="1" x14ac:dyDescent="0.2">
      <c r="A133" s="352" t="s">
        <v>427</v>
      </c>
      <c r="B133" s="69" t="s">
        <v>8</v>
      </c>
      <c r="C133" s="69" t="s">
        <v>8</v>
      </c>
      <c r="D133" s="69" t="s">
        <v>8</v>
      </c>
      <c r="E133" s="69" t="s">
        <v>8</v>
      </c>
      <c r="F133" s="69" t="s">
        <v>8</v>
      </c>
      <c r="G133" s="69" t="s">
        <v>8</v>
      </c>
      <c r="H133" s="69" t="s">
        <v>8</v>
      </c>
      <c r="I133" s="69" t="s">
        <v>8</v>
      </c>
      <c r="J133" s="69" t="s">
        <v>8</v>
      </c>
      <c r="K133" s="69" t="s">
        <v>8</v>
      </c>
      <c r="L133" s="69" t="s">
        <v>8</v>
      </c>
      <c r="M133" s="69" t="s">
        <v>8</v>
      </c>
      <c r="N133" s="69" t="s">
        <v>8</v>
      </c>
      <c r="O133" s="69" t="s">
        <v>8</v>
      </c>
      <c r="P133" s="69" t="s">
        <v>8</v>
      </c>
      <c r="Q133" s="69" t="s">
        <v>8</v>
      </c>
      <c r="R133" s="69" t="s">
        <v>8</v>
      </c>
      <c r="S133" s="69" t="s">
        <v>8</v>
      </c>
      <c r="T133" s="69" t="s">
        <v>8</v>
      </c>
      <c r="U133" s="96" t="s">
        <v>4</v>
      </c>
      <c r="V133" s="96" t="s">
        <v>4</v>
      </c>
      <c r="W133" s="96" t="s">
        <v>4</v>
      </c>
      <c r="X133" s="96" t="s">
        <v>4</v>
      </c>
      <c r="Y133" s="96" t="s">
        <v>4</v>
      </c>
      <c r="Z133" s="96" t="s">
        <v>4</v>
      </c>
      <c r="AA133" s="96" t="s">
        <v>4</v>
      </c>
      <c r="AB133" s="64" t="s">
        <v>4</v>
      </c>
      <c r="AC133" s="64" t="s">
        <v>4</v>
      </c>
      <c r="AD133" s="50" t="s">
        <v>4</v>
      </c>
      <c r="AE133" s="50" t="s">
        <v>4</v>
      </c>
      <c r="AF133" s="50" t="s">
        <v>4</v>
      </c>
      <c r="AG133" s="36" t="s">
        <v>4</v>
      </c>
      <c r="AH133" s="36" t="s">
        <v>4</v>
      </c>
      <c r="AI133" s="36" t="s">
        <v>4</v>
      </c>
    </row>
    <row r="134" spans="1:35" s="8" customFormat="1" x14ac:dyDescent="0.2">
      <c r="A134" s="352" t="s">
        <v>142</v>
      </c>
      <c r="B134" s="69" t="s">
        <v>4</v>
      </c>
      <c r="C134" s="69" t="s">
        <v>4</v>
      </c>
      <c r="D134" s="69" t="s">
        <v>4</v>
      </c>
      <c r="E134" s="69" t="s">
        <v>4</v>
      </c>
      <c r="F134" s="69" t="s">
        <v>4</v>
      </c>
      <c r="G134" s="69" t="s">
        <v>4</v>
      </c>
      <c r="H134" s="69" t="s">
        <v>4</v>
      </c>
      <c r="I134" s="69" t="s">
        <v>4</v>
      </c>
      <c r="J134" s="69" t="s">
        <v>4</v>
      </c>
      <c r="K134" s="69" t="s">
        <v>4</v>
      </c>
      <c r="L134" s="69" t="s">
        <v>4</v>
      </c>
      <c r="M134" s="69" t="s">
        <v>4</v>
      </c>
      <c r="N134" s="69" t="s">
        <v>4</v>
      </c>
      <c r="O134" s="69" t="s">
        <v>4</v>
      </c>
      <c r="P134" s="69" t="s">
        <v>4</v>
      </c>
      <c r="Q134" s="69" t="s">
        <v>4</v>
      </c>
      <c r="R134" s="69" t="s">
        <v>4</v>
      </c>
      <c r="S134" s="69" t="s">
        <v>4</v>
      </c>
      <c r="T134" s="69" t="s">
        <v>4</v>
      </c>
      <c r="U134" s="64" t="s">
        <v>4</v>
      </c>
      <c r="V134" s="64" t="s">
        <v>4</v>
      </c>
      <c r="W134" s="64" t="s">
        <v>4</v>
      </c>
      <c r="X134" s="64" t="s">
        <v>4</v>
      </c>
      <c r="Y134" s="64" t="s">
        <v>4</v>
      </c>
      <c r="Z134" s="64" t="s">
        <v>4</v>
      </c>
      <c r="AA134" s="64" t="s">
        <v>4</v>
      </c>
      <c r="AB134" s="64" t="s">
        <v>4</v>
      </c>
      <c r="AC134" s="36" t="s">
        <v>4</v>
      </c>
      <c r="AD134" s="50" t="s">
        <v>4</v>
      </c>
      <c r="AE134" s="50" t="s">
        <v>4</v>
      </c>
      <c r="AF134" s="50" t="s">
        <v>4</v>
      </c>
      <c r="AG134" s="36" t="s">
        <v>4</v>
      </c>
      <c r="AH134" s="36" t="s">
        <v>4</v>
      </c>
      <c r="AI134" s="36" t="s">
        <v>4</v>
      </c>
    </row>
    <row r="135" spans="1:35" s="8" customFormat="1" x14ac:dyDescent="0.2">
      <c r="A135" s="352" t="s">
        <v>146</v>
      </c>
      <c r="B135" s="69" t="s">
        <v>4</v>
      </c>
      <c r="C135" s="69" t="s">
        <v>4</v>
      </c>
      <c r="D135" s="69" t="s">
        <v>4</v>
      </c>
      <c r="E135" s="69" t="s">
        <v>4</v>
      </c>
      <c r="F135" s="69" t="s">
        <v>4</v>
      </c>
      <c r="G135" s="69" t="s">
        <v>4</v>
      </c>
      <c r="H135" s="69" t="s">
        <v>4</v>
      </c>
      <c r="I135" s="69" t="s">
        <v>4</v>
      </c>
      <c r="J135" s="69" t="s">
        <v>4</v>
      </c>
      <c r="K135" s="69" t="s">
        <v>4</v>
      </c>
      <c r="L135" s="69" t="s">
        <v>4</v>
      </c>
      <c r="M135" s="69" t="s">
        <v>4</v>
      </c>
      <c r="N135" s="69" t="s">
        <v>4</v>
      </c>
      <c r="O135" s="69" t="s">
        <v>4</v>
      </c>
      <c r="P135" s="69" t="s">
        <v>4</v>
      </c>
      <c r="Q135" s="69" t="s">
        <v>4</v>
      </c>
      <c r="R135" s="69" t="s">
        <v>4</v>
      </c>
      <c r="S135" s="69" t="s">
        <v>4</v>
      </c>
      <c r="T135" s="69" t="s">
        <v>4</v>
      </c>
      <c r="U135" s="64" t="s">
        <v>4</v>
      </c>
      <c r="V135" s="64" t="s">
        <v>4</v>
      </c>
      <c r="W135" s="64" t="s">
        <v>4</v>
      </c>
      <c r="X135" s="64" t="s">
        <v>4</v>
      </c>
      <c r="Y135" s="64" t="s">
        <v>4</v>
      </c>
      <c r="Z135" s="64" t="s">
        <v>4</v>
      </c>
      <c r="AA135" s="64" t="s">
        <v>4</v>
      </c>
      <c r="AB135" s="64" t="s">
        <v>4</v>
      </c>
      <c r="AC135" s="36" t="s">
        <v>4</v>
      </c>
      <c r="AD135" s="50" t="s">
        <v>4</v>
      </c>
      <c r="AE135" s="50" t="s">
        <v>4</v>
      </c>
      <c r="AF135" s="50" t="s">
        <v>4</v>
      </c>
      <c r="AG135" s="36" t="s">
        <v>4</v>
      </c>
      <c r="AH135" s="36" t="s">
        <v>4</v>
      </c>
      <c r="AI135" s="36" t="s">
        <v>4</v>
      </c>
    </row>
    <row r="136" spans="1:35" s="8" customFormat="1" x14ac:dyDescent="0.2">
      <c r="A136" s="352" t="s">
        <v>152</v>
      </c>
      <c r="B136" s="140"/>
      <c r="C136" s="140"/>
      <c r="D136" s="151"/>
      <c r="E136" s="151"/>
      <c r="F136" s="151"/>
      <c r="G136" s="151"/>
      <c r="H136" s="151"/>
      <c r="I136" s="151"/>
      <c r="J136" s="151"/>
      <c r="K136" s="140"/>
      <c r="L136" s="140"/>
      <c r="M136" s="151"/>
      <c r="N136" s="151"/>
      <c r="O136" s="151"/>
      <c r="P136" s="151"/>
      <c r="Q136" s="151"/>
      <c r="R136" s="151"/>
      <c r="S136" s="151"/>
      <c r="T136" s="140"/>
      <c r="U136" s="64"/>
      <c r="V136" s="64"/>
      <c r="W136" s="64"/>
      <c r="X136" s="64"/>
      <c r="Y136" s="64"/>
      <c r="Z136" s="64"/>
      <c r="AA136" s="64"/>
      <c r="AB136" s="64"/>
      <c r="AC136" s="36"/>
      <c r="AD136" s="50"/>
      <c r="AE136" s="50"/>
      <c r="AF136" s="50"/>
      <c r="AG136" s="36"/>
      <c r="AH136" s="36"/>
      <c r="AI136" s="36"/>
    </row>
    <row r="137" spans="1:35" s="8" customFormat="1" ht="14.25" customHeight="1" x14ac:dyDescent="0.2">
      <c r="A137" s="352" t="s">
        <v>153</v>
      </c>
      <c r="B137" s="140" t="s">
        <v>4</v>
      </c>
      <c r="C137" s="140" t="s">
        <v>4</v>
      </c>
      <c r="D137" s="151" t="s">
        <v>4</v>
      </c>
      <c r="E137" s="151" t="s">
        <v>4</v>
      </c>
      <c r="F137" s="151" t="s">
        <v>4</v>
      </c>
      <c r="G137" s="151" t="s">
        <v>4</v>
      </c>
      <c r="H137" s="151" t="s">
        <v>4</v>
      </c>
      <c r="I137" s="151" t="s">
        <v>4</v>
      </c>
      <c r="J137" s="151" t="s">
        <v>4</v>
      </c>
      <c r="K137" s="140" t="s">
        <v>4</v>
      </c>
      <c r="L137" s="140" t="s">
        <v>4</v>
      </c>
      <c r="M137" s="151" t="s">
        <v>4</v>
      </c>
      <c r="N137" s="151" t="s">
        <v>4</v>
      </c>
      <c r="O137" s="151" t="s">
        <v>4</v>
      </c>
      <c r="P137" s="151" t="s">
        <v>4</v>
      </c>
      <c r="Q137" s="151" t="s">
        <v>4</v>
      </c>
      <c r="R137" s="151" t="s">
        <v>4</v>
      </c>
      <c r="S137" s="151" t="s">
        <v>4</v>
      </c>
      <c r="T137" s="140" t="s">
        <v>4</v>
      </c>
      <c r="U137" s="64" t="s">
        <v>4</v>
      </c>
      <c r="V137" s="64" t="s">
        <v>4</v>
      </c>
      <c r="W137" s="64" t="s">
        <v>4</v>
      </c>
      <c r="X137" s="64" t="s">
        <v>4</v>
      </c>
      <c r="Y137" s="64" t="s">
        <v>4</v>
      </c>
      <c r="Z137" s="64" t="s">
        <v>4</v>
      </c>
      <c r="AA137" s="64" t="s">
        <v>4</v>
      </c>
      <c r="AB137" s="64" t="s">
        <v>4</v>
      </c>
      <c r="AC137" s="36" t="s">
        <v>4</v>
      </c>
      <c r="AD137" s="50" t="s">
        <v>4</v>
      </c>
      <c r="AE137" s="50" t="s">
        <v>4</v>
      </c>
      <c r="AF137" s="50" t="s">
        <v>4</v>
      </c>
      <c r="AG137" s="36" t="s">
        <v>4</v>
      </c>
      <c r="AH137" s="36" t="s">
        <v>4</v>
      </c>
      <c r="AI137" s="36" t="s">
        <v>4</v>
      </c>
    </row>
    <row r="138" spans="1:35" x14ac:dyDescent="0.2">
      <c r="A138" s="323" t="s">
        <v>155</v>
      </c>
      <c r="B138" s="140" t="s">
        <v>4</v>
      </c>
      <c r="C138" s="140" t="s">
        <v>4</v>
      </c>
      <c r="D138" s="151" t="s">
        <v>4</v>
      </c>
      <c r="E138" s="151" t="s">
        <v>4</v>
      </c>
      <c r="F138" s="151" t="s">
        <v>4</v>
      </c>
      <c r="G138" s="151" t="s">
        <v>4</v>
      </c>
      <c r="H138" s="151" t="s">
        <v>4</v>
      </c>
      <c r="I138" s="151" t="s">
        <v>4</v>
      </c>
      <c r="J138" s="151" t="s">
        <v>4</v>
      </c>
      <c r="K138" s="140" t="s">
        <v>4</v>
      </c>
      <c r="L138" s="140" t="s">
        <v>4</v>
      </c>
      <c r="M138" s="151" t="s">
        <v>4</v>
      </c>
      <c r="N138" s="151" t="s">
        <v>4</v>
      </c>
      <c r="O138" s="151" t="s">
        <v>4</v>
      </c>
      <c r="P138" s="151" t="s">
        <v>4</v>
      </c>
      <c r="Q138" s="151" t="s">
        <v>4</v>
      </c>
      <c r="R138" s="151" t="s">
        <v>4</v>
      </c>
      <c r="S138" s="151" t="s">
        <v>4</v>
      </c>
      <c r="T138" s="140" t="s">
        <v>4</v>
      </c>
      <c r="U138" s="64" t="s">
        <v>4</v>
      </c>
      <c r="V138" s="64" t="s">
        <v>4</v>
      </c>
      <c r="W138" s="64" t="s">
        <v>4</v>
      </c>
      <c r="X138" s="64" t="s">
        <v>4</v>
      </c>
      <c r="Y138" s="64" t="s">
        <v>4</v>
      </c>
      <c r="Z138" s="64" t="s">
        <v>4</v>
      </c>
      <c r="AA138" s="64" t="s">
        <v>4</v>
      </c>
      <c r="AB138" s="64" t="s">
        <v>4</v>
      </c>
      <c r="AC138" s="36" t="s">
        <v>4</v>
      </c>
      <c r="AD138" s="36" t="s">
        <v>4</v>
      </c>
      <c r="AE138" s="36" t="s">
        <v>4</v>
      </c>
      <c r="AF138" s="36" t="s">
        <v>4</v>
      </c>
      <c r="AG138" s="36" t="s">
        <v>4</v>
      </c>
      <c r="AH138" s="36" t="s">
        <v>4</v>
      </c>
      <c r="AI138" s="36" t="s">
        <v>4</v>
      </c>
    </row>
    <row r="139" spans="1:35" x14ac:dyDescent="0.2">
      <c r="A139" s="337" t="s">
        <v>156</v>
      </c>
      <c r="B139" s="140" t="s">
        <v>4</v>
      </c>
      <c r="C139" s="140" t="s">
        <v>4</v>
      </c>
      <c r="D139" s="151" t="s">
        <v>4</v>
      </c>
      <c r="E139" s="151" t="s">
        <v>4</v>
      </c>
      <c r="F139" s="151" t="s">
        <v>4</v>
      </c>
      <c r="G139" s="151" t="s">
        <v>4</v>
      </c>
      <c r="H139" s="151" t="s">
        <v>4</v>
      </c>
      <c r="I139" s="151" t="s">
        <v>4</v>
      </c>
      <c r="J139" s="151" t="s">
        <v>4</v>
      </c>
      <c r="K139" s="140" t="s">
        <v>4</v>
      </c>
      <c r="L139" s="140" t="s">
        <v>4</v>
      </c>
      <c r="M139" s="151" t="s">
        <v>4</v>
      </c>
      <c r="N139" s="151" t="s">
        <v>4</v>
      </c>
      <c r="O139" s="151" t="s">
        <v>4</v>
      </c>
      <c r="P139" s="151" t="s">
        <v>4</v>
      </c>
      <c r="Q139" s="151" t="s">
        <v>4</v>
      </c>
      <c r="R139" s="151" t="s">
        <v>4</v>
      </c>
      <c r="S139" s="151" t="s">
        <v>4</v>
      </c>
      <c r="T139" s="140" t="s">
        <v>4</v>
      </c>
      <c r="U139" s="64" t="s">
        <v>4</v>
      </c>
      <c r="V139" s="64" t="s">
        <v>4</v>
      </c>
      <c r="W139" s="64" t="s">
        <v>4</v>
      </c>
      <c r="X139" s="64" t="s">
        <v>4</v>
      </c>
      <c r="Y139" s="64" t="s">
        <v>4</v>
      </c>
      <c r="Z139" s="64" t="s">
        <v>4</v>
      </c>
      <c r="AA139" s="64" t="s">
        <v>4</v>
      </c>
      <c r="AB139" s="64" t="s">
        <v>4</v>
      </c>
      <c r="AC139" s="64" t="s">
        <v>4</v>
      </c>
      <c r="AD139" s="64" t="s">
        <v>4</v>
      </c>
      <c r="AE139" s="64" t="s">
        <v>4</v>
      </c>
      <c r="AF139" s="292" t="s">
        <v>4</v>
      </c>
      <c r="AG139" s="36" t="s">
        <v>4</v>
      </c>
      <c r="AH139" s="36" t="s">
        <v>4</v>
      </c>
      <c r="AI139" s="36" t="s">
        <v>4</v>
      </c>
    </row>
    <row r="140" spans="1:35" x14ac:dyDescent="0.2">
      <c r="A140" s="337" t="s">
        <v>157</v>
      </c>
      <c r="B140" s="140" t="s">
        <v>4</v>
      </c>
      <c r="C140" s="140" t="s">
        <v>4</v>
      </c>
      <c r="D140" s="151" t="s">
        <v>4</v>
      </c>
      <c r="E140" s="151" t="s">
        <v>4</v>
      </c>
      <c r="F140" s="151" t="s">
        <v>4</v>
      </c>
      <c r="G140" s="151" t="s">
        <v>4</v>
      </c>
      <c r="H140" s="151" t="s">
        <v>4</v>
      </c>
      <c r="I140" s="151" t="s">
        <v>4</v>
      </c>
      <c r="J140" s="151" t="s">
        <v>4</v>
      </c>
      <c r="K140" s="140" t="s">
        <v>4</v>
      </c>
      <c r="L140" s="140" t="s">
        <v>4</v>
      </c>
      <c r="M140" s="151" t="s">
        <v>4</v>
      </c>
      <c r="N140" s="151" t="s">
        <v>4</v>
      </c>
      <c r="O140" s="151" t="s">
        <v>4</v>
      </c>
      <c r="P140" s="151" t="s">
        <v>4</v>
      </c>
      <c r="Q140" s="151" t="s">
        <v>4</v>
      </c>
      <c r="R140" s="151" t="s">
        <v>4</v>
      </c>
      <c r="S140" s="151" t="s">
        <v>4</v>
      </c>
      <c r="T140" s="140" t="s">
        <v>4</v>
      </c>
      <c r="U140" s="64" t="s">
        <v>4</v>
      </c>
      <c r="V140" s="64" t="s">
        <v>4</v>
      </c>
      <c r="W140" s="64" t="s">
        <v>4</v>
      </c>
      <c r="X140" s="64" t="s">
        <v>4</v>
      </c>
      <c r="Y140" s="64" t="s">
        <v>4</v>
      </c>
      <c r="Z140" s="64" t="s">
        <v>4</v>
      </c>
      <c r="AA140" s="64" t="s">
        <v>4</v>
      </c>
      <c r="AB140" s="64" t="s">
        <v>4</v>
      </c>
      <c r="AC140" s="64" t="s">
        <v>4</v>
      </c>
      <c r="AD140" s="64" t="s">
        <v>4</v>
      </c>
      <c r="AE140" s="64" t="s">
        <v>4</v>
      </c>
      <c r="AF140" s="64" t="s">
        <v>4</v>
      </c>
      <c r="AG140" s="36" t="s">
        <v>4</v>
      </c>
      <c r="AH140" s="36" t="s">
        <v>4</v>
      </c>
      <c r="AI140" s="36" t="s">
        <v>4</v>
      </c>
    </row>
    <row r="141" spans="1:35" ht="12.75" customHeight="1" x14ac:dyDescent="0.2">
      <c r="A141" s="337" t="s">
        <v>428</v>
      </c>
      <c r="B141" s="140" t="s">
        <v>4</v>
      </c>
      <c r="C141" s="140" t="s">
        <v>4</v>
      </c>
      <c r="D141" s="151" t="s">
        <v>4</v>
      </c>
      <c r="E141" s="151" t="s">
        <v>4</v>
      </c>
      <c r="F141" s="151" t="s">
        <v>4</v>
      </c>
      <c r="G141" s="151" t="s">
        <v>4</v>
      </c>
      <c r="H141" s="151" t="s">
        <v>4</v>
      </c>
      <c r="I141" s="151" t="s">
        <v>4</v>
      </c>
      <c r="J141" s="151" t="s">
        <v>4</v>
      </c>
      <c r="K141" s="140" t="s">
        <v>4</v>
      </c>
      <c r="L141" s="140" t="s">
        <v>4</v>
      </c>
      <c r="M141" s="151" t="s">
        <v>4</v>
      </c>
      <c r="N141" s="151" t="s">
        <v>4</v>
      </c>
      <c r="O141" s="151" t="s">
        <v>4</v>
      </c>
      <c r="P141" s="151" t="s">
        <v>4</v>
      </c>
      <c r="Q141" s="151" t="s">
        <v>4</v>
      </c>
      <c r="R141" s="151" t="s">
        <v>4</v>
      </c>
      <c r="S141" s="151" t="s">
        <v>4</v>
      </c>
      <c r="T141" s="140" t="s">
        <v>4</v>
      </c>
      <c r="U141" s="64" t="s">
        <v>4</v>
      </c>
      <c r="V141" s="64" t="s">
        <v>4</v>
      </c>
      <c r="W141" s="64" t="s">
        <v>4</v>
      </c>
      <c r="X141" s="64" t="s">
        <v>4</v>
      </c>
      <c r="Y141" s="64" t="s">
        <v>4</v>
      </c>
      <c r="Z141" s="64" t="s">
        <v>4</v>
      </c>
      <c r="AA141" s="64" t="s">
        <v>4</v>
      </c>
      <c r="AB141" s="64" t="s">
        <v>4</v>
      </c>
      <c r="AC141" s="64" t="s">
        <v>4</v>
      </c>
      <c r="AD141" s="64" t="s">
        <v>4</v>
      </c>
      <c r="AE141" s="64" t="s">
        <v>4</v>
      </c>
      <c r="AF141" s="64" t="s">
        <v>4</v>
      </c>
      <c r="AG141" s="36" t="s">
        <v>4</v>
      </c>
      <c r="AH141" s="36" t="s">
        <v>4</v>
      </c>
      <c r="AI141" s="36" t="s">
        <v>4</v>
      </c>
    </row>
    <row r="142" spans="1:35" s="77" customFormat="1" x14ac:dyDescent="0.2">
      <c r="A142" s="323" t="s">
        <v>159</v>
      </c>
      <c r="B142" s="140"/>
      <c r="C142" s="140"/>
      <c r="D142" s="151"/>
      <c r="E142" s="151"/>
      <c r="F142" s="151"/>
      <c r="G142" s="151"/>
      <c r="H142" s="151"/>
      <c r="I142" s="151"/>
      <c r="J142" s="151"/>
      <c r="K142" s="140"/>
      <c r="L142" s="140"/>
      <c r="M142" s="151"/>
      <c r="N142" s="151"/>
      <c r="O142" s="151"/>
      <c r="P142" s="151"/>
      <c r="Q142" s="151"/>
      <c r="R142" s="151"/>
      <c r="S142" s="151"/>
      <c r="T142" s="140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09"/>
      <c r="AH142" s="36"/>
      <c r="AI142" s="36"/>
    </row>
    <row r="143" spans="1:35" s="77" customFormat="1" x14ac:dyDescent="0.2">
      <c r="A143" s="959" t="s">
        <v>82</v>
      </c>
      <c r="B143" s="140" t="s">
        <v>4</v>
      </c>
      <c r="C143" s="140" t="s">
        <v>4</v>
      </c>
      <c r="D143" s="151" t="s">
        <v>4</v>
      </c>
      <c r="E143" s="151" t="s">
        <v>4</v>
      </c>
      <c r="F143" s="151" t="s">
        <v>4</v>
      </c>
      <c r="G143" s="151" t="s">
        <v>4</v>
      </c>
      <c r="H143" s="151" t="s">
        <v>4</v>
      </c>
      <c r="I143" s="151" t="s">
        <v>4</v>
      </c>
      <c r="J143" s="151" t="s">
        <v>4</v>
      </c>
      <c r="K143" s="140" t="s">
        <v>4</v>
      </c>
      <c r="L143" s="140" t="s">
        <v>4</v>
      </c>
      <c r="M143" s="151" t="s">
        <v>4</v>
      </c>
      <c r="N143" s="151" t="s">
        <v>4</v>
      </c>
      <c r="O143" s="151" t="s">
        <v>4</v>
      </c>
      <c r="P143" s="151" t="s">
        <v>4</v>
      </c>
      <c r="Q143" s="151" t="s">
        <v>4</v>
      </c>
      <c r="R143" s="151" t="s">
        <v>4</v>
      </c>
      <c r="S143" s="151" t="s">
        <v>4</v>
      </c>
      <c r="T143" s="140" t="s">
        <v>4</v>
      </c>
      <c r="U143" s="971">
        <v>13513</v>
      </c>
      <c r="V143" s="971">
        <v>10694</v>
      </c>
      <c r="W143" s="971">
        <v>14674</v>
      </c>
      <c r="X143" s="69">
        <v>14316</v>
      </c>
      <c r="Y143" s="971">
        <v>20533</v>
      </c>
      <c r="Z143" s="971">
        <v>23765</v>
      </c>
      <c r="AA143" s="64">
        <v>11819</v>
      </c>
      <c r="AB143" s="64">
        <v>10506</v>
      </c>
      <c r="AC143" s="971">
        <v>11055</v>
      </c>
      <c r="AD143" s="971">
        <v>13586</v>
      </c>
      <c r="AE143" s="971">
        <v>14636</v>
      </c>
      <c r="AF143" s="22">
        <v>24986</v>
      </c>
      <c r="AG143" s="96">
        <v>22721</v>
      </c>
      <c r="AH143" s="1113">
        <v>39426</v>
      </c>
      <c r="AI143" s="1259">
        <v>49086</v>
      </c>
    </row>
    <row r="144" spans="1:35" s="77" customFormat="1" x14ac:dyDescent="0.2">
      <c r="A144" s="959" t="s">
        <v>160</v>
      </c>
      <c r="B144" s="140" t="s">
        <v>4</v>
      </c>
      <c r="C144" s="140" t="s">
        <v>4</v>
      </c>
      <c r="D144" s="151" t="s">
        <v>4</v>
      </c>
      <c r="E144" s="151" t="s">
        <v>4</v>
      </c>
      <c r="F144" s="151" t="s">
        <v>4</v>
      </c>
      <c r="G144" s="151" t="s">
        <v>4</v>
      </c>
      <c r="H144" s="151" t="s">
        <v>4</v>
      </c>
      <c r="I144" s="151" t="s">
        <v>4</v>
      </c>
      <c r="J144" s="151" t="s">
        <v>4</v>
      </c>
      <c r="K144" s="140" t="s">
        <v>4</v>
      </c>
      <c r="L144" s="140" t="s">
        <v>4</v>
      </c>
      <c r="M144" s="151" t="s">
        <v>4</v>
      </c>
      <c r="N144" s="151" t="s">
        <v>4</v>
      </c>
      <c r="O144" s="151" t="s">
        <v>4</v>
      </c>
      <c r="P144" s="151" t="s">
        <v>4</v>
      </c>
      <c r="Q144" s="151" t="s">
        <v>4</v>
      </c>
      <c r="R144" s="151" t="s">
        <v>4</v>
      </c>
      <c r="S144" s="151" t="s">
        <v>4</v>
      </c>
      <c r="T144" s="140" t="s">
        <v>4</v>
      </c>
      <c r="U144" s="64"/>
      <c r="V144" s="64">
        <v>75</v>
      </c>
      <c r="W144" s="64">
        <v>130.1</v>
      </c>
      <c r="X144" s="64">
        <v>78.400000000000006</v>
      </c>
      <c r="Y144" s="64">
        <v>137.1</v>
      </c>
      <c r="Z144" s="64">
        <v>111.5</v>
      </c>
      <c r="AA144" s="64">
        <v>48</v>
      </c>
      <c r="AB144" s="64">
        <v>82.4</v>
      </c>
      <c r="AC144" s="64">
        <v>99.6</v>
      </c>
      <c r="AD144" s="64">
        <v>121</v>
      </c>
      <c r="AE144" s="267">
        <v>108.1</v>
      </c>
      <c r="AF144" s="96">
        <v>164.9</v>
      </c>
      <c r="AG144" s="96">
        <v>89.1</v>
      </c>
      <c r="AH144" s="755">
        <v>168.1</v>
      </c>
      <c r="AI144" s="740">
        <v>121.1</v>
      </c>
    </row>
    <row r="145" spans="1:35" s="77" customFormat="1" x14ac:dyDescent="0.2">
      <c r="A145" s="352" t="s">
        <v>162</v>
      </c>
      <c r="B145" s="380"/>
      <c r="C145" s="380"/>
      <c r="D145" s="58"/>
      <c r="E145" s="58"/>
      <c r="F145" s="58"/>
      <c r="G145" s="58"/>
      <c r="H145" s="58"/>
      <c r="I145" s="58"/>
      <c r="J145" s="58"/>
      <c r="K145" s="380"/>
      <c r="L145" s="380"/>
      <c r="M145" s="58"/>
      <c r="N145" s="58"/>
      <c r="O145" s="58"/>
      <c r="P145" s="58"/>
      <c r="Q145" s="58"/>
      <c r="R145" s="58"/>
      <c r="S145" s="58"/>
      <c r="T145" s="380"/>
      <c r="U145" s="69"/>
      <c r="V145" s="246"/>
      <c r="W145" s="69"/>
      <c r="X145" s="69"/>
      <c r="Y145" s="247"/>
      <c r="Z145" s="246"/>
      <c r="AA145" s="246"/>
      <c r="AB145" s="316"/>
      <c r="AC145" s="69"/>
      <c r="AD145" s="69"/>
      <c r="AE145" s="69"/>
      <c r="AF145" s="69"/>
      <c r="AG145" s="316"/>
      <c r="AH145" s="736"/>
      <c r="AI145" s="717"/>
    </row>
    <row r="146" spans="1:35" s="77" customFormat="1" x14ac:dyDescent="0.2">
      <c r="A146" s="352" t="s">
        <v>163</v>
      </c>
      <c r="B146" s="140" t="s">
        <v>4</v>
      </c>
      <c r="C146" s="140" t="s">
        <v>4</v>
      </c>
      <c r="D146" s="151" t="s">
        <v>4</v>
      </c>
      <c r="E146" s="151" t="s">
        <v>4</v>
      </c>
      <c r="F146" s="151" t="s">
        <v>4</v>
      </c>
      <c r="G146" s="151" t="s">
        <v>4</v>
      </c>
      <c r="H146" s="151" t="s">
        <v>4</v>
      </c>
      <c r="I146" s="151" t="s">
        <v>4</v>
      </c>
      <c r="J146" s="151" t="s">
        <v>4</v>
      </c>
      <c r="K146" s="140" t="s">
        <v>4</v>
      </c>
      <c r="L146" s="140" t="s">
        <v>4</v>
      </c>
      <c r="M146" s="151" t="s">
        <v>4</v>
      </c>
      <c r="N146" s="151" t="s">
        <v>4</v>
      </c>
      <c r="O146" s="151" t="s">
        <v>4</v>
      </c>
      <c r="P146" s="151" t="s">
        <v>4</v>
      </c>
      <c r="Q146" s="151" t="s">
        <v>4</v>
      </c>
      <c r="R146" s="151" t="s">
        <v>4</v>
      </c>
      <c r="S146" s="151" t="s">
        <v>4</v>
      </c>
      <c r="T146" s="140" t="s">
        <v>4</v>
      </c>
      <c r="U146" s="69">
        <v>27.1</v>
      </c>
      <c r="V146" s="246">
        <v>27.5</v>
      </c>
      <c r="W146" s="69">
        <v>26.4</v>
      </c>
      <c r="X146" s="69">
        <v>26.6</v>
      </c>
      <c r="Y146" s="247">
        <v>27.4</v>
      </c>
      <c r="Z146" s="246">
        <v>22.6</v>
      </c>
      <c r="AA146" s="246">
        <v>22.1</v>
      </c>
      <c r="AB146" s="316">
        <v>31.939</v>
      </c>
      <c r="AC146" s="316">
        <v>23.446000000000002</v>
      </c>
      <c r="AD146" s="316">
        <v>25.324999999999999</v>
      </c>
      <c r="AE146" s="316">
        <v>28.120999999999999</v>
      </c>
      <c r="AF146" s="316">
        <v>37.534999999999997</v>
      </c>
      <c r="AG146" s="316">
        <v>36.619</v>
      </c>
      <c r="AH146" s="755">
        <v>41.011000000000003</v>
      </c>
      <c r="AI146" s="1260">
        <v>40.299999999999997</v>
      </c>
    </row>
    <row r="147" spans="1:35" s="77" customFormat="1" ht="22.5" x14ac:dyDescent="0.2">
      <c r="A147" s="352" t="s">
        <v>164</v>
      </c>
      <c r="B147" s="140" t="s">
        <v>4</v>
      </c>
      <c r="C147" s="140" t="s">
        <v>4</v>
      </c>
      <c r="D147" s="151" t="s">
        <v>4</v>
      </c>
      <c r="E147" s="151" t="s">
        <v>4</v>
      </c>
      <c r="F147" s="151" t="s">
        <v>4</v>
      </c>
      <c r="G147" s="151" t="s">
        <v>4</v>
      </c>
      <c r="H147" s="151" t="s">
        <v>4</v>
      </c>
      <c r="I147" s="151" t="s">
        <v>4</v>
      </c>
      <c r="J147" s="151" t="s">
        <v>4</v>
      </c>
      <c r="K147" s="140" t="s">
        <v>4</v>
      </c>
      <c r="L147" s="140" t="s">
        <v>4</v>
      </c>
      <c r="M147" s="151" t="s">
        <v>4</v>
      </c>
      <c r="N147" s="151" t="s">
        <v>4</v>
      </c>
      <c r="O147" s="151" t="s">
        <v>4</v>
      </c>
      <c r="P147" s="151" t="s">
        <v>4</v>
      </c>
      <c r="Q147" s="151" t="s">
        <v>4</v>
      </c>
      <c r="R147" s="151" t="s">
        <v>4</v>
      </c>
      <c r="S147" s="151" t="s">
        <v>4</v>
      </c>
      <c r="T147" s="140" t="s">
        <v>4</v>
      </c>
      <c r="U147" s="64">
        <v>100.7</v>
      </c>
      <c r="V147" s="64">
        <v>101.3</v>
      </c>
      <c r="W147" s="64">
        <v>96.3</v>
      </c>
      <c r="X147" s="64">
        <v>100.5</v>
      </c>
      <c r="Y147" s="64">
        <v>103.2</v>
      </c>
      <c r="Z147" s="64">
        <v>82.3</v>
      </c>
      <c r="AA147" s="64">
        <v>98</v>
      </c>
      <c r="AB147" s="69">
        <v>164.3</v>
      </c>
      <c r="AC147" s="69">
        <v>73.400000000000006</v>
      </c>
      <c r="AD147" s="69">
        <v>108</v>
      </c>
      <c r="AE147" s="69">
        <v>111</v>
      </c>
      <c r="AF147" s="69">
        <v>133.5</v>
      </c>
      <c r="AG147" s="64">
        <v>97.6</v>
      </c>
      <c r="AH147" s="755">
        <v>112</v>
      </c>
      <c r="AI147" s="740">
        <v>98.3</v>
      </c>
    </row>
    <row r="148" spans="1:35" s="77" customFormat="1" x14ac:dyDescent="0.2">
      <c r="A148" s="352" t="s">
        <v>165</v>
      </c>
      <c r="B148" s="6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64" t="s">
        <v>4</v>
      </c>
      <c r="I148" s="64" t="s">
        <v>4</v>
      </c>
      <c r="J148" s="64" t="s">
        <v>4</v>
      </c>
      <c r="K148" s="64" t="s">
        <v>4</v>
      </c>
      <c r="L148" s="64" t="s">
        <v>4</v>
      </c>
      <c r="M148" s="64" t="s">
        <v>4</v>
      </c>
      <c r="N148" s="64" t="s">
        <v>4</v>
      </c>
      <c r="O148" s="64" t="s">
        <v>4</v>
      </c>
      <c r="P148" s="64" t="s">
        <v>4</v>
      </c>
      <c r="Q148" s="64" t="s">
        <v>4</v>
      </c>
      <c r="R148" s="64" t="s">
        <v>4</v>
      </c>
      <c r="S148" s="64" t="s">
        <v>4</v>
      </c>
      <c r="T148" s="64" t="s">
        <v>4</v>
      </c>
      <c r="U148" s="69"/>
      <c r="V148" s="69"/>
      <c r="W148" s="69"/>
      <c r="X148" s="246"/>
      <c r="Y148" s="64"/>
      <c r="Z148" s="22"/>
      <c r="AA148" s="64"/>
      <c r="AB148" s="69" t="s">
        <v>8</v>
      </c>
      <c r="AC148" s="69" t="s">
        <v>8</v>
      </c>
      <c r="AD148" s="69" t="s">
        <v>8</v>
      </c>
      <c r="AE148" s="69" t="s">
        <v>8</v>
      </c>
      <c r="AF148" s="69" t="s">
        <v>8</v>
      </c>
      <c r="AG148" s="22" t="s">
        <v>8</v>
      </c>
      <c r="AH148" s="736" t="s">
        <v>8</v>
      </c>
      <c r="AI148" s="736" t="s">
        <v>8</v>
      </c>
    </row>
    <row r="149" spans="1:35" s="77" customFormat="1" ht="22.5" x14ac:dyDescent="0.2">
      <c r="A149" s="352" t="s">
        <v>166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4</v>
      </c>
      <c r="G149" s="64" t="s">
        <v>4</v>
      </c>
      <c r="H149" s="64" t="s">
        <v>4</v>
      </c>
      <c r="I149" s="64" t="s">
        <v>4</v>
      </c>
      <c r="J149" s="64" t="s">
        <v>4</v>
      </c>
      <c r="K149" s="64" t="s">
        <v>4</v>
      </c>
      <c r="L149" s="64" t="s">
        <v>4</v>
      </c>
      <c r="M149" s="64" t="s">
        <v>4</v>
      </c>
      <c r="N149" s="64" t="s">
        <v>4</v>
      </c>
      <c r="O149" s="64" t="s">
        <v>4</v>
      </c>
      <c r="P149" s="64" t="s">
        <v>4</v>
      </c>
      <c r="Q149" s="64" t="s">
        <v>4</v>
      </c>
      <c r="R149" s="64" t="s">
        <v>4</v>
      </c>
      <c r="S149" s="64" t="s">
        <v>4</v>
      </c>
      <c r="T149" s="64" t="s">
        <v>4</v>
      </c>
      <c r="U149" s="64"/>
      <c r="V149" s="64"/>
      <c r="W149" s="64"/>
      <c r="X149" s="64"/>
      <c r="Y149" s="64"/>
      <c r="Z149" s="64"/>
      <c r="AA149" s="64"/>
      <c r="AB149" s="316" t="s">
        <v>8</v>
      </c>
      <c r="AC149" s="316" t="s">
        <v>8</v>
      </c>
      <c r="AD149" s="316" t="s">
        <v>8</v>
      </c>
      <c r="AE149" s="316" t="s">
        <v>8</v>
      </c>
      <c r="AF149" s="316" t="s">
        <v>8</v>
      </c>
      <c r="AG149" s="316" t="s">
        <v>8</v>
      </c>
      <c r="AH149" s="736" t="s">
        <v>8</v>
      </c>
      <c r="AI149" s="736" t="s">
        <v>8</v>
      </c>
    </row>
    <row r="150" spans="1:35" s="77" customFormat="1" x14ac:dyDescent="0.2">
      <c r="A150" s="323" t="s">
        <v>167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4</v>
      </c>
      <c r="G150" s="64" t="s">
        <v>4</v>
      </c>
      <c r="H150" s="64" t="s">
        <v>4</v>
      </c>
      <c r="I150" s="64" t="s">
        <v>4</v>
      </c>
      <c r="J150" s="64" t="s">
        <v>4</v>
      </c>
      <c r="K150" s="64" t="s">
        <v>4</v>
      </c>
      <c r="L150" s="64" t="s">
        <v>4</v>
      </c>
      <c r="M150" s="64" t="s">
        <v>4</v>
      </c>
      <c r="N150" s="64" t="s">
        <v>4</v>
      </c>
      <c r="O150" s="64" t="s">
        <v>4</v>
      </c>
      <c r="P150" s="64" t="s">
        <v>4</v>
      </c>
      <c r="Q150" s="64" t="s">
        <v>4</v>
      </c>
      <c r="R150" s="64" t="s">
        <v>4</v>
      </c>
      <c r="S150" s="64" t="s">
        <v>4</v>
      </c>
      <c r="T150" s="64" t="s">
        <v>4</v>
      </c>
      <c r="U150" s="215"/>
      <c r="V150" s="215"/>
      <c r="W150" s="215"/>
      <c r="X150" s="215"/>
      <c r="Y150" s="215"/>
      <c r="Z150" s="215"/>
      <c r="AA150" s="248"/>
      <c r="AB150" s="316" t="s">
        <v>8</v>
      </c>
      <c r="AC150" s="326" t="s">
        <v>8</v>
      </c>
      <c r="AD150" s="326" t="s">
        <v>8</v>
      </c>
      <c r="AE150" s="326" t="s">
        <v>8</v>
      </c>
      <c r="AF150" s="326" t="s">
        <v>8</v>
      </c>
      <c r="AG150" s="326" t="s">
        <v>8</v>
      </c>
      <c r="AH150" s="736" t="s">
        <v>8</v>
      </c>
      <c r="AI150" s="736" t="s">
        <v>8</v>
      </c>
    </row>
    <row r="151" spans="1:35" s="77" customFormat="1" x14ac:dyDescent="0.2">
      <c r="A151" s="323" t="s">
        <v>377</v>
      </c>
      <c r="B151" s="64" t="s">
        <v>4</v>
      </c>
      <c r="C151" s="64" t="s">
        <v>4</v>
      </c>
      <c r="D151" s="64" t="s">
        <v>4</v>
      </c>
      <c r="E151" s="64" t="s">
        <v>4</v>
      </c>
      <c r="F151" s="64" t="s">
        <v>4</v>
      </c>
      <c r="G151" s="64" t="s">
        <v>4</v>
      </c>
      <c r="H151" s="64" t="s">
        <v>4</v>
      </c>
      <c r="I151" s="64" t="s">
        <v>4</v>
      </c>
      <c r="J151" s="64" t="s">
        <v>4</v>
      </c>
      <c r="K151" s="64" t="s">
        <v>4</v>
      </c>
      <c r="L151" s="64" t="s">
        <v>4</v>
      </c>
      <c r="M151" s="64" t="s">
        <v>4</v>
      </c>
      <c r="N151" s="64" t="s">
        <v>4</v>
      </c>
      <c r="O151" s="64" t="s">
        <v>4</v>
      </c>
      <c r="P151" s="64" t="s">
        <v>4</v>
      </c>
      <c r="Q151" s="64" t="s">
        <v>4</v>
      </c>
      <c r="R151" s="64" t="s">
        <v>4</v>
      </c>
      <c r="S151" s="64" t="s">
        <v>4</v>
      </c>
      <c r="T151" s="64" t="s">
        <v>4</v>
      </c>
      <c r="U151" s="215"/>
      <c r="V151" s="215"/>
      <c r="W151" s="215"/>
      <c r="X151" s="215"/>
      <c r="Y151" s="215"/>
      <c r="Z151" s="215"/>
      <c r="AA151" s="248"/>
      <c r="AB151" s="316" t="s">
        <v>8</v>
      </c>
      <c r="AC151" s="326" t="s">
        <v>8</v>
      </c>
      <c r="AD151" s="326" t="s">
        <v>8</v>
      </c>
      <c r="AE151" s="326" t="s">
        <v>8</v>
      </c>
      <c r="AF151" s="326" t="s">
        <v>8</v>
      </c>
      <c r="AG151" s="326" t="s">
        <v>8</v>
      </c>
      <c r="AH151" s="736" t="s">
        <v>8</v>
      </c>
      <c r="AI151" s="736" t="s">
        <v>8</v>
      </c>
    </row>
    <row r="152" spans="1:35" s="77" customFormat="1" x14ac:dyDescent="0.2">
      <c r="A152" s="323" t="s">
        <v>430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4</v>
      </c>
      <c r="G152" s="64" t="s">
        <v>4</v>
      </c>
      <c r="H152" s="64" t="s">
        <v>4</v>
      </c>
      <c r="I152" s="64" t="s">
        <v>4</v>
      </c>
      <c r="J152" s="64" t="s">
        <v>4</v>
      </c>
      <c r="K152" s="64" t="s">
        <v>4</v>
      </c>
      <c r="L152" s="64" t="s">
        <v>4</v>
      </c>
      <c r="M152" s="64" t="s">
        <v>4</v>
      </c>
      <c r="N152" s="64" t="s">
        <v>4</v>
      </c>
      <c r="O152" s="64" t="s">
        <v>4</v>
      </c>
      <c r="P152" s="64" t="s">
        <v>4</v>
      </c>
      <c r="Q152" s="64" t="s">
        <v>4</v>
      </c>
      <c r="R152" s="64" t="s">
        <v>4</v>
      </c>
      <c r="S152" s="64" t="s">
        <v>4</v>
      </c>
      <c r="T152" s="64" t="s">
        <v>4</v>
      </c>
      <c r="U152" s="69"/>
      <c r="V152" s="246"/>
      <c r="W152" s="69"/>
      <c r="X152" s="69"/>
      <c r="Y152" s="247"/>
      <c r="Z152" s="246"/>
      <c r="AA152" s="246"/>
      <c r="AB152" s="316" t="s">
        <v>8</v>
      </c>
      <c r="AC152" s="326" t="s">
        <v>8</v>
      </c>
      <c r="AD152" s="326" t="s">
        <v>8</v>
      </c>
      <c r="AE152" s="326" t="s">
        <v>8</v>
      </c>
      <c r="AF152" s="326" t="s">
        <v>8</v>
      </c>
      <c r="AG152" s="326" t="s">
        <v>8</v>
      </c>
      <c r="AH152" s="736" t="s">
        <v>8</v>
      </c>
      <c r="AI152" s="736" t="s">
        <v>8</v>
      </c>
    </row>
    <row r="153" spans="1:35" s="77" customFormat="1" ht="22.5" x14ac:dyDescent="0.2">
      <c r="A153" s="323" t="s">
        <v>431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4</v>
      </c>
      <c r="G153" s="64" t="s">
        <v>4</v>
      </c>
      <c r="H153" s="64" t="s">
        <v>4</v>
      </c>
      <c r="I153" s="64" t="s">
        <v>4</v>
      </c>
      <c r="J153" s="64" t="s">
        <v>4</v>
      </c>
      <c r="K153" s="64" t="s">
        <v>4</v>
      </c>
      <c r="L153" s="64" t="s">
        <v>4</v>
      </c>
      <c r="M153" s="64" t="s">
        <v>4</v>
      </c>
      <c r="N153" s="64" t="s">
        <v>4</v>
      </c>
      <c r="O153" s="64" t="s">
        <v>4</v>
      </c>
      <c r="P153" s="64" t="s">
        <v>4</v>
      </c>
      <c r="Q153" s="64" t="s">
        <v>4</v>
      </c>
      <c r="R153" s="64" t="s">
        <v>4</v>
      </c>
      <c r="S153" s="64" t="s">
        <v>4</v>
      </c>
      <c r="T153" s="64" t="s">
        <v>4</v>
      </c>
      <c r="U153" s="69"/>
      <c r="V153" s="246"/>
      <c r="W153" s="69"/>
      <c r="X153" s="69"/>
      <c r="Y153" s="247"/>
      <c r="Z153" s="246"/>
      <c r="AA153" s="246"/>
      <c r="AB153" s="316" t="s">
        <v>8</v>
      </c>
      <c r="AC153" s="326" t="s">
        <v>8</v>
      </c>
      <c r="AD153" s="326" t="s">
        <v>8</v>
      </c>
      <c r="AE153" s="326" t="s">
        <v>8</v>
      </c>
      <c r="AF153" s="326" t="s">
        <v>8</v>
      </c>
      <c r="AG153" s="326" t="s">
        <v>8</v>
      </c>
      <c r="AH153" s="736" t="s">
        <v>8</v>
      </c>
      <c r="AI153" s="736" t="s">
        <v>8</v>
      </c>
    </row>
    <row r="154" spans="1:35" ht="23.25" customHeight="1" x14ac:dyDescent="0.2">
      <c r="A154" s="963" t="s">
        <v>480</v>
      </c>
      <c r="B154" s="64" t="s">
        <v>4</v>
      </c>
      <c r="C154" s="64" t="s">
        <v>4</v>
      </c>
      <c r="D154" s="64" t="s">
        <v>4</v>
      </c>
      <c r="E154" s="64" t="s">
        <v>4</v>
      </c>
      <c r="F154" s="64" t="s">
        <v>4</v>
      </c>
      <c r="G154" s="64" t="s">
        <v>4</v>
      </c>
      <c r="H154" s="64" t="s">
        <v>4</v>
      </c>
      <c r="I154" s="64" t="s">
        <v>4</v>
      </c>
      <c r="J154" s="64" t="s">
        <v>4</v>
      </c>
      <c r="K154" s="64" t="s">
        <v>4</v>
      </c>
      <c r="L154" s="64" t="s">
        <v>4</v>
      </c>
      <c r="M154" s="64" t="s">
        <v>4</v>
      </c>
      <c r="N154" s="64" t="s">
        <v>4</v>
      </c>
      <c r="O154" s="64" t="s">
        <v>4</v>
      </c>
      <c r="P154" s="64" t="s">
        <v>4</v>
      </c>
      <c r="Q154" s="64" t="s">
        <v>4</v>
      </c>
      <c r="R154" s="64" t="s">
        <v>4</v>
      </c>
      <c r="S154" s="64" t="s">
        <v>4</v>
      </c>
      <c r="T154" s="64" t="s">
        <v>4</v>
      </c>
      <c r="U154" s="30">
        <v>8814</v>
      </c>
      <c r="V154" s="30">
        <v>9179</v>
      </c>
      <c r="W154" s="30">
        <v>9840</v>
      </c>
      <c r="X154" s="30">
        <v>10754</v>
      </c>
      <c r="Y154" s="30">
        <v>11548</v>
      </c>
      <c r="Z154" s="30">
        <v>9718</v>
      </c>
      <c r="AA154" s="30">
        <v>8924</v>
      </c>
      <c r="AB154" s="30">
        <v>8305</v>
      </c>
      <c r="AC154" s="30">
        <v>7798</v>
      </c>
      <c r="AD154" s="30">
        <v>7107</v>
      </c>
      <c r="AE154" s="30">
        <v>6776</v>
      </c>
      <c r="AF154" s="30">
        <v>6831</v>
      </c>
      <c r="AG154" s="30">
        <v>7556</v>
      </c>
      <c r="AH154" s="1267">
        <v>7838</v>
      </c>
      <c r="AI154" s="718" t="s">
        <v>4</v>
      </c>
    </row>
    <row r="155" spans="1:35" ht="24" x14ac:dyDescent="0.2">
      <c r="A155" s="336" t="s">
        <v>851</v>
      </c>
      <c r="B155" s="64" t="s">
        <v>4</v>
      </c>
      <c r="C155" s="64" t="s">
        <v>4</v>
      </c>
      <c r="D155" s="64" t="s">
        <v>4</v>
      </c>
      <c r="E155" s="64" t="s">
        <v>4</v>
      </c>
      <c r="F155" s="64" t="s">
        <v>4</v>
      </c>
      <c r="G155" s="64" t="s">
        <v>4</v>
      </c>
      <c r="H155" s="64" t="s">
        <v>4</v>
      </c>
      <c r="I155" s="64" t="s">
        <v>4</v>
      </c>
      <c r="J155" s="64" t="s">
        <v>4</v>
      </c>
      <c r="K155" s="64" t="s">
        <v>4</v>
      </c>
      <c r="L155" s="64" t="s">
        <v>4</v>
      </c>
      <c r="M155" s="64" t="s">
        <v>4</v>
      </c>
      <c r="N155" s="64" t="s">
        <v>4</v>
      </c>
      <c r="O155" s="64" t="s">
        <v>4</v>
      </c>
      <c r="P155" s="64" t="s">
        <v>4</v>
      </c>
      <c r="Q155" s="64" t="s">
        <v>4</v>
      </c>
      <c r="R155" s="64" t="s">
        <v>4</v>
      </c>
      <c r="S155" s="64" t="s">
        <v>4</v>
      </c>
      <c r="T155" s="64" t="s">
        <v>4</v>
      </c>
      <c r="U155" s="30">
        <v>7975</v>
      </c>
      <c r="V155" s="30">
        <v>8187</v>
      </c>
      <c r="W155" s="30">
        <v>8363</v>
      </c>
      <c r="X155" s="30">
        <v>9034</v>
      </c>
      <c r="Y155" s="30">
        <v>9484</v>
      </c>
      <c r="Z155" s="30">
        <v>8437</v>
      </c>
      <c r="AA155" s="30">
        <v>6976</v>
      </c>
      <c r="AB155" s="30">
        <v>5708</v>
      </c>
      <c r="AC155" s="30">
        <v>5929</v>
      </c>
      <c r="AD155" s="30">
        <v>5925</v>
      </c>
      <c r="AE155" s="30">
        <v>5838</v>
      </c>
      <c r="AF155" s="30">
        <v>6070</v>
      </c>
      <c r="AG155" s="30">
        <v>6974</v>
      </c>
      <c r="AH155" s="1267">
        <v>7208</v>
      </c>
      <c r="AI155" s="718" t="s">
        <v>4</v>
      </c>
    </row>
    <row r="156" spans="1:35" ht="22.5" x14ac:dyDescent="0.2">
      <c r="A156" s="343" t="s">
        <v>383</v>
      </c>
      <c r="B156" s="64" t="s">
        <v>4</v>
      </c>
      <c r="C156" s="64" t="s">
        <v>4</v>
      </c>
      <c r="D156" s="64" t="s">
        <v>4</v>
      </c>
      <c r="E156" s="64" t="s">
        <v>4</v>
      </c>
      <c r="F156" s="64" t="s">
        <v>4</v>
      </c>
      <c r="G156" s="64" t="s">
        <v>4</v>
      </c>
      <c r="H156" s="64" t="s">
        <v>4</v>
      </c>
      <c r="I156" s="64" t="s">
        <v>4</v>
      </c>
      <c r="J156" s="64" t="s">
        <v>4</v>
      </c>
      <c r="K156" s="64" t="s">
        <v>4</v>
      </c>
      <c r="L156" s="64" t="s">
        <v>4</v>
      </c>
      <c r="M156" s="64" t="s">
        <v>4</v>
      </c>
      <c r="N156" s="64" t="s">
        <v>4</v>
      </c>
      <c r="O156" s="64" t="s">
        <v>4</v>
      </c>
      <c r="P156" s="64" t="s">
        <v>4</v>
      </c>
      <c r="Q156" s="64" t="s">
        <v>4</v>
      </c>
      <c r="R156" s="64" t="s">
        <v>4</v>
      </c>
      <c r="S156" s="64" t="s">
        <v>4</v>
      </c>
      <c r="T156" s="64" t="s">
        <v>4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718" t="s">
        <v>4</v>
      </c>
      <c r="AI156" s="718" t="s">
        <v>4</v>
      </c>
    </row>
    <row r="157" spans="1:35" x14ac:dyDescent="0.2">
      <c r="A157" s="546" t="s">
        <v>384</v>
      </c>
      <c r="B157" s="64" t="s">
        <v>4</v>
      </c>
      <c r="C157" s="64" t="s">
        <v>4</v>
      </c>
      <c r="D157" s="64" t="s">
        <v>4</v>
      </c>
      <c r="E157" s="64" t="s">
        <v>4</v>
      </c>
      <c r="F157" s="64" t="s">
        <v>4</v>
      </c>
      <c r="G157" s="64" t="s">
        <v>4</v>
      </c>
      <c r="H157" s="64" t="s">
        <v>4</v>
      </c>
      <c r="I157" s="64" t="s">
        <v>4</v>
      </c>
      <c r="J157" s="64" t="s">
        <v>4</v>
      </c>
      <c r="K157" s="64" t="s">
        <v>4</v>
      </c>
      <c r="L157" s="64" t="s">
        <v>4</v>
      </c>
      <c r="M157" s="64" t="s">
        <v>4</v>
      </c>
      <c r="N157" s="64" t="s">
        <v>4</v>
      </c>
      <c r="O157" s="64" t="s">
        <v>4</v>
      </c>
      <c r="P157" s="64" t="s">
        <v>4</v>
      </c>
      <c r="Q157" s="64" t="s">
        <v>4</v>
      </c>
      <c r="R157" s="64" t="s">
        <v>4</v>
      </c>
      <c r="S157" s="64" t="s">
        <v>4</v>
      </c>
      <c r="T157" s="64" t="s">
        <v>4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749" t="s">
        <v>4</v>
      </c>
      <c r="AI157" s="749" t="s">
        <v>4</v>
      </c>
    </row>
    <row r="158" spans="1:35" ht="22.5" x14ac:dyDescent="0.2">
      <c r="A158" s="446" t="s">
        <v>434</v>
      </c>
      <c r="B158" s="64" t="s">
        <v>4</v>
      </c>
      <c r="C158" s="64" t="s">
        <v>4</v>
      </c>
      <c r="D158" s="64" t="s">
        <v>4</v>
      </c>
      <c r="E158" s="64" t="s">
        <v>4</v>
      </c>
      <c r="F158" s="64" t="s">
        <v>4</v>
      </c>
      <c r="G158" s="64" t="s">
        <v>4</v>
      </c>
      <c r="H158" s="64" t="s">
        <v>4</v>
      </c>
      <c r="I158" s="64" t="s">
        <v>4</v>
      </c>
      <c r="J158" s="64" t="s">
        <v>4</v>
      </c>
      <c r="K158" s="64" t="s">
        <v>4</v>
      </c>
      <c r="L158" s="64" t="s">
        <v>4</v>
      </c>
      <c r="M158" s="64" t="s">
        <v>4</v>
      </c>
      <c r="N158" s="64" t="s">
        <v>4</v>
      </c>
      <c r="O158" s="64" t="s">
        <v>4</v>
      </c>
      <c r="P158" s="64" t="s">
        <v>4</v>
      </c>
      <c r="Q158" s="64" t="s">
        <v>4</v>
      </c>
      <c r="R158" s="64" t="s">
        <v>4</v>
      </c>
      <c r="S158" s="64" t="s">
        <v>4</v>
      </c>
      <c r="T158" s="64" t="s">
        <v>4</v>
      </c>
      <c r="U158" s="30">
        <v>237760.1</v>
      </c>
      <c r="V158" s="30">
        <v>266675.3</v>
      </c>
      <c r="W158" s="30">
        <v>300473.59999999998</v>
      </c>
      <c r="X158" s="30">
        <v>400981.3</v>
      </c>
      <c r="Y158" s="30">
        <v>470082.1</v>
      </c>
      <c r="Z158" s="30">
        <v>523876.3</v>
      </c>
      <c r="AA158" s="30">
        <v>550031.6</v>
      </c>
      <c r="AB158" s="30">
        <v>572420.30000000005</v>
      </c>
      <c r="AC158" s="30">
        <v>641280.4</v>
      </c>
      <c r="AD158" s="30">
        <v>699225.7</v>
      </c>
      <c r="AE158" s="30">
        <v>736810.5</v>
      </c>
      <c r="AF158" s="30">
        <v>745734.2</v>
      </c>
      <c r="AG158" s="30">
        <v>807941.8</v>
      </c>
      <c r="AH158" s="749">
        <v>903077.1</v>
      </c>
      <c r="AI158" s="749">
        <v>988348</v>
      </c>
    </row>
    <row r="159" spans="1:35" ht="15" customHeight="1" x14ac:dyDescent="0.2">
      <c r="A159" s="1272" t="s">
        <v>181</v>
      </c>
      <c r="B159" s="1283"/>
      <c r="C159" s="1283"/>
      <c r="D159" s="1283"/>
      <c r="E159" s="1283"/>
      <c r="F159" s="1283"/>
      <c r="G159" s="1283"/>
      <c r="H159" s="1283"/>
      <c r="I159" s="1283"/>
      <c r="J159" s="1283"/>
      <c r="K159" s="1282"/>
      <c r="L159" s="1282"/>
      <c r="M159" s="1282"/>
      <c r="N159" s="1282"/>
      <c r="O159" s="1282"/>
      <c r="P159" s="1282"/>
      <c r="Q159" s="1282"/>
      <c r="R159" s="1282"/>
      <c r="S159" s="1282"/>
      <c r="T159" s="1282"/>
      <c r="U159" s="1440"/>
      <c r="V159" s="1440"/>
      <c r="W159" s="1440"/>
      <c r="X159" s="1440"/>
      <c r="Y159" s="1440"/>
      <c r="Z159" s="1440"/>
      <c r="AA159" s="1440"/>
      <c r="AB159" s="1440"/>
      <c r="AC159" s="1440"/>
      <c r="AD159" s="1440"/>
      <c r="AE159" s="1440"/>
      <c r="AF159" s="1440"/>
      <c r="AG159" s="1440"/>
      <c r="AH159" s="1098"/>
      <c r="AI159" s="1098"/>
    </row>
    <row r="160" spans="1:35" x14ac:dyDescent="0.2">
      <c r="A160" s="336" t="s">
        <v>385</v>
      </c>
      <c r="B160" s="64" t="s">
        <v>4</v>
      </c>
      <c r="C160" s="64" t="s">
        <v>4</v>
      </c>
      <c r="D160" s="64" t="s">
        <v>4</v>
      </c>
      <c r="E160" s="64" t="s">
        <v>4</v>
      </c>
      <c r="F160" s="64" t="s">
        <v>4</v>
      </c>
      <c r="G160" s="64" t="s">
        <v>4</v>
      </c>
      <c r="H160" s="64" t="s">
        <v>4</v>
      </c>
      <c r="I160" s="64" t="s">
        <v>4</v>
      </c>
      <c r="J160" s="64" t="s">
        <v>4</v>
      </c>
      <c r="K160" s="64" t="s">
        <v>4</v>
      </c>
      <c r="L160" s="64" t="s">
        <v>4</v>
      </c>
      <c r="M160" s="64" t="s">
        <v>4</v>
      </c>
      <c r="N160" s="64" t="s">
        <v>4</v>
      </c>
      <c r="O160" s="64" t="s">
        <v>4</v>
      </c>
      <c r="P160" s="64" t="s">
        <v>4</v>
      </c>
      <c r="Q160" s="64" t="s">
        <v>4</v>
      </c>
      <c r="R160" s="64" t="s">
        <v>4</v>
      </c>
      <c r="S160" s="64" t="s">
        <v>4</v>
      </c>
      <c r="T160" s="64" t="s">
        <v>4</v>
      </c>
      <c r="U160" s="64" t="s">
        <v>4</v>
      </c>
      <c r="V160" s="64" t="s">
        <v>4</v>
      </c>
      <c r="W160" s="64" t="s">
        <v>4</v>
      </c>
      <c r="X160" s="316">
        <v>34430.6</v>
      </c>
      <c r="Y160" s="316">
        <v>38410.5</v>
      </c>
      <c r="Z160" s="316">
        <v>39752.300000000003</v>
      </c>
      <c r="AA160" s="316">
        <v>46784.3</v>
      </c>
      <c r="AB160" s="316">
        <v>54807.6</v>
      </c>
      <c r="AC160" s="316">
        <v>60275.1</v>
      </c>
      <c r="AD160" s="316">
        <v>65056.800000000003</v>
      </c>
      <c r="AE160" s="316">
        <v>56243.1</v>
      </c>
      <c r="AF160" s="316">
        <v>47537.599999999999</v>
      </c>
      <c r="AG160" s="316">
        <v>54844.7</v>
      </c>
      <c r="AH160" s="749">
        <v>62163.4</v>
      </c>
      <c r="AI160" s="772">
        <v>76321.399999999994</v>
      </c>
    </row>
    <row r="161" spans="1:35" x14ac:dyDescent="0.2">
      <c r="A161" s="343" t="s">
        <v>386</v>
      </c>
      <c r="B161" s="64" t="s">
        <v>4</v>
      </c>
      <c r="C161" s="64" t="s">
        <v>4</v>
      </c>
      <c r="D161" s="64" t="s">
        <v>4</v>
      </c>
      <c r="E161" s="64" t="s">
        <v>4</v>
      </c>
      <c r="F161" s="64" t="s">
        <v>4</v>
      </c>
      <c r="G161" s="64" t="s">
        <v>4</v>
      </c>
      <c r="H161" s="64" t="s">
        <v>4</v>
      </c>
      <c r="I161" s="64" t="s">
        <v>4</v>
      </c>
      <c r="J161" s="64" t="s">
        <v>4</v>
      </c>
      <c r="K161" s="64" t="s">
        <v>4</v>
      </c>
      <c r="L161" s="64" t="s">
        <v>4</v>
      </c>
      <c r="M161" s="64" t="s">
        <v>4</v>
      </c>
      <c r="N161" s="64" t="s">
        <v>4</v>
      </c>
      <c r="O161" s="64" t="s">
        <v>4</v>
      </c>
      <c r="P161" s="64" t="s">
        <v>4</v>
      </c>
      <c r="Q161" s="64" t="s">
        <v>4</v>
      </c>
      <c r="R161" s="64" t="s">
        <v>4</v>
      </c>
      <c r="S161" s="64" t="s">
        <v>4</v>
      </c>
      <c r="T161" s="64" t="s">
        <v>4</v>
      </c>
      <c r="U161" s="64" t="s">
        <v>4</v>
      </c>
      <c r="V161" s="64" t="s">
        <v>4</v>
      </c>
      <c r="W161" s="64" t="s">
        <v>4</v>
      </c>
      <c r="X161" s="64" t="s">
        <v>4</v>
      </c>
      <c r="Y161" s="64">
        <v>105.7</v>
      </c>
      <c r="Z161" s="64">
        <v>99</v>
      </c>
      <c r="AA161" s="64">
        <v>102.7</v>
      </c>
      <c r="AB161" s="64">
        <v>108.2</v>
      </c>
      <c r="AC161" s="64">
        <v>102.4</v>
      </c>
      <c r="AD161" s="64">
        <v>100.7</v>
      </c>
      <c r="AE161" s="64">
        <v>80.3</v>
      </c>
      <c r="AF161" s="64">
        <v>77.900000000000006</v>
      </c>
      <c r="AG161" s="64">
        <v>100.5</v>
      </c>
      <c r="AH161" s="749">
        <v>100.2</v>
      </c>
      <c r="AI161" s="772">
        <v>116.3</v>
      </c>
    </row>
    <row r="162" spans="1:35" ht="19.5" customHeight="1" x14ac:dyDescent="0.2">
      <c r="A162" s="245" t="s">
        <v>699</v>
      </c>
      <c r="B162" s="984"/>
      <c r="C162" s="984"/>
      <c r="D162" s="984"/>
      <c r="E162" s="984"/>
      <c r="F162" s="984"/>
      <c r="G162" s="984"/>
      <c r="H162" s="984"/>
      <c r="I162" s="984"/>
      <c r="J162" s="984"/>
      <c r="K162" s="789"/>
      <c r="L162" s="789"/>
      <c r="M162" s="789"/>
      <c r="N162" s="789"/>
      <c r="O162" s="789"/>
      <c r="P162" s="369"/>
      <c r="Q162" s="369"/>
      <c r="R162" s="369"/>
      <c r="S162" s="369"/>
      <c r="T162" s="369"/>
      <c r="U162" s="369"/>
      <c r="V162" s="369"/>
      <c r="W162" s="369"/>
      <c r="X162" s="967"/>
      <c r="Y162" s="967"/>
      <c r="Z162" s="967"/>
      <c r="AA162" s="967"/>
      <c r="AB162" s="967"/>
      <c r="AC162" s="789"/>
      <c r="AD162" s="967"/>
      <c r="AE162" s="967"/>
      <c r="AF162" s="789"/>
      <c r="AG162" s="789"/>
      <c r="AH162" s="8"/>
    </row>
    <row r="163" spans="1:35" ht="12.75" x14ac:dyDescent="0.2">
      <c r="A163" s="230" t="s">
        <v>692</v>
      </c>
      <c r="B163" s="964"/>
      <c r="C163" s="964"/>
      <c r="D163" s="964"/>
      <c r="E163" s="964"/>
      <c r="F163" s="964"/>
      <c r="G163" s="964"/>
      <c r="H163" s="964"/>
      <c r="I163" s="964"/>
      <c r="J163" s="964"/>
      <c r="K163" s="789"/>
      <c r="L163" s="103"/>
      <c r="M163" s="103"/>
      <c r="N163" s="103"/>
      <c r="O163" s="103"/>
      <c r="P163" s="369"/>
      <c r="Q163" s="369"/>
      <c r="R163" s="369"/>
      <c r="S163" s="369"/>
      <c r="T163" s="369"/>
      <c r="U163" s="369"/>
      <c r="V163" s="369"/>
      <c r="W163" s="369"/>
      <c r="X163" s="966"/>
      <c r="Z163" s="985"/>
      <c r="AC163" s="967"/>
      <c r="AD163" s="967"/>
      <c r="AE163" s="789"/>
      <c r="AF163" s="789"/>
      <c r="AG163" s="789"/>
      <c r="AH163" s="8"/>
    </row>
    <row r="164" spans="1:35" s="204" customFormat="1" ht="12.75" x14ac:dyDescent="0.2">
      <c r="A164" s="230" t="s">
        <v>693</v>
      </c>
      <c r="B164" s="113"/>
      <c r="C164" s="113"/>
      <c r="AH164" s="8"/>
    </row>
    <row r="165" spans="1:35" s="204" customFormat="1" ht="12.75" x14ac:dyDescent="0.2">
      <c r="A165" s="230" t="s">
        <v>700</v>
      </c>
    </row>
    <row r="166" spans="1:35" s="204" customFormat="1" ht="12.75" x14ac:dyDescent="0.2">
      <c r="A166" s="230" t="s">
        <v>701</v>
      </c>
    </row>
    <row r="167" spans="1:35" s="204" customFormat="1" ht="12.75" x14ac:dyDescent="0.2">
      <c r="A167" s="230" t="s">
        <v>694</v>
      </c>
    </row>
    <row r="168" spans="1:35" s="204" customFormat="1" ht="12.75" x14ac:dyDescent="0.2">
      <c r="A168" s="230" t="s">
        <v>695</v>
      </c>
      <c r="AE168" s="204" t="s">
        <v>705</v>
      </c>
    </row>
    <row r="169" spans="1:35" s="204" customFormat="1" ht="12.75" x14ac:dyDescent="0.2">
      <c r="A169" s="440" t="s">
        <v>702</v>
      </c>
    </row>
    <row r="170" spans="1:35" s="204" customFormat="1" ht="12.75" x14ac:dyDescent="0.2">
      <c r="A170" s="230" t="s">
        <v>703</v>
      </c>
    </row>
    <row r="171" spans="1:35" s="204" customFormat="1" ht="12.75" x14ac:dyDescent="0.2">
      <c r="A171" s="440" t="s">
        <v>848</v>
      </c>
    </row>
    <row r="172" spans="1:35" s="204" customFormat="1" ht="12.75" x14ac:dyDescent="0.2">
      <c r="A172" s="565" t="s">
        <v>901</v>
      </c>
    </row>
    <row r="173" spans="1:35" s="204" customFormat="1" x14ac:dyDescent="0.2">
      <c r="A173" s="230" t="s">
        <v>696</v>
      </c>
    </row>
    <row r="174" spans="1:35" s="204" customFormat="1" x14ac:dyDescent="0.2">
      <c r="A174" s="440" t="s">
        <v>697</v>
      </c>
    </row>
    <row r="176" spans="1:35" s="204" customFormat="1" x14ac:dyDescent="0.2"/>
    <row r="177" spans="1:30" s="204" customFormat="1" x14ac:dyDescent="0.2"/>
    <row r="178" spans="1:30" s="204" customFormat="1" x14ac:dyDescent="0.2"/>
    <row r="179" spans="1:30" s="204" customFormat="1" x14ac:dyDescent="0.2"/>
    <row r="180" spans="1:30" s="204" customFormat="1" x14ac:dyDescent="0.2"/>
    <row r="181" spans="1:30" s="204" customFormat="1" x14ac:dyDescent="0.2"/>
    <row r="182" spans="1:30" s="204" customFormat="1" x14ac:dyDescent="0.2"/>
    <row r="183" spans="1:30" s="204" customFormat="1" x14ac:dyDescent="0.2"/>
    <row r="184" spans="1:30" s="204" customFormat="1" x14ac:dyDescent="0.2"/>
    <row r="185" spans="1:30" s="204" customFormat="1" x14ac:dyDescent="0.2"/>
    <row r="186" spans="1:30" x14ac:dyDescent="0.2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</row>
    <row r="187" spans="1:30" x14ac:dyDescent="0.2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</row>
    <row r="188" spans="1:30" x14ac:dyDescent="0.2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</row>
    <row r="189" spans="1:30" x14ac:dyDescent="0.2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</row>
    <row r="190" spans="1:30" x14ac:dyDescent="0.2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</row>
    <row r="191" spans="1:30" x14ac:dyDescent="0.2">
      <c r="K191" s="986"/>
      <c r="L191" s="986"/>
      <c r="M191" s="986"/>
      <c r="N191" s="986"/>
      <c r="O191" s="986"/>
      <c r="P191" s="986"/>
      <c r="Q191" s="986"/>
      <c r="R191" s="986"/>
      <c r="S191" s="986"/>
      <c r="T191" s="986"/>
      <c r="U191" s="986"/>
      <c r="V191" s="986"/>
      <c r="W191" s="986"/>
      <c r="X191" s="986"/>
      <c r="Y191" s="986"/>
      <c r="Z191" s="986"/>
      <c r="AA191" s="986"/>
      <c r="AB191" s="986"/>
      <c r="AC191" s="986"/>
      <c r="AD191" s="986"/>
    </row>
    <row r="192" spans="1:30" x14ac:dyDescent="0.2">
      <c r="K192" s="986"/>
      <c r="L192" s="986"/>
      <c r="M192" s="986"/>
      <c r="N192" s="986"/>
      <c r="O192" s="986"/>
      <c r="P192" s="986"/>
      <c r="Q192" s="986"/>
      <c r="R192" s="986"/>
      <c r="S192" s="986"/>
      <c r="T192" s="986"/>
      <c r="U192" s="986"/>
      <c r="V192" s="986"/>
      <c r="W192" s="986"/>
      <c r="X192" s="986"/>
      <c r="Y192" s="986"/>
      <c r="Z192" s="986"/>
      <c r="AA192" s="986"/>
      <c r="AB192" s="986"/>
      <c r="AC192" s="986"/>
      <c r="AD192" s="986"/>
    </row>
    <row r="193" spans="11:30" s="113" customFormat="1" x14ac:dyDescent="0.2">
      <c r="K193" s="986"/>
      <c r="L193" s="986"/>
      <c r="M193" s="986"/>
      <c r="N193" s="986"/>
      <c r="O193" s="986"/>
      <c r="P193" s="986"/>
      <c r="Q193" s="986"/>
      <c r="R193" s="986"/>
      <c r="S193" s="986"/>
      <c r="T193" s="986"/>
      <c r="U193" s="986"/>
      <c r="V193" s="986"/>
      <c r="W193" s="986"/>
      <c r="X193" s="986"/>
      <c r="Y193" s="986"/>
      <c r="Z193" s="986"/>
      <c r="AA193" s="986"/>
      <c r="AB193" s="986"/>
      <c r="AC193" s="986"/>
      <c r="AD193" s="986"/>
    </row>
    <row r="194" spans="11:30" s="113" customFormat="1" x14ac:dyDescent="0.2">
      <c r="K194" s="986"/>
      <c r="L194" s="986"/>
      <c r="M194" s="986"/>
      <c r="N194" s="986"/>
      <c r="O194" s="986"/>
      <c r="P194" s="986"/>
      <c r="Q194" s="986"/>
      <c r="R194" s="986"/>
      <c r="S194" s="986"/>
      <c r="T194" s="986"/>
      <c r="U194" s="986"/>
      <c r="V194" s="986"/>
      <c r="W194" s="986"/>
      <c r="X194" s="986"/>
      <c r="Y194" s="986"/>
      <c r="Z194" s="986"/>
      <c r="AA194" s="986"/>
      <c r="AB194" s="986"/>
      <c r="AC194" s="986"/>
      <c r="AD194" s="986"/>
    </row>
    <row r="195" spans="11:30" s="113" customFormat="1" x14ac:dyDescent="0.2">
      <c r="K195" s="986"/>
      <c r="L195" s="986"/>
      <c r="M195" s="986"/>
      <c r="N195" s="986"/>
      <c r="O195" s="986"/>
      <c r="P195" s="986"/>
      <c r="Q195" s="986"/>
      <c r="R195" s="986"/>
      <c r="S195" s="986"/>
      <c r="T195" s="986"/>
      <c r="U195" s="986"/>
      <c r="V195" s="986"/>
      <c r="W195" s="986"/>
      <c r="X195" s="986"/>
      <c r="Y195" s="986"/>
      <c r="Z195" s="986"/>
      <c r="AA195" s="986"/>
      <c r="AB195" s="986"/>
      <c r="AC195" s="986"/>
      <c r="AD195" s="986"/>
    </row>
    <row r="196" spans="11:30" s="113" customFormat="1" x14ac:dyDescent="0.2">
      <c r="K196" s="986"/>
      <c r="L196" s="986"/>
      <c r="M196" s="986"/>
      <c r="N196" s="986"/>
      <c r="O196" s="986"/>
      <c r="P196" s="986"/>
      <c r="Q196" s="986"/>
      <c r="R196" s="986"/>
      <c r="S196" s="986"/>
      <c r="T196" s="986"/>
      <c r="U196" s="986"/>
      <c r="V196" s="986"/>
      <c r="W196" s="986"/>
      <c r="X196" s="986"/>
      <c r="Y196" s="986"/>
      <c r="Z196" s="986"/>
      <c r="AA196" s="986"/>
      <c r="AB196" s="986"/>
      <c r="AC196" s="986"/>
      <c r="AD196" s="986"/>
    </row>
    <row r="197" spans="11:30" s="113" customFormat="1" x14ac:dyDescent="0.2">
      <c r="K197" s="986"/>
      <c r="L197" s="986"/>
      <c r="M197" s="986"/>
      <c r="N197" s="986"/>
      <c r="O197" s="986"/>
      <c r="P197" s="986"/>
      <c r="Q197" s="986"/>
      <c r="R197" s="986"/>
      <c r="S197" s="986"/>
      <c r="T197" s="986"/>
      <c r="U197" s="986"/>
      <c r="V197" s="986"/>
      <c r="W197" s="986"/>
      <c r="X197" s="986"/>
      <c r="Y197" s="986"/>
      <c r="Z197" s="986"/>
      <c r="AA197" s="986"/>
      <c r="AB197" s="986"/>
      <c r="AC197" s="986"/>
      <c r="AD197" s="986"/>
    </row>
    <row r="198" spans="11:30" s="113" customFormat="1" x14ac:dyDescent="0.2">
      <c r="K198" s="986"/>
      <c r="L198" s="986"/>
      <c r="M198" s="986"/>
      <c r="N198" s="986"/>
      <c r="O198" s="986"/>
      <c r="P198" s="986"/>
      <c r="Q198" s="986"/>
      <c r="R198" s="986"/>
      <c r="S198" s="986"/>
      <c r="T198" s="986"/>
      <c r="U198" s="986"/>
      <c r="V198" s="986"/>
      <c r="W198" s="986"/>
      <c r="X198" s="986"/>
      <c r="Y198" s="986"/>
      <c r="Z198" s="986"/>
      <c r="AA198" s="986"/>
      <c r="AB198" s="986"/>
      <c r="AC198" s="986"/>
      <c r="AD198" s="986"/>
    </row>
    <row r="199" spans="11:30" s="113" customFormat="1" x14ac:dyDescent="0.2">
      <c r="K199" s="986"/>
      <c r="L199" s="986"/>
      <c r="M199" s="986"/>
      <c r="N199" s="986"/>
      <c r="O199" s="986"/>
      <c r="P199" s="986"/>
      <c r="Q199" s="986"/>
      <c r="R199" s="986"/>
      <c r="S199" s="986"/>
      <c r="T199" s="986"/>
      <c r="U199" s="986"/>
      <c r="V199" s="986"/>
      <c r="W199" s="986"/>
      <c r="X199" s="986"/>
      <c r="Y199" s="986"/>
      <c r="Z199" s="986"/>
      <c r="AA199" s="986"/>
      <c r="AB199" s="986"/>
      <c r="AC199" s="986"/>
      <c r="AD199" s="986"/>
    </row>
    <row r="200" spans="11:30" s="113" customFormat="1" x14ac:dyDescent="0.2">
      <c r="K200" s="986"/>
      <c r="L200" s="986"/>
      <c r="M200" s="986"/>
      <c r="N200" s="986"/>
      <c r="O200" s="986"/>
      <c r="P200" s="986"/>
      <c r="Q200" s="986"/>
      <c r="R200" s="986"/>
      <c r="S200" s="986"/>
      <c r="T200" s="986"/>
      <c r="U200" s="986"/>
      <c r="V200" s="986"/>
      <c r="W200" s="986"/>
      <c r="X200" s="986"/>
      <c r="Y200" s="986"/>
      <c r="Z200" s="986"/>
      <c r="AA200" s="986"/>
      <c r="AB200" s="986"/>
      <c r="AC200" s="986"/>
      <c r="AD200" s="986"/>
    </row>
    <row r="201" spans="11:30" s="113" customFormat="1" x14ac:dyDescent="0.2">
      <c r="K201" s="986"/>
      <c r="L201" s="986"/>
      <c r="M201" s="986"/>
      <c r="N201" s="986"/>
      <c r="O201" s="986"/>
      <c r="P201" s="986"/>
      <c r="Q201" s="986"/>
      <c r="R201" s="986"/>
      <c r="S201" s="986"/>
      <c r="T201" s="986"/>
      <c r="U201" s="986"/>
      <c r="V201" s="986"/>
      <c r="W201" s="986"/>
      <c r="X201" s="986"/>
      <c r="Y201" s="986"/>
      <c r="Z201" s="986"/>
      <c r="AA201" s="986"/>
      <c r="AB201" s="986"/>
      <c r="AC201" s="986"/>
      <c r="AD201" s="986"/>
    </row>
    <row r="202" spans="11:30" s="113" customFormat="1" x14ac:dyDescent="0.2">
      <c r="K202" s="986"/>
      <c r="L202" s="986"/>
      <c r="M202" s="986"/>
      <c r="N202" s="986"/>
      <c r="O202" s="986"/>
      <c r="P202" s="986"/>
      <c r="Q202" s="986"/>
      <c r="R202" s="986"/>
      <c r="S202" s="986"/>
      <c r="T202" s="986"/>
      <c r="U202" s="986"/>
      <c r="V202" s="986"/>
      <c r="W202" s="986"/>
      <c r="X202" s="986"/>
      <c r="Y202" s="986"/>
      <c r="Z202" s="986"/>
      <c r="AA202" s="986"/>
      <c r="AB202" s="986"/>
      <c r="AC202" s="986"/>
      <c r="AD202" s="986"/>
    </row>
    <row r="203" spans="11:30" s="113" customFormat="1" x14ac:dyDescent="0.2">
      <c r="K203" s="986"/>
      <c r="L203" s="986"/>
      <c r="M203" s="986"/>
      <c r="N203" s="986"/>
      <c r="O203" s="986"/>
      <c r="P203" s="986"/>
      <c r="Q203" s="986"/>
      <c r="R203" s="986"/>
      <c r="S203" s="986"/>
      <c r="T203" s="986"/>
      <c r="U203" s="986"/>
      <c r="V203" s="986"/>
      <c r="W203" s="986"/>
      <c r="X203" s="986"/>
      <c r="Y203" s="986"/>
      <c r="Z203" s="986"/>
      <c r="AA203" s="986"/>
      <c r="AB203" s="986"/>
      <c r="AC203" s="986"/>
      <c r="AD203" s="986"/>
    </row>
    <row r="204" spans="11:30" s="113" customFormat="1" x14ac:dyDescent="0.2">
      <c r="K204" s="986"/>
      <c r="L204" s="986"/>
      <c r="M204" s="986"/>
      <c r="N204" s="986"/>
      <c r="O204" s="986"/>
      <c r="P204" s="986"/>
      <c r="Q204" s="986"/>
      <c r="R204" s="986"/>
      <c r="S204" s="986"/>
      <c r="T204" s="986"/>
      <c r="U204" s="986"/>
      <c r="V204" s="986"/>
      <c r="W204" s="986"/>
      <c r="X204" s="986"/>
      <c r="Y204" s="986"/>
      <c r="Z204" s="986"/>
      <c r="AA204" s="986"/>
      <c r="AB204" s="986"/>
      <c r="AC204" s="986"/>
      <c r="AD204" s="986"/>
    </row>
    <row r="205" spans="11:30" s="113" customFormat="1" x14ac:dyDescent="0.2">
      <c r="K205" s="986"/>
      <c r="L205" s="986"/>
      <c r="M205" s="986"/>
      <c r="N205" s="986"/>
      <c r="O205" s="986"/>
      <c r="P205" s="986"/>
      <c r="Q205" s="986"/>
      <c r="R205" s="986"/>
      <c r="S205" s="986"/>
      <c r="T205" s="986"/>
      <c r="U205" s="986"/>
      <c r="V205" s="986"/>
      <c r="W205" s="986"/>
      <c r="X205" s="986"/>
      <c r="Y205" s="986"/>
      <c r="Z205" s="986"/>
      <c r="AA205" s="986"/>
      <c r="AB205" s="986"/>
      <c r="AC205" s="986"/>
      <c r="AD205" s="986"/>
    </row>
    <row r="206" spans="11:30" s="113" customFormat="1" x14ac:dyDescent="0.2">
      <c r="K206" s="986"/>
      <c r="L206" s="986"/>
      <c r="M206" s="986"/>
      <c r="N206" s="986"/>
      <c r="O206" s="986"/>
      <c r="P206" s="986"/>
      <c r="Q206" s="986"/>
      <c r="R206" s="986"/>
      <c r="S206" s="986"/>
      <c r="T206" s="986"/>
      <c r="U206" s="986"/>
      <c r="V206" s="986"/>
      <c r="W206" s="986"/>
      <c r="X206" s="986"/>
      <c r="Y206" s="986"/>
      <c r="Z206" s="986"/>
      <c r="AA206" s="986"/>
      <c r="AB206" s="986"/>
      <c r="AC206" s="986"/>
      <c r="AD206" s="986"/>
    </row>
    <row r="207" spans="11:30" s="113" customFormat="1" x14ac:dyDescent="0.2">
      <c r="K207" s="986"/>
      <c r="L207" s="986"/>
      <c r="M207" s="986"/>
      <c r="N207" s="986"/>
      <c r="O207" s="986"/>
      <c r="P207" s="986"/>
      <c r="Q207" s="986"/>
      <c r="R207" s="986"/>
      <c r="S207" s="986"/>
      <c r="T207" s="986"/>
      <c r="U207" s="986"/>
      <c r="V207" s="986"/>
      <c r="W207" s="986"/>
      <c r="X207" s="986"/>
      <c r="Y207" s="986"/>
      <c r="Z207" s="986"/>
      <c r="AA207" s="986"/>
      <c r="AB207" s="986"/>
      <c r="AC207" s="986"/>
      <c r="AD207" s="986"/>
    </row>
    <row r="208" spans="11:30" s="113" customFormat="1" x14ac:dyDescent="0.2">
      <c r="K208" s="986"/>
      <c r="L208" s="986"/>
      <c r="M208" s="986"/>
      <c r="N208" s="986"/>
      <c r="O208" s="986"/>
      <c r="P208" s="986"/>
      <c r="Q208" s="986"/>
      <c r="R208" s="986"/>
      <c r="S208" s="986"/>
      <c r="T208" s="986"/>
      <c r="U208" s="986"/>
      <c r="V208" s="986"/>
      <c r="W208" s="986"/>
      <c r="X208" s="986"/>
      <c r="Y208" s="986"/>
      <c r="Z208" s="986"/>
      <c r="AA208" s="986"/>
      <c r="AB208" s="986"/>
      <c r="AC208" s="986"/>
      <c r="AD208" s="986"/>
    </row>
    <row r="209" spans="11:30" s="113" customFormat="1" x14ac:dyDescent="0.2">
      <c r="K209" s="986"/>
      <c r="L209" s="986"/>
      <c r="M209" s="986"/>
      <c r="N209" s="986"/>
      <c r="O209" s="986"/>
      <c r="P209" s="986"/>
      <c r="Q209" s="986"/>
      <c r="R209" s="986"/>
      <c r="S209" s="986"/>
      <c r="T209" s="986"/>
      <c r="U209" s="986"/>
      <c r="V209" s="986"/>
      <c r="W209" s="986"/>
      <c r="X209" s="986"/>
      <c r="Y209" s="986"/>
      <c r="Z209" s="986"/>
      <c r="AA209" s="986"/>
      <c r="AB209" s="986"/>
      <c r="AC209" s="986"/>
      <c r="AD209" s="986"/>
    </row>
    <row r="210" spans="11:30" s="113" customFormat="1" x14ac:dyDescent="0.2">
      <c r="K210" s="986"/>
      <c r="L210" s="986"/>
      <c r="M210" s="986"/>
      <c r="N210" s="986"/>
      <c r="O210" s="986"/>
      <c r="P210" s="986"/>
      <c r="Q210" s="986"/>
      <c r="R210" s="986"/>
      <c r="S210" s="986"/>
      <c r="T210" s="986"/>
      <c r="U210" s="986"/>
      <c r="V210" s="986"/>
      <c r="W210" s="986"/>
      <c r="X210" s="986"/>
      <c r="Y210" s="986"/>
      <c r="Z210" s="986"/>
      <c r="AA210" s="986"/>
      <c r="AB210" s="986"/>
      <c r="AC210" s="986"/>
      <c r="AD210" s="986"/>
    </row>
    <row r="211" spans="11:30" s="113" customFormat="1" x14ac:dyDescent="0.2">
      <c r="K211" s="986"/>
      <c r="L211" s="986"/>
      <c r="M211" s="986"/>
      <c r="N211" s="986"/>
      <c r="O211" s="986"/>
      <c r="P211" s="986"/>
      <c r="Q211" s="986"/>
      <c r="R211" s="986"/>
      <c r="S211" s="986"/>
      <c r="T211" s="986"/>
      <c r="U211" s="986"/>
      <c r="V211" s="986"/>
      <c r="W211" s="986"/>
      <c r="X211" s="986"/>
      <c r="Y211" s="986"/>
      <c r="Z211" s="986"/>
      <c r="AA211" s="986"/>
      <c r="AB211" s="986"/>
      <c r="AC211" s="986"/>
      <c r="AD211" s="986"/>
    </row>
    <row r="212" spans="11:30" s="113" customFormat="1" x14ac:dyDescent="0.2">
      <c r="K212" s="986"/>
      <c r="L212" s="986"/>
      <c r="M212" s="986"/>
      <c r="N212" s="986"/>
      <c r="O212" s="986"/>
      <c r="P212" s="986"/>
      <c r="Q212" s="986"/>
      <c r="R212" s="986"/>
      <c r="S212" s="986"/>
      <c r="T212" s="986"/>
      <c r="U212" s="986"/>
      <c r="V212" s="986"/>
      <c r="W212" s="986"/>
      <c r="X212" s="986"/>
      <c r="Y212" s="986"/>
      <c r="Z212" s="986"/>
      <c r="AA212" s="986"/>
      <c r="AB212" s="986"/>
      <c r="AC212" s="986"/>
      <c r="AD212" s="986"/>
    </row>
    <row r="213" spans="11:30" s="113" customFormat="1" x14ac:dyDescent="0.2">
      <c r="K213" s="986"/>
      <c r="L213" s="986"/>
      <c r="M213" s="986"/>
      <c r="N213" s="986"/>
      <c r="O213" s="986"/>
      <c r="P213" s="986"/>
      <c r="Q213" s="986"/>
      <c r="R213" s="986"/>
      <c r="S213" s="986"/>
      <c r="T213" s="986"/>
      <c r="U213" s="986"/>
      <c r="V213" s="986"/>
      <c r="W213" s="986"/>
      <c r="X213" s="986"/>
      <c r="Y213" s="986"/>
      <c r="Z213" s="986"/>
      <c r="AA213" s="986"/>
      <c r="AB213" s="986"/>
      <c r="AC213" s="986"/>
      <c r="AD213" s="986"/>
    </row>
    <row r="214" spans="11:30" s="113" customFormat="1" x14ac:dyDescent="0.2">
      <c r="K214" s="986"/>
      <c r="L214" s="986"/>
      <c r="M214" s="986"/>
      <c r="N214" s="986"/>
      <c r="O214" s="986"/>
      <c r="P214" s="986"/>
      <c r="Q214" s="986"/>
      <c r="R214" s="986"/>
      <c r="S214" s="986"/>
      <c r="T214" s="986"/>
      <c r="U214" s="986"/>
      <c r="V214" s="986"/>
      <c r="W214" s="986"/>
      <c r="X214" s="986"/>
      <c r="Y214" s="986"/>
      <c r="Z214" s="986"/>
      <c r="AA214" s="986"/>
      <c r="AB214" s="986"/>
      <c r="AC214" s="986"/>
      <c r="AD214" s="986"/>
    </row>
    <row r="215" spans="11:30" s="113" customFormat="1" x14ac:dyDescent="0.2">
      <c r="K215" s="986"/>
      <c r="L215" s="986"/>
      <c r="M215" s="986"/>
      <c r="N215" s="986"/>
      <c r="O215" s="986"/>
      <c r="P215" s="986"/>
      <c r="Q215" s="986"/>
      <c r="R215" s="986"/>
      <c r="S215" s="986"/>
      <c r="T215" s="986"/>
      <c r="U215" s="986"/>
      <c r="V215" s="986"/>
      <c r="W215" s="986"/>
      <c r="X215" s="986"/>
      <c r="Y215" s="986"/>
      <c r="Z215" s="986"/>
      <c r="AA215" s="986"/>
      <c r="AB215" s="986"/>
      <c r="AC215" s="986"/>
      <c r="AD215" s="986"/>
    </row>
    <row r="216" spans="11:30" s="113" customFormat="1" x14ac:dyDescent="0.2">
      <c r="K216" s="986"/>
      <c r="L216" s="986"/>
      <c r="M216" s="986"/>
      <c r="N216" s="986"/>
      <c r="O216" s="986"/>
      <c r="P216" s="986"/>
      <c r="Q216" s="986"/>
      <c r="R216" s="986"/>
      <c r="S216" s="986"/>
      <c r="T216" s="986"/>
      <c r="U216" s="986"/>
      <c r="V216" s="986"/>
      <c r="W216" s="986"/>
      <c r="X216" s="986"/>
      <c r="Y216" s="986"/>
      <c r="Z216" s="986"/>
      <c r="AA216" s="986"/>
      <c r="AB216" s="986"/>
      <c r="AC216" s="986"/>
      <c r="AD216" s="986"/>
    </row>
    <row r="217" spans="11:30" s="113" customFormat="1" x14ac:dyDescent="0.2">
      <c r="K217" s="986"/>
      <c r="L217" s="986"/>
      <c r="M217" s="986"/>
      <c r="N217" s="986"/>
      <c r="O217" s="986"/>
      <c r="P217" s="986"/>
      <c r="Q217" s="986"/>
      <c r="R217" s="986"/>
      <c r="S217" s="986"/>
      <c r="T217" s="986"/>
      <c r="U217" s="986"/>
      <c r="V217" s="986"/>
      <c r="W217" s="986"/>
      <c r="X217" s="986"/>
      <c r="Y217" s="986"/>
      <c r="Z217" s="986"/>
      <c r="AA217" s="986"/>
      <c r="AB217" s="986"/>
      <c r="AC217" s="986"/>
      <c r="AD217" s="986"/>
    </row>
    <row r="218" spans="11:30" s="113" customFormat="1" x14ac:dyDescent="0.2">
      <c r="K218" s="986"/>
      <c r="L218" s="986"/>
      <c r="M218" s="986"/>
      <c r="N218" s="986"/>
      <c r="O218" s="986"/>
      <c r="P218" s="986"/>
      <c r="Q218" s="986"/>
      <c r="R218" s="986"/>
      <c r="S218" s="986"/>
      <c r="T218" s="986"/>
      <c r="U218" s="986"/>
      <c r="V218" s="986"/>
      <c r="W218" s="986"/>
      <c r="X218" s="986"/>
      <c r="Y218" s="986"/>
      <c r="Z218" s="986"/>
      <c r="AA218" s="986"/>
      <c r="AB218" s="986"/>
      <c r="AC218" s="986"/>
      <c r="AD218" s="986"/>
    </row>
    <row r="219" spans="11:30" s="113" customFormat="1" x14ac:dyDescent="0.2">
      <c r="K219" s="986"/>
      <c r="L219" s="986"/>
      <c r="M219" s="986"/>
      <c r="N219" s="986"/>
      <c r="O219" s="986"/>
      <c r="P219" s="986"/>
      <c r="Q219" s="986"/>
      <c r="R219" s="986"/>
      <c r="S219" s="986"/>
      <c r="T219" s="986"/>
      <c r="U219" s="986"/>
      <c r="V219" s="986"/>
      <c r="W219" s="986"/>
      <c r="X219" s="986"/>
      <c r="Y219" s="986"/>
      <c r="Z219" s="986"/>
      <c r="AA219" s="986"/>
      <c r="AB219" s="986"/>
      <c r="AC219" s="986"/>
      <c r="AD219" s="986"/>
    </row>
    <row r="220" spans="11:30" s="113" customFormat="1" x14ac:dyDescent="0.2">
      <c r="K220" s="986"/>
      <c r="L220" s="986"/>
      <c r="M220" s="986"/>
      <c r="N220" s="986"/>
      <c r="O220" s="986"/>
      <c r="P220" s="986"/>
      <c r="Q220" s="986"/>
      <c r="R220" s="986"/>
      <c r="S220" s="986"/>
      <c r="T220" s="986"/>
      <c r="U220" s="986"/>
      <c r="V220" s="986"/>
      <c r="W220" s="986"/>
      <c r="X220" s="986"/>
      <c r="Y220" s="986"/>
      <c r="Z220" s="986"/>
      <c r="AA220" s="986"/>
      <c r="AB220" s="986"/>
      <c r="AC220" s="986"/>
      <c r="AD220" s="986"/>
    </row>
    <row r="221" spans="11:30" s="113" customFormat="1" x14ac:dyDescent="0.2">
      <c r="K221" s="986"/>
      <c r="L221" s="986"/>
      <c r="M221" s="986"/>
      <c r="N221" s="986"/>
      <c r="O221" s="986"/>
      <c r="P221" s="986"/>
      <c r="Q221" s="986"/>
      <c r="R221" s="986"/>
      <c r="S221" s="986"/>
      <c r="T221" s="986"/>
      <c r="U221" s="986"/>
      <c r="V221" s="986"/>
      <c r="W221" s="986"/>
      <c r="X221" s="986"/>
      <c r="Y221" s="986"/>
      <c r="Z221" s="986"/>
      <c r="AA221" s="986"/>
      <c r="AB221" s="986"/>
      <c r="AC221" s="986"/>
      <c r="AD221" s="986"/>
    </row>
    <row r="222" spans="11:30" s="113" customFormat="1" x14ac:dyDescent="0.2">
      <c r="K222" s="986"/>
      <c r="L222" s="986"/>
      <c r="M222" s="986"/>
      <c r="N222" s="986"/>
      <c r="O222" s="986"/>
      <c r="P222" s="986"/>
      <c r="Q222" s="986"/>
      <c r="R222" s="986"/>
      <c r="S222" s="986"/>
      <c r="T222" s="986"/>
      <c r="U222" s="986"/>
      <c r="V222" s="986"/>
      <c r="W222" s="986"/>
      <c r="X222" s="986"/>
      <c r="Y222" s="986"/>
      <c r="Z222" s="986"/>
      <c r="AA222" s="986"/>
      <c r="AB222" s="986"/>
      <c r="AC222" s="986"/>
      <c r="AD222" s="986"/>
    </row>
    <row r="223" spans="11:30" s="113" customFormat="1" x14ac:dyDescent="0.2">
      <c r="K223" s="986"/>
      <c r="L223" s="986"/>
      <c r="M223" s="986"/>
      <c r="N223" s="986"/>
      <c r="O223" s="986"/>
      <c r="P223" s="986"/>
      <c r="Q223" s="986"/>
      <c r="R223" s="986"/>
      <c r="S223" s="986"/>
      <c r="T223" s="986"/>
      <c r="U223" s="986"/>
      <c r="V223" s="986"/>
      <c r="W223" s="986"/>
      <c r="X223" s="986"/>
      <c r="Y223" s="986"/>
      <c r="Z223" s="986"/>
      <c r="AA223" s="986"/>
      <c r="AB223" s="986"/>
      <c r="AC223" s="986"/>
      <c r="AD223" s="986"/>
    </row>
    <row r="224" spans="11:30" s="113" customFormat="1" x14ac:dyDescent="0.2">
      <c r="K224" s="986"/>
      <c r="L224" s="986"/>
      <c r="M224" s="986"/>
      <c r="N224" s="986"/>
      <c r="O224" s="986"/>
      <c r="P224" s="986"/>
      <c r="Q224" s="986"/>
      <c r="R224" s="986"/>
      <c r="S224" s="986"/>
      <c r="T224" s="986"/>
      <c r="U224" s="986"/>
      <c r="V224" s="986"/>
      <c r="W224" s="986"/>
      <c r="X224" s="986"/>
      <c r="Y224" s="986"/>
      <c r="Z224" s="986"/>
      <c r="AA224" s="986"/>
      <c r="AB224" s="986"/>
      <c r="AC224" s="986"/>
      <c r="AD224" s="986"/>
    </row>
    <row r="225" spans="11:30" s="113" customFormat="1" x14ac:dyDescent="0.2">
      <c r="K225" s="986"/>
      <c r="L225" s="986"/>
      <c r="M225" s="986"/>
      <c r="N225" s="986"/>
      <c r="O225" s="986"/>
      <c r="P225" s="986"/>
      <c r="Q225" s="986"/>
      <c r="R225" s="986"/>
      <c r="S225" s="986"/>
      <c r="T225" s="986"/>
      <c r="U225" s="986"/>
      <c r="V225" s="986"/>
      <c r="W225" s="986"/>
      <c r="X225" s="986"/>
      <c r="Y225" s="986"/>
      <c r="Z225" s="986"/>
      <c r="AA225" s="986"/>
      <c r="AB225" s="986"/>
      <c r="AC225" s="986"/>
      <c r="AD225" s="986"/>
    </row>
    <row r="226" spans="11:30" s="113" customFormat="1" x14ac:dyDescent="0.2">
      <c r="K226" s="986"/>
      <c r="L226" s="986"/>
      <c r="M226" s="986"/>
      <c r="N226" s="986"/>
      <c r="O226" s="986"/>
      <c r="P226" s="986"/>
      <c r="Q226" s="986"/>
      <c r="R226" s="986"/>
      <c r="S226" s="986"/>
      <c r="T226" s="986"/>
      <c r="U226" s="986"/>
      <c r="V226" s="986"/>
      <c r="W226" s="986"/>
      <c r="X226" s="986"/>
      <c r="Y226" s="986"/>
      <c r="Z226" s="986"/>
      <c r="AA226" s="986"/>
      <c r="AB226" s="986"/>
      <c r="AC226" s="986"/>
      <c r="AD226" s="986"/>
    </row>
    <row r="227" spans="11:30" s="113" customFormat="1" x14ac:dyDescent="0.2">
      <c r="K227" s="986"/>
      <c r="L227" s="986"/>
      <c r="M227" s="986"/>
      <c r="N227" s="986"/>
      <c r="O227" s="986"/>
      <c r="P227" s="986"/>
      <c r="Q227" s="986"/>
      <c r="R227" s="986"/>
      <c r="S227" s="986"/>
      <c r="T227" s="986"/>
      <c r="U227" s="986"/>
      <c r="V227" s="986"/>
      <c r="W227" s="986"/>
      <c r="X227" s="986"/>
      <c r="Y227" s="986"/>
      <c r="Z227" s="986"/>
      <c r="AA227" s="986"/>
      <c r="AB227" s="986"/>
      <c r="AC227" s="986"/>
      <c r="AD227" s="986"/>
    </row>
    <row r="228" spans="11:30" s="113" customFormat="1" x14ac:dyDescent="0.2">
      <c r="K228" s="986"/>
      <c r="L228" s="986"/>
      <c r="M228" s="986"/>
      <c r="N228" s="986"/>
      <c r="O228" s="986"/>
      <c r="P228" s="986"/>
      <c r="Q228" s="986"/>
      <c r="R228" s="986"/>
      <c r="S228" s="986"/>
      <c r="T228" s="986"/>
      <c r="U228" s="986"/>
      <c r="V228" s="986"/>
      <c r="W228" s="986"/>
      <c r="X228" s="986"/>
      <c r="Y228" s="986"/>
      <c r="Z228" s="986"/>
      <c r="AA228" s="986"/>
      <c r="AB228" s="986"/>
      <c r="AC228" s="986"/>
      <c r="AD228" s="986"/>
    </row>
    <row r="229" spans="11:30" s="113" customFormat="1" x14ac:dyDescent="0.2">
      <c r="K229" s="986"/>
      <c r="L229" s="986"/>
      <c r="M229" s="986"/>
      <c r="N229" s="986"/>
      <c r="O229" s="986"/>
      <c r="P229" s="986"/>
      <c r="Q229" s="986"/>
      <c r="R229" s="986"/>
      <c r="S229" s="986"/>
      <c r="T229" s="986"/>
      <c r="U229" s="986"/>
      <c r="V229" s="986"/>
      <c r="W229" s="986"/>
      <c r="X229" s="986"/>
      <c r="Y229" s="986"/>
      <c r="Z229" s="986"/>
      <c r="AA229" s="986"/>
      <c r="AB229" s="986"/>
      <c r="AC229" s="986"/>
      <c r="AD229" s="986"/>
    </row>
    <row r="230" spans="11:30" s="113" customFormat="1" x14ac:dyDescent="0.2">
      <c r="K230" s="986"/>
      <c r="L230" s="986"/>
      <c r="M230" s="986"/>
      <c r="N230" s="986"/>
      <c r="O230" s="986"/>
      <c r="P230" s="986"/>
      <c r="Q230" s="986"/>
      <c r="R230" s="986"/>
      <c r="S230" s="986"/>
      <c r="T230" s="986"/>
      <c r="U230" s="986"/>
      <c r="V230" s="986"/>
      <c r="W230" s="986"/>
      <c r="X230" s="986"/>
      <c r="Y230" s="986"/>
      <c r="Z230" s="986"/>
      <c r="AA230" s="986"/>
      <c r="AB230" s="986"/>
      <c r="AC230" s="986"/>
      <c r="AD230" s="986"/>
    </row>
    <row r="231" spans="11:30" s="113" customFormat="1" x14ac:dyDescent="0.2">
      <c r="K231" s="986"/>
      <c r="L231" s="986"/>
      <c r="M231" s="986"/>
      <c r="N231" s="986"/>
      <c r="O231" s="986"/>
      <c r="P231" s="986"/>
      <c r="Q231" s="986"/>
      <c r="R231" s="986"/>
      <c r="S231" s="986"/>
      <c r="T231" s="986"/>
      <c r="U231" s="986"/>
      <c r="V231" s="986"/>
      <c r="W231" s="986"/>
      <c r="X231" s="986"/>
      <c r="Y231" s="986"/>
      <c r="Z231" s="986"/>
      <c r="AA231" s="986"/>
      <c r="AB231" s="986"/>
      <c r="AC231" s="986"/>
      <c r="AD231" s="986"/>
    </row>
    <row r="232" spans="11:30" s="113" customFormat="1" x14ac:dyDescent="0.2">
      <c r="K232" s="986"/>
      <c r="L232" s="986"/>
      <c r="M232" s="986"/>
      <c r="N232" s="986"/>
      <c r="O232" s="986"/>
      <c r="P232" s="986"/>
      <c r="Q232" s="986"/>
      <c r="R232" s="986"/>
      <c r="S232" s="986"/>
      <c r="T232" s="986"/>
      <c r="U232" s="986"/>
      <c r="V232" s="986"/>
      <c r="W232" s="986"/>
      <c r="X232" s="986"/>
      <c r="Y232" s="986"/>
      <c r="Z232" s="986"/>
      <c r="AA232" s="986"/>
      <c r="AB232" s="986"/>
      <c r="AC232" s="986"/>
      <c r="AD232" s="986"/>
    </row>
    <row r="233" spans="11:30" s="113" customFormat="1" x14ac:dyDescent="0.2">
      <c r="K233" s="986"/>
      <c r="L233" s="986"/>
      <c r="M233" s="986"/>
      <c r="N233" s="986"/>
      <c r="O233" s="986"/>
      <c r="P233" s="986"/>
      <c r="Q233" s="986"/>
      <c r="R233" s="986"/>
      <c r="S233" s="986"/>
      <c r="T233" s="986"/>
      <c r="U233" s="986"/>
      <c r="V233" s="986"/>
      <c r="W233" s="986"/>
      <c r="X233" s="986"/>
      <c r="Y233" s="986"/>
      <c r="Z233" s="986"/>
      <c r="AA233" s="986"/>
      <c r="AB233" s="986"/>
      <c r="AC233" s="986"/>
      <c r="AD233" s="986"/>
    </row>
    <row r="234" spans="11:30" s="113" customFormat="1" x14ac:dyDescent="0.2">
      <c r="K234" s="986"/>
      <c r="L234" s="986"/>
      <c r="M234" s="986"/>
      <c r="N234" s="986"/>
      <c r="O234" s="986"/>
      <c r="P234" s="986"/>
      <c r="Q234" s="986"/>
      <c r="R234" s="986"/>
      <c r="S234" s="986"/>
      <c r="T234" s="986"/>
      <c r="U234" s="986"/>
      <c r="V234" s="986"/>
      <c r="W234" s="986"/>
      <c r="X234" s="986"/>
      <c r="Y234" s="986"/>
      <c r="Z234" s="986"/>
      <c r="AA234" s="986"/>
      <c r="AB234" s="986"/>
      <c r="AC234" s="986"/>
      <c r="AD234" s="986"/>
    </row>
    <row r="235" spans="11:30" s="113" customFormat="1" x14ac:dyDescent="0.2">
      <c r="K235" s="986"/>
      <c r="L235" s="986"/>
      <c r="M235" s="986"/>
      <c r="N235" s="986"/>
      <c r="O235" s="986"/>
      <c r="P235" s="986"/>
      <c r="Q235" s="986"/>
      <c r="R235" s="986"/>
      <c r="S235" s="986"/>
      <c r="T235" s="986"/>
      <c r="U235" s="986"/>
      <c r="V235" s="986"/>
      <c r="W235" s="986"/>
      <c r="X235" s="986"/>
      <c r="Y235" s="986"/>
      <c r="Z235" s="986"/>
      <c r="AA235" s="986"/>
      <c r="AB235" s="986"/>
      <c r="AC235" s="986"/>
      <c r="AD235" s="986"/>
    </row>
    <row r="236" spans="11:30" s="113" customFormat="1" x14ac:dyDescent="0.2">
      <c r="K236" s="986"/>
      <c r="L236" s="986"/>
      <c r="M236" s="986"/>
      <c r="N236" s="986"/>
      <c r="O236" s="986"/>
      <c r="P236" s="986"/>
      <c r="Q236" s="986"/>
      <c r="R236" s="986"/>
      <c r="S236" s="986"/>
      <c r="T236" s="986"/>
      <c r="U236" s="986"/>
      <c r="V236" s="986"/>
      <c r="W236" s="986"/>
      <c r="X236" s="986"/>
      <c r="Y236" s="986"/>
      <c r="Z236" s="986"/>
      <c r="AA236" s="986"/>
      <c r="AB236" s="986"/>
      <c r="AC236" s="986"/>
      <c r="AD236" s="986"/>
    </row>
    <row r="237" spans="11:30" s="113" customFormat="1" x14ac:dyDescent="0.2">
      <c r="K237" s="986"/>
      <c r="L237" s="986"/>
      <c r="M237" s="986"/>
      <c r="N237" s="986"/>
      <c r="O237" s="986"/>
      <c r="P237" s="986"/>
      <c r="Q237" s="986"/>
      <c r="R237" s="986"/>
      <c r="S237" s="986"/>
      <c r="T237" s="986"/>
      <c r="U237" s="986"/>
      <c r="V237" s="986"/>
      <c r="W237" s="986"/>
      <c r="X237" s="986"/>
      <c r="Y237" s="986"/>
      <c r="Z237" s="986"/>
      <c r="AA237" s="986"/>
      <c r="AB237" s="986"/>
      <c r="AC237" s="986"/>
      <c r="AD237" s="986"/>
    </row>
    <row r="238" spans="11:30" s="113" customFormat="1" x14ac:dyDescent="0.2">
      <c r="K238" s="986"/>
      <c r="L238" s="986"/>
      <c r="M238" s="986"/>
      <c r="N238" s="986"/>
      <c r="O238" s="986"/>
      <c r="P238" s="986"/>
      <c r="Q238" s="986"/>
      <c r="R238" s="986"/>
      <c r="S238" s="986"/>
      <c r="T238" s="986"/>
      <c r="U238" s="986"/>
      <c r="V238" s="986"/>
      <c r="W238" s="986"/>
      <c r="X238" s="986"/>
      <c r="Y238" s="986"/>
      <c r="Z238" s="986"/>
      <c r="AA238" s="986"/>
      <c r="AB238" s="986"/>
      <c r="AC238" s="986"/>
      <c r="AD238" s="986"/>
    </row>
    <row r="239" spans="11:30" s="113" customFormat="1" x14ac:dyDescent="0.2">
      <c r="K239" s="986"/>
      <c r="L239" s="986"/>
      <c r="M239" s="986"/>
      <c r="N239" s="986"/>
      <c r="O239" s="986"/>
      <c r="P239" s="986"/>
      <c r="Q239" s="986"/>
      <c r="R239" s="986"/>
      <c r="S239" s="986"/>
      <c r="T239" s="986"/>
      <c r="U239" s="986"/>
      <c r="V239" s="986"/>
      <c r="W239" s="986"/>
      <c r="X239" s="986"/>
      <c r="Y239" s="986"/>
      <c r="Z239" s="986"/>
      <c r="AA239" s="986"/>
      <c r="AB239" s="986"/>
      <c r="AC239" s="986"/>
      <c r="AD239" s="986"/>
    </row>
    <row r="240" spans="11:30" s="113" customFormat="1" x14ac:dyDescent="0.2">
      <c r="K240" s="986"/>
      <c r="L240" s="986"/>
      <c r="M240" s="986"/>
      <c r="N240" s="986"/>
      <c r="O240" s="986"/>
      <c r="P240" s="986"/>
      <c r="Q240" s="986"/>
      <c r="R240" s="986"/>
      <c r="S240" s="986"/>
      <c r="T240" s="986"/>
      <c r="U240" s="986"/>
      <c r="V240" s="986"/>
      <c r="W240" s="986"/>
      <c r="X240" s="986"/>
      <c r="Y240" s="986"/>
      <c r="Z240" s="986"/>
      <c r="AA240" s="986"/>
      <c r="AB240" s="986"/>
      <c r="AC240" s="986"/>
      <c r="AD240" s="986"/>
    </row>
    <row r="241" spans="11:30" s="113" customFormat="1" x14ac:dyDescent="0.2">
      <c r="K241" s="986"/>
      <c r="L241" s="986"/>
      <c r="M241" s="986"/>
      <c r="N241" s="986"/>
      <c r="O241" s="986"/>
      <c r="P241" s="986"/>
      <c r="Q241" s="986"/>
      <c r="R241" s="986"/>
      <c r="S241" s="986"/>
      <c r="T241" s="986"/>
      <c r="U241" s="986"/>
      <c r="V241" s="986"/>
      <c r="W241" s="986"/>
      <c r="X241" s="986"/>
      <c r="Y241" s="986"/>
      <c r="Z241" s="986"/>
      <c r="AA241" s="986"/>
      <c r="AB241" s="986"/>
      <c r="AC241" s="986"/>
      <c r="AD241" s="986"/>
    </row>
    <row r="242" spans="11:30" s="113" customFormat="1" x14ac:dyDescent="0.2">
      <c r="K242" s="986"/>
      <c r="L242" s="986"/>
      <c r="M242" s="986"/>
      <c r="N242" s="986"/>
      <c r="O242" s="986"/>
      <c r="P242" s="986"/>
      <c r="Q242" s="986"/>
      <c r="R242" s="986"/>
      <c r="S242" s="986"/>
      <c r="T242" s="986"/>
      <c r="U242" s="986"/>
      <c r="V242" s="986"/>
      <c r="W242" s="986"/>
      <c r="X242" s="986"/>
      <c r="Y242" s="986"/>
      <c r="Z242" s="986"/>
      <c r="AA242" s="986"/>
      <c r="AB242" s="986"/>
      <c r="AC242" s="986"/>
      <c r="AD242" s="986"/>
    </row>
    <row r="243" spans="11:30" s="113" customFormat="1" x14ac:dyDescent="0.2">
      <c r="K243" s="986"/>
      <c r="L243" s="986"/>
      <c r="M243" s="986"/>
      <c r="N243" s="986"/>
      <c r="O243" s="986"/>
      <c r="P243" s="986"/>
      <c r="Q243" s="986"/>
      <c r="R243" s="986"/>
      <c r="S243" s="986"/>
      <c r="T243" s="986"/>
      <c r="U243" s="986"/>
      <c r="V243" s="986"/>
      <c r="W243" s="986"/>
      <c r="X243" s="986"/>
      <c r="Y243" s="986"/>
      <c r="Z243" s="986"/>
      <c r="AA243" s="986"/>
      <c r="AB243" s="986"/>
      <c r="AC243" s="986"/>
      <c r="AD243" s="986"/>
    </row>
    <row r="244" spans="11:30" s="113" customFormat="1" x14ac:dyDescent="0.2">
      <c r="K244" s="986"/>
      <c r="L244" s="986"/>
      <c r="M244" s="986"/>
      <c r="N244" s="986"/>
      <c r="O244" s="986"/>
      <c r="P244" s="986"/>
      <c r="Q244" s="986"/>
      <c r="R244" s="986"/>
      <c r="S244" s="986"/>
      <c r="T244" s="986"/>
      <c r="U244" s="986"/>
      <c r="V244" s="986"/>
      <c r="W244" s="986"/>
      <c r="X244" s="986"/>
      <c r="Y244" s="986"/>
      <c r="Z244" s="986"/>
      <c r="AA244" s="986"/>
      <c r="AB244" s="986"/>
      <c r="AC244" s="986"/>
      <c r="AD244" s="986"/>
    </row>
    <row r="245" spans="11:30" s="113" customFormat="1" x14ac:dyDescent="0.2">
      <c r="K245" s="986"/>
      <c r="L245" s="986"/>
      <c r="M245" s="986"/>
      <c r="N245" s="986"/>
      <c r="O245" s="986"/>
      <c r="P245" s="986"/>
      <c r="Q245" s="986"/>
      <c r="R245" s="986"/>
      <c r="S245" s="986"/>
      <c r="T245" s="986"/>
      <c r="U245" s="986"/>
      <c r="V245" s="986"/>
      <c r="W245" s="986"/>
      <c r="X245" s="986"/>
      <c r="Y245" s="986"/>
      <c r="Z245" s="986"/>
      <c r="AA245" s="986"/>
      <c r="AB245" s="986"/>
      <c r="AC245" s="986"/>
      <c r="AD245" s="986"/>
    </row>
    <row r="246" spans="11:30" s="113" customFormat="1" x14ac:dyDescent="0.2">
      <c r="K246" s="986"/>
      <c r="L246" s="986"/>
      <c r="M246" s="986"/>
      <c r="N246" s="986"/>
      <c r="O246" s="986"/>
      <c r="P246" s="986"/>
      <c r="Q246" s="986"/>
      <c r="R246" s="986"/>
      <c r="S246" s="986"/>
      <c r="T246" s="986"/>
      <c r="U246" s="986"/>
      <c r="V246" s="986"/>
      <c r="W246" s="986"/>
      <c r="X246" s="986"/>
      <c r="Y246" s="986"/>
      <c r="Z246" s="986"/>
      <c r="AA246" s="986"/>
      <c r="AB246" s="986"/>
      <c r="AC246" s="986"/>
      <c r="AD246" s="986"/>
    </row>
    <row r="247" spans="11:30" s="113" customFormat="1" x14ac:dyDescent="0.2">
      <c r="K247" s="986"/>
      <c r="L247" s="986"/>
      <c r="M247" s="986"/>
      <c r="N247" s="986"/>
      <c r="O247" s="986"/>
      <c r="P247" s="986"/>
      <c r="Q247" s="986"/>
      <c r="R247" s="986"/>
      <c r="S247" s="986"/>
      <c r="T247" s="986"/>
      <c r="U247" s="986"/>
      <c r="V247" s="986"/>
      <c r="W247" s="986"/>
      <c r="X247" s="986"/>
      <c r="Y247" s="986"/>
      <c r="Z247" s="986"/>
      <c r="AA247" s="986"/>
      <c r="AB247" s="986"/>
      <c r="AC247" s="986"/>
      <c r="AD247" s="986"/>
    </row>
    <row r="248" spans="11:30" s="113" customFormat="1" x14ac:dyDescent="0.2">
      <c r="K248" s="986"/>
      <c r="L248" s="986"/>
      <c r="M248" s="986"/>
      <c r="N248" s="986"/>
      <c r="O248" s="986"/>
      <c r="P248" s="986"/>
      <c r="Q248" s="986"/>
      <c r="R248" s="986"/>
      <c r="S248" s="986"/>
      <c r="T248" s="986"/>
      <c r="U248" s="986"/>
      <c r="V248" s="986"/>
      <c r="W248" s="986"/>
      <c r="X248" s="986"/>
      <c r="Y248" s="986"/>
      <c r="Z248" s="986"/>
      <c r="AA248" s="986"/>
      <c r="AB248" s="986"/>
      <c r="AC248" s="986"/>
      <c r="AD248" s="986"/>
    </row>
    <row r="249" spans="11:30" s="113" customFormat="1" x14ac:dyDescent="0.2">
      <c r="K249" s="986"/>
      <c r="L249" s="986"/>
      <c r="M249" s="986"/>
      <c r="N249" s="986"/>
      <c r="O249" s="986"/>
      <c r="P249" s="986"/>
      <c r="Q249" s="986"/>
      <c r="R249" s="986"/>
      <c r="S249" s="986"/>
      <c r="T249" s="986"/>
      <c r="U249" s="986"/>
      <c r="V249" s="986"/>
      <c r="W249" s="986"/>
      <c r="X249" s="986"/>
      <c r="Y249" s="986"/>
      <c r="Z249" s="986"/>
      <c r="AA249" s="986"/>
      <c r="AB249" s="986"/>
      <c r="AC249" s="986"/>
      <c r="AD249" s="986"/>
    </row>
    <row r="250" spans="11:30" s="113" customFormat="1" x14ac:dyDescent="0.2">
      <c r="K250" s="986"/>
      <c r="L250" s="986"/>
      <c r="M250" s="986"/>
      <c r="N250" s="986"/>
      <c r="O250" s="986"/>
      <c r="P250" s="986"/>
      <c r="Q250" s="986"/>
      <c r="R250" s="986"/>
      <c r="S250" s="986"/>
      <c r="T250" s="986"/>
      <c r="U250" s="986"/>
      <c r="V250" s="986"/>
      <c r="W250" s="986"/>
      <c r="X250" s="986"/>
      <c r="Y250" s="986"/>
      <c r="Z250" s="986"/>
      <c r="AA250" s="986"/>
      <c r="AB250" s="986"/>
      <c r="AC250" s="986"/>
      <c r="AD250" s="986"/>
    </row>
    <row r="251" spans="11:30" s="113" customFormat="1" x14ac:dyDescent="0.2">
      <c r="K251" s="986"/>
      <c r="L251" s="986"/>
      <c r="M251" s="986"/>
      <c r="N251" s="986"/>
      <c r="O251" s="986"/>
      <c r="P251" s="986"/>
      <c r="Q251" s="986"/>
      <c r="R251" s="986"/>
      <c r="S251" s="986"/>
      <c r="T251" s="986"/>
      <c r="U251" s="986"/>
      <c r="V251" s="986"/>
      <c r="W251" s="986"/>
      <c r="X251" s="986"/>
      <c r="Y251" s="986"/>
      <c r="Z251" s="986"/>
      <c r="AA251" s="986"/>
      <c r="AB251" s="986"/>
      <c r="AC251" s="986"/>
      <c r="AD251" s="986"/>
    </row>
    <row r="252" spans="11:30" s="113" customFormat="1" x14ac:dyDescent="0.2">
      <c r="K252" s="986"/>
      <c r="L252" s="986"/>
      <c r="M252" s="986"/>
      <c r="N252" s="986"/>
      <c r="O252" s="986"/>
      <c r="P252" s="986"/>
      <c r="Q252" s="986"/>
      <c r="R252" s="986"/>
      <c r="S252" s="986"/>
      <c r="T252" s="986"/>
      <c r="U252" s="986"/>
      <c r="V252" s="986"/>
      <c r="W252" s="986"/>
      <c r="X252" s="986"/>
      <c r="Y252" s="986"/>
      <c r="Z252" s="986"/>
      <c r="AA252" s="986"/>
      <c r="AB252" s="986"/>
      <c r="AC252" s="986"/>
      <c r="AD252" s="986"/>
    </row>
    <row r="253" spans="11:30" s="113" customFormat="1" x14ac:dyDescent="0.2">
      <c r="K253" s="986"/>
      <c r="L253" s="986"/>
      <c r="M253" s="986"/>
      <c r="N253" s="986"/>
      <c r="O253" s="986"/>
      <c r="P253" s="986"/>
      <c r="Q253" s="986"/>
      <c r="R253" s="986"/>
      <c r="S253" s="986"/>
      <c r="T253" s="986"/>
      <c r="U253" s="986"/>
      <c r="V253" s="986"/>
      <c r="W253" s="986"/>
      <c r="X253" s="986"/>
      <c r="Y253" s="986"/>
      <c r="Z253" s="986"/>
      <c r="AA253" s="986"/>
      <c r="AB253" s="986"/>
      <c r="AC253" s="986"/>
      <c r="AD253" s="986"/>
    </row>
    <row r="254" spans="11:30" s="113" customFormat="1" x14ac:dyDescent="0.2">
      <c r="K254" s="986"/>
      <c r="L254" s="986"/>
      <c r="M254" s="986"/>
      <c r="N254" s="986"/>
      <c r="O254" s="986"/>
      <c r="P254" s="986"/>
      <c r="Q254" s="986"/>
      <c r="R254" s="986"/>
      <c r="S254" s="986"/>
      <c r="T254" s="986"/>
      <c r="U254" s="986"/>
      <c r="V254" s="986"/>
      <c r="W254" s="986"/>
      <c r="X254" s="986"/>
      <c r="Y254" s="986"/>
      <c r="Z254" s="986"/>
      <c r="AA254" s="986"/>
      <c r="AB254" s="986"/>
      <c r="AC254" s="986"/>
      <c r="AD254" s="986"/>
    </row>
    <row r="255" spans="11:30" s="113" customFormat="1" x14ac:dyDescent="0.2">
      <c r="K255" s="986"/>
      <c r="L255" s="986"/>
      <c r="M255" s="986"/>
      <c r="N255" s="986"/>
      <c r="O255" s="986"/>
      <c r="P255" s="986"/>
      <c r="Q255" s="986"/>
      <c r="R255" s="986"/>
      <c r="S255" s="986"/>
      <c r="T255" s="986"/>
      <c r="U255" s="986"/>
      <c r="V255" s="986"/>
      <c r="W255" s="986"/>
      <c r="X255" s="986"/>
      <c r="Y255" s="986"/>
      <c r="Z255" s="986"/>
      <c r="AA255" s="986"/>
      <c r="AB255" s="986"/>
      <c r="AC255" s="986"/>
      <c r="AD255" s="986"/>
    </row>
    <row r="256" spans="11:30" s="113" customFormat="1" x14ac:dyDescent="0.2">
      <c r="K256" s="986"/>
      <c r="L256" s="986"/>
      <c r="M256" s="986"/>
      <c r="N256" s="986"/>
      <c r="O256" s="986"/>
      <c r="P256" s="986"/>
      <c r="Q256" s="986"/>
      <c r="R256" s="986"/>
      <c r="S256" s="986"/>
      <c r="T256" s="986"/>
      <c r="U256" s="986"/>
      <c r="V256" s="986"/>
      <c r="W256" s="986"/>
      <c r="X256" s="986"/>
      <c r="Y256" s="986"/>
      <c r="Z256" s="986"/>
      <c r="AA256" s="986"/>
      <c r="AB256" s="986"/>
      <c r="AC256" s="986"/>
      <c r="AD256" s="986"/>
    </row>
    <row r="257" spans="11:30" s="113" customFormat="1" x14ac:dyDescent="0.2">
      <c r="K257" s="986"/>
      <c r="L257" s="986"/>
      <c r="M257" s="986"/>
      <c r="N257" s="986"/>
      <c r="O257" s="986"/>
      <c r="P257" s="986"/>
      <c r="Q257" s="986"/>
      <c r="R257" s="986"/>
      <c r="S257" s="986"/>
      <c r="T257" s="986"/>
      <c r="U257" s="986"/>
      <c r="V257" s="986"/>
      <c r="W257" s="986"/>
      <c r="X257" s="986"/>
      <c r="Y257" s="986"/>
      <c r="Z257" s="986"/>
      <c r="AA257" s="986"/>
      <c r="AB257" s="986"/>
      <c r="AC257" s="986"/>
      <c r="AD257" s="986"/>
    </row>
    <row r="258" spans="11:30" s="113" customFormat="1" x14ac:dyDescent="0.2">
      <c r="K258" s="986"/>
      <c r="L258" s="986"/>
      <c r="M258" s="986"/>
      <c r="N258" s="986"/>
      <c r="O258" s="986"/>
      <c r="P258" s="986"/>
      <c r="Q258" s="986"/>
      <c r="R258" s="986"/>
      <c r="S258" s="986"/>
      <c r="T258" s="986"/>
      <c r="U258" s="986"/>
      <c r="V258" s="986"/>
      <c r="W258" s="986"/>
      <c r="X258" s="986"/>
      <c r="Y258" s="986"/>
      <c r="Z258" s="986"/>
      <c r="AA258" s="986"/>
      <c r="AB258" s="986"/>
      <c r="AC258" s="986"/>
      <c r="AD258" s="986"/>
    </row>
    <row r="259" spans="11:30" s="113" customFormat="1" x14ac:dyDescent="0.2">
      <c r="K259" s="986"/>
      <c r="L259" s="986"/>
      <c r="M259" s="986"/>
      <c r="N259" s="986"/>
      <c r="O259" s="986"/>
      <c r="P259" s="986"/>
      <c r="Q259" s="986"/>
      <c r="R259" s="986"/>
      <c r="S259" s="986"/>
      <c r="T259" s="986"/>
      <c r="U259" s="986"/>
      <c r="V259" s="986"/>
      <c r="W259" s="986"/>
      <c r="X259" s="986"/>
      <c r="Y259" s="986"/>
      <c r="Z259" s="986"/>
      <c r="AA259" s="986"/>
      <c r="AB259" s="986"/>
      <c r="AC259" s="986"/>
      <c r="AD259" s="986"/>
    </row>
    <row r="260" spans="11:30" s="113" customFormat="1" x14ac:dyDescent="0.2">
      <c r="K260" s="986"/>
      <c r="L260" s="986"/>
      <c r="M260" s="986"/>
      <c r="N260" s="986"/>
      <c r="O260" s="986"/>
      <c r="P260" s="986"/>
      <c r="Q260" s="986"/>
      <c r="R260" s="986"/>
      <c r="S260" s="986"/>
      <c r="T260" s="986"/>
      <c r="U260" s="986"/>
      <c r="V260" s="986"/>
      <c r="W260" s="986"/>
      <c r="X260" s="986"/>
      <c r="Y260" s="986"/>
      <c r="Z260" s="986"/>
      <c r="AA260" s="986"/>
      <c r="AB260" s="986"/>
      <c r="AC260" s="986"/>
      <c r="AD260" s="986"/>
    </row>
    <row r="261" spans="11:30" s="113" customFormat="1" x14ac:dyDescent="0.2">
      <c r="K261" s="986"/>
      <c r="L261" s="986"/>
      <c r="M261" s="986"/>
      <c r="N261" s="986"/>
      <c r="O261" s="986"/>
      <c r="P261" s="986"/>
      <c r="Q261" s="986"/>
      <c r="R261" s="986"/>
      <c r="S261" s="986"/>
      <c r="T261" s="986"/>
      <c r="U261" s="986"/>
      <c r="V261" s="986"/>
      <c r="W261" s="986"/>
      <c r="X261" s="986"/>
      <c r="Y261" s="986"/>
      <c r="Z261" s="986"/>
      <c r="AA261" s="986"/>
      <c r="AB261" s="986"/>
      <c r="AC261" s="986"/>
      <c r="AD261" s="986"/>
    </row>
    <row r="262" spans="11:30" s="113" customFormat="1" x14ac:dyDescent="0.2">
      <c r="K262" s="986"/>
      <c r="L262" s="986"/>
      <c r="M262" s="986"/>
      <c r="N262" s="986"/>
      <c r="O262" s="986"/>
      <c r="P262" s="986"/>
      <c r="Q262" s="986"/>
      <c r="R262" s="986"/>
      <c r="S262" s="986"/>
      <c r="T262" s="986"/>
      <c r="U262" s="986"/>
      <c r="V262" s="986"/>
      <c r="W262" s="986"/>
      <c r="X262" s="986"/>
      <c r="Y262" s="986"/>
      <c r="Z262" s="986"/>
      <c r="AA262" s="986"/>
      <c r="AB262" s="986"/>
      <c r="AC262" s="986"/>
      <c r="AD262" s="986"/>
    </row>
    <row r="263" spans="11:30" s="113" customFormat="1" x14ac:dyDescent="0.2">
      <c r="K263" s="986"/>
      <c r="L263" s="986"/>
      <c r="M263" s="986"/>
      <c r="N263" s="986"/>
      <c r="O263" s="986"/>
      <c r="P263" s="986"/>
      <c r="Q263" s="986"/>
      <c r="R263" s="986"/>
      <c r="S263" s="986"/>
      <c r="T263" s="986"/>
      <c r="U263" s="986"/>
      <c r="V263" s="986"/>
      <c r="W263" s="986"/>
      <c r="X263" s="986"/>
      <c r="Y263" s="986"/>
      <c r="Z263" s="986"/>
      <c r="AA263" s="986"/>
      <c r="AB263" s="986"/>
      <c r="AC263" s="986"/>
      <c r="AD263" s="986"/>
    </row>
    <row r="264" spans="11:30" s="113" customFormat="1" x14ac:dyDescent="0.2">
      <c r="K264" s="986"/>
      <c r="L264" s="986"/>
      <c r="M264" s="986"/>
      <c r="N264" s="986"/>
      <c r="O264" s="986"/>
      <c r="P264" s="986"/>
      <c r="Q264" s="986"/>
      <c r="R264" s="986"/>
      <c r="S264" s="986"/>
      <c r="T264" s="986"/>
      <c r="U264" s="986"/>
      <c r="V264" s="986"/>
      <c r="W264" s="986"/>
      <c r="X264" s="986"/>
      <c r="Y264" s="986"/>
      <c r="Z264" s="986"/>
      <c r="AA264" s="986"/>
      <c r="AB264" s="986"/>
      <c r="AC264" s="986"/>
      <c r="AD264" s="986"/>
    </row>
    <row r="265" spans="11:30" s="113" customFormat="1" x14ac:dyDescent="0.2">
      <c r="K265" s="986"/>
      <c r="L265" s="986"/>
      <c r="M265" s="986"/>
      <c r="N265" s="986"/>
      <c r="O265" s="986"/>
      <c r="P265" s="986"/>
      <c r="Q265" s="986"/>
      <c r="R265" s="986"/>
      <c r="S265" s="986"/>
      <c r="T265" s="986"/>
      <c r="U265" s="986"/>
      <c r="V265" s="986"/>
      <c r="W265" s="986"/>
      <c r="X265" s="986"/>
      <c r="Y265" s="986"/>
      <c r="Z265" s="986"/>
      <c r="AA265" s="986"/>
      <c r="AB265" s="986"/>
      <c r="AC265" s="986"/>
      <c r="AD265" s="986"/>
    </row>
    <row r="266" spans="11:30" s="113" customFormat="1" x14ac:dyDescent="0.2">
      <c r="K266" s="986"/>
      <c r="L266" s="986"/>
      <c r="M266" s="986"/>
      <c r="N266" s="986"/>
      <c r="O266" s="986"/>
      <c r="P266" s="986"/>
      <c r="Q266" s="986"/>
      <c r="R266" s="986"/>
      <c r="S266" s="986"/>
      <c r="T266" s="986"/>
      <c r="U266" s="986"/>
      <c r="V266" s="986"/>
      <c r="W266" s="986"/>
      <c r="X266" s="986"/>
      <c r="Y266" s="986"/>
      <c r="Z266" s="986"/>
      <c r="AA266" s="986"/>
      <c r="AB266" s="986"/>
      <c r="AC266" s="986"/>
      <c r="AD266" s="986"/>
    </row>
    <row r="267" spans="11:30" s="113" customFormat="1" x14ac:dyDescent="0.2">
      <c r="K267" s="986"/>
      <c r="L267" s="986"/>
      <c r="M267" s="986"/>
      <c r="N267" s="986"/>
      <c r="O267" s="986"/>
      <c r="P267" s="986"/>
      <c r="Q267" s="986"/>
      <c r="R267" s="986"/>
      <c r="S267" s="986"/>
      <c r="T267" s="986"/>
      <c r="U267" s="986"/>
      <c r="V267" s="986"/>
      <c r="W267" s="986"/>
      <c r="X267" s="986"/>
      <c r="Y267" s="986"/>
      <c r="Z267" s="986"/>
      <c r="AA267" s="986"/>
      <c r="AB267" s="986"/>
      <c r="AC267" s="986"/>
      <c r="AD267" s="986"/>
    </row>
    <row r="268" spans="11:30" s="113" customFormat="1" x14ac:dyDescent="0.2">
      <c r="K268" s="986"/>
      <c r="L268" s="986"/>
      <c r="M268" s="986"/>
      <c r="N268" s="986"/>
      <c r="O268" s="986"/>
      <c r="P268" s="986"/>
      <c r="Q268" s="986"/>
      <c r="R268" s="986"/>
      <c r="S268" s="986"/>
      <c r="T268" s="986"/>
      <c r="U268" s="986"/>
      <c r="V268" s="986"/>
      <c r="W268" s="986"/>
      <c r="X268" s="986"/>
      <c r="Y268" s="986"/>
      <c r="Z268" s="986"/>
      <c r="AA268" s="986"/>
      <c r="AB268" s="986"/>
      <c r="AC268" s="986"/>
      <c r="AD268" s="986"/>
    </row>
    <row r="269" spans="11:30" s="113" customFormat="1" x14ac:dyDescent="0.2">
      <c r="K269" s="986"/>
      <c r="L269" s="986"/>
      <c r="M269" s="986"/>
      <c r="N269" s="986"/>
      <c r="O269" s="986"/>
      <c r="P269" s="986"/>
      <c r="Q269" s="986"/>
      <c r="R269" s="986"/>
      <c r="S269" s="986"/>
      <c r="T269" s="986"/>
      <c r="U269" s="986"/>
      <c r="V269" s="986"/>
      <c r="W269" s="986"/>
      <c r="X269" s="986"/>
      <c r="Y269" s="986"/>
      <c r="Z269" s="986"/>
      <c r="AA269" s="986"/>
      <c r="AB269" s="986"/>
      <c r="AC269" s="986"/>
      <c r="AD269" s="986"/>
    </row>
    <row r="270" spans="11:30" s="113" customFormat="1" x14ac:dyDescent="0.2">
      <c r="K270" s="986"/>
      <c r="L270" s="986"/>
      <c r="M270" s="986"/>
      <c r="N270" s="986"/>
      <c r="O270" s="986"/>
      <c r="P270" s="986"/>
      <c r="Q270" s="986"/>
      <c r="R270" s="986"/>
      <c r="S270" s="986"/>
      <c r="T270" s="986"/>
      <c r="U270" s="986"/>
      <c r="V270" s="986"/>
      <c r="W270" s="986"/>
      <c r="X270" s="986"/>
      <c r="Y270" s="986"/>
      <c r="Z270" s="986"/>
      <c r="AA270" s="986"/>
      <c r="AB270" s="986"/>
      <c r="AC270" s="986"/>
      <c r="AD270" s="986"/>
    </row>
    <row r="271" spans="11:30" s="113" customFormat="1" x14ac:dyDescent="0.2">
      <c r="K271" s="986"/>
      <c r="L271" s="986"/>
      <c r="M271" s="986"/>
      <c r="N271" s="986"/>
      <c r="O271" s="986"/>
      <c r="P271" s="986"/>
      <c r="Q271" s="986"/>
      <c r="R271" s="986"/>
      <c r="S271" s="986"/>
      <c r="T271" s="986"/>
      <c r="U271" s="986"/>
      <c r="V271" s="986"/>
      <c r="W271" s="986"/>
      <c r="X271" s="986"/>
      <c r="Y271" s="986"/>
      <c r="Z271" s="986"/>
      <c r="AA271" s="986"/>
      <c r="AB271" s="986"/>
      <c r="AC271" s="986"/>
      <c r="AD271" s="986"/>
    </row>
    <row r="272" spans="11:30" s="113" customFormat="1" x14ac:dyDescent="0.2">
      <c r="K272" s="986"/>
      <c r="L272" s="986"/>
      <c r="M272" s="986"/>
      <c r="N272" s="986"/>
      <c r="O272" s="986"/>
      <c r="P272" s="986"/>
      <c r="Q272" s="986"/>
      <c r="R272" s="986"/>
      <c r="S272" s="986"/>
      <c r="T272" s="986"/>
      <c r="U272" s="986"/>
      <c r="V272" s="986"/>
      <c r="W272" s="986"/>
      <c r="X272" s="986"/>
      <c r="Y272" s="986"/>
      <c r="Z272" s="986"/>
      <c r="AA272" s="986"/>
      <c r="AB272" s="986"/>
      <c r="AC272" s="986"/>
      <c r="AD272" s="986"/>
    </row>
    <row r="273" spans="11:30" s="113" customFormat="1" x14ac:dyDescent="0.2">
      <c r="K273" s="986"/>
      <c r="L273" s="986"/>
      <c r="M273" s="986"/>
      <c r="N273" s="986"/>
      <c r="O273" s="986"/>
      <c r="P273" s="986"/>
      <c r="Q273" s="986"/>
      <c r="R273" s="986"/>
      <c r="S273" s="986"/>
      <c r="T273" s="986"/>
      <c r="U273" s="986"/>
      <c r="V273" s="986"/>
      <c r="W273" s="986"/>
      <c r="X273" s="986"/>
      <c r="Y273" s="986"/>
      <c r="Z273" s="986"/>
      <c r="AA273" s="986"/>
      <c r="AB273" s="986"/>
      <c r="AC273" s="986"/>
      <c r="AD273" s="986"/>
    </row>
    <row r="274" spans="11:30" s="113" customFormat="1" x14ac:dyDescent="0.2">
      <c r="K274" s="986"/>
      <c r="L274" s="986"/>
      <c r="M274" s="986"/>
      <c r="N274" s="986"/>
      <c r="O274" s="986"/>
      <c r="P274" s="986"/>
      <c r="Q274" s="986"/>
      <c r="R274" s="986"/>
      <c r="S274" s="986"/>
      <c r="T274" s="986"/>
      <c r="U274" s="986"/>
      <c r="V274" s="986"/>
      <c r="W274" s="986"/>
      <c r="X274" s="986"/>
      <c r="Y274" s="986"/>
      <c r="Z274" s="986"/>
      <c r="AA274" s="986"/>
      <c r="AB274" s="986"/>
      <c r="AC274" s="986"/>
      <c r="AD274" s="986"/>
    </row>
    <row r="275" spans="11:30" s="113" customFormat="1" x14ac:dyDescent="0.2">
      <c r="K275" s="986"/>
      <c r="L275" s="986"/>
      <c r="M275" s="986"/>
      <c r="N275" s="986"/>
      <c r="O275" s="986"/>
      <c r="P275" s="986"/>
      <c r="Q275" s="986"/>
      <c r="R275" s="986"/>
      <c r="S275" s="986"/>
      <c r="T275" s="986"/>
      <c r="U275" s="986"/>
      <c r="V275" s="986"/>
      <c r="W275" s="986"/>
      <c r="X275" s="986"/>
      <c r="Y275" s="986"/>
      <c r="Z275" s="986"/>
      <c r="AA275" s="986"/>
      <c r="AB275" s="986"/>
      <c r="AC275" s="986"/>
      <c r="AD275" s="986"/>
    </row>
    <row r="276" spans="11:30" s="113" customFormat="1" x14ac:dyDescent="0.2">
      <c r="K276" s="986"/>
      <c r="L276" s="986"/>
      <c r="M276" s="986"/>
      <c r="N276" s="986"/>
      <c r="O276" s="986"/>
      <c r="P276" s="986"/>
      <c r="Q276" s="986"/>
      <c r="R276" s="986"/>
      <c r="S276" s="986"/>
      <c r="T276" s="986"/>
      <c r="U276" s="986"/>
      <c r="V276" s="986"/>
      <c r="W276" s="986"/>
      <c r="X276" s="986"/>
      <c r="Y276" s="986"/>
      <c r="Z276" s="986"/>
      <c r="AA276" s="986"/>
      <c r="AB276" s="986"/>
      <c r="AC276" s="986"/>
      <c r="AD276" s="986"/>
    </row>
    <row r="277" spans="11:30" s="113" customFormat="1" x14ac:dyDescent="0.2">
      <c r="K277" s="986"/>
      <c r="L277" s="986"/>
      <c r="M277" s="986"/>
      <c r="N277" s="986"/>
      <c r="O277" s="986"/>
      <c r="P277" s="986"/>
      <c r="Q277" s="986"/>
      <c r="R277" s="986"/>
      <c r="S277" s="986"/>
      <c r="T277" s="986"/>
      <c r="U277" s="986"/>
      <c r="V277" s="986"/>
      <c r="W277" s="986"/>
      <c r="X277" s="986"/>
      <c r="Y277" s="986"/>
      <c r="Z277" s="986"/>
      <c r="AA277" s="986"/>
      <c r="AB277" s="986"/>
      <c r="AC277" s="986"/>
      <c r="AD277" s="986"/>
    </row>
    <row r="278" spans="11:30" s="113" customFormat="1" x14ac:dyDescent="0.2">
      <c r="K278" s="986"/>
      <c r="L278" s="986"/>
      <c r="M278" s="986"/>
      <c r="N278" s="986"/>
      <c r="O278" s="986"/>
      <c r="P278" s="986"/>
      <c r="Q278" s="986"/>
      <c r="R278" s="986"/>
      <c r="S278" s="986"/>
      <c r="T278" s="986"/>
      <c r="U278" s="986"/>
      <c r="V278" s="986"/>
      <c r="W278" s="986"/>
      <c r="X278" s="986"/>
      <c r="Y278" s="986"/>
      <c r="Z278" s="986"/>
      <c r="AA278" s="986"/>
      <c r="AB278" s="986"/>
      <c r="AC278" s="986"/>
      <c r="AD278" s="986"/>
    </row>
    <row r="279" spans="11:30" s="113" customFormat="1" x14ac:dyDescent="0.2">
      <c r="K279" s="986"/>
      <c r="L279" s="986"/>
      <c r="M279" s="986"/>
      <c r="N279" s="986"/>
      <c r="O279" s="986"/>
      <c r="P279" s="986"/>
      <c r="Q279" s="986"/>
      <c r="R279" s="986"/>
      <c r="S279" s="986"/>
      <c r="T279" s="986"/>
      <c r="U279" s="986"/>
      <c r="V279" s="986"/>
      <c r="W279" s="986"/>
      <c r="X279" s="986"/>
      <c r="Y279" s="986"/>
      <c r="Z279" s="986"/>
      <c r="AA279" s="986"/>
      <c r="AB279" s="986"/>
      <c r="AC279" s="986"/>
      <c r="AD279" s="986"/>
    </row>
    <row r="280" spans="11:30" s="113" customFormat="1" x14ac:dyDescent="0.2">
      <c r="K280" s="986"/>
      <c r="L280" s="986"/>
      <c r="M280" s="986"/>
      <c r="N280" s="986"/>
      <c r="O280" s="986"/>
      <c r="P280" s="986"/>
      <c r="Q280" s="986"/>
      <c r="R280" s="986"/>
      <c r="S280" s="986"/>
      <c r="T280" s="986"/>
      <c r="U280" s="986"/>
      <c r="V280" s="986"/>
      <c r="W280" s="986"/>
      <c r="X280" s="986"/>
      <c r="Y280" s="986"/>
      <c r="Z280" s="986"/>
      <c r="AA280" s="986"/>
      <c r="AB280" s="986"/>
      <c r="AC280" s="986"/>
      <c r="AD280" s="986"/>
    </row>
    <row r="281" spans="11:30" s="113" customFormat="1" x14ac:dyDescent="0.2">
      <c r="K281" s="986"/>
      <c r="L281" s="986"/>
      <c r="M281" s="986"/>
      <c r="N281" s="986"/>
      <c r="O281" s="986"/>
      <c r="P281" s="986"/>
      <c r="Q281" s="986"/>
      <c r="R281" s="986"/>
      <c r="S281" s="986"/>
      <c r="T281" s="986"/>
      <c r="U281" s="986"/>
      <c r="V281" s="986"/>
      <c r="W281" s="986"/>
      <c r="X281" s="986"/>
      <c r="Y281" s="986"/>
      <c r="Z281" s="986"/>
      <c r="AA281" s="986"/>
      <c r="AB281" s="986"/>
      <c r="AC281" s="986"/>
      <c r="AD281" s="986"/>
    </row>
    <row r="282" spans="11:30" s="113" customFormat="1" x14ac:dyDescent="0.2">
      <c r="K282" s="986"/>
      <c r="L282" s="986"/>
      <c r="M282" s="986"/>
      <c r="N282" s="986"/>
      <c r="O282" s="986"/>
      <c r="P282" s="986"/>
      <c r="Q282" s="986"/>
      <c r="R282" s="986"/>
      <c r="S282" s="986"/>
      <c r="T282" s="986"/>
      <c r="U282" s="986"/>
      <c r="V282" s="986"/>
      <c r="W282" s="986"/>
      <c r="X282" s="986"/>
      <c r="Y282" s="986"/>
      <c r="Z282" s="986"/>
      <c r="AA282" s="986"/>
      <c r="AB282" s="986"/>
      <c r="AC282" s="986"/>
      <c r="AD282" s="986"/>
    </row>
    <row r="283" spans="11:30" s="113" customFormat="1" x14ac:dyDescent="0.2">
      <c r="K283" s="986"/>
      <c r="L283" s="986"/>
      <c r="M283" s="986"/>
      <c r="N283" s="986"/>
      <c r="O283" s="986"/>
      <c r="P283" s="986"/>
      <c r="Q283" s="986"/>
      <c r="R283" s="986"/>
      <c r="S283" s="986"/>
      <c r="T283" s="986"/>
      <c r="U283" s="986"/>
      <c r="V283" s="986"/>
      <c r="W283" s="986"/>
      <c r="X283" s="986"/>
      <c r="Y283" s="986"/>
      <c r="Z283" s="986"/>
      <c r="AA283" s="986"/>
      <c r="AB283" s="986"/>
      <c r="AC283" s="986"/>
      <c r="AD283" s="986"/>
    </row>
    <row r="284" spans="11:30" s="113" customFormat="1" x14ac:dyDescent="0.2">
      <c r="K284" s="986"/>
      <c r="L284" s="986"/>
      <c r="M284" s="986"/>
      <c r="N284" s="986"/>
      <c r="O284" s="986"/>
      <c r="P284" s="986"/>
      <c r="Q284" s="986"/>
      <c r="R284" s="986"/>
      <c r="S284" s="986"/>
      <c r="T284" s="986"/>
      <c r="U284" s="986"/>
      <c r="V284" s="986"/>
      <c r="W284" s="986"/>
      <c r="X284" s="986"/>
      <c r="Y284" s="986"/>
      <c r="Z284" s="986"/>
      <c r="AA284" s="986"/>
      <c r="AB284" s="986"/>
      <c r="AC284" s="986"/>
      <c r="AD284" s="986"/>
    </row>
    <row r="285" spans="11:30" s="113" customFormat="1" x14ac:dyDescent="0.2">
      <c r="K285" s="986"/>
      <c r="L285" s="986"/>
      <c r="M285" s="986"/>
      <c r="N285" s="986"/>
      <c r="O285" s="986"/>
      <c r="P285" s="986"/>
      <c r="Q285" s="986"/>
      <c r="R285" s="986"/>
      <c r="S285" s="986"/>
      <c r="T285" s="986"/>
      <c r="U285" s="986"/>
      <c r="V285" s="986"/>
      <c r="W285" s="986"/>
      <c r="X285" s="986"/>
      <c r="Y285" s="986"/>
      <c r="Z285" s="986"/>
      <c r="AA285" s="986"/>
      <c r="AB285" s="986"/>
      <c r="AC285" s="986"/>
      <c r="AD285" s="986"/>
    </row>
    <row r="286" spans="11:30" s="113" customFormat="1" x14ac:dyDescent="0.2">
      <c r="K286" s="986"/>
      <c r="L286" s="986"/>
      <c r="M286" s="986"/>
      <c r="N286" s="986"/>
      <c r="O286" s="986"/>
      <c r="P286" s="986"/>
      <c r="Q286" s="986"/>
      <c r="R286" s="986"/>
      <c r="S286" s="986"/>
      <c r="T286" s="986"/>
      <c r="U286" s="986"/>
      <c r="V286" s="986"/>
      <c r="W286" s="986"/>
      <c r="X286" s="986"/>
      <c r="Y286" s="986"/>
      <c r="Z286" s="986"/>
      <c r="AA286" s="986"/>
      <c r="AB286" s="986"/>
      <c r="AC286" s="986"/>
      <c r="AD286" s="986"/>
    </row>
    <row r="287" spans="11:30" s="113" customFormat="1" x14ac:dyDescent="0.2">
      <c r="K287" s="986"/>
      <c r="L287" s="986"/>
      <c r="M287" s="986"/>
      <c r="N287" s="986"/>
      <c r="O287" s="986"/>
      <c r="P287" s="986"/>
      <c r="Q287" s="986"/>
      <c r="R287" s="986"/>
      <c r="S287" s="986"/>
      <c r="T287" s="986"/>
      <c r="U287" s="986"/>
      <c r="V287" s="986"/>
      <c r="W287" s="986"/>
      <c r="X287" s="986"/>
      <c r="Y287" s="986"/>
      <c r="Z287" s="986"/>
      <c r="AA287" s="986"/>
      <c r="AB287" s="986"/>
      <c r="AC287" s="986"/>
      <c r="AD287" s="986"/>
    </row>
    <row r="288" spans="11:30" s="113" customFormat="1" x14ac:dyDescent="0.2">
      <c r="K288" s="986"/>
      <c r="L288" s="986"/>
      <c r="M288" s="986"/>
      <c r="N288" s="986"/>
      <c r="O288" s="986"/>
      <c r="P288" s="986"/>
      <c r="Q288" s="986"/>
      <c r="R288" s="986"/>
      <c r="S288" s="986"/>
      <c r="T288" s="986"/>
      <c r="U288" s="986"/>
      <c r="V288" s="986"/>
      <c r="W288" s="986"/>
      <c r="X288" s="986"/>
      <c r="Y288" s="986"/>
      <c r="Z288" s="986"/>
      <c r="AA288" s="986"/>
      <c r="AB288" s="986"/>
      <c r="AC288" s="986"/>
      <c r="AD288" s="986"/>
    </row>
    <row r="289" spans="11:30" s="113" customFormat="1" x14ac:dyDescent="0.2">
      <c r="K289" s="986"/>
      <c r="L289" s="986"/>
      <c r="M289" s="986"/>
      <c r="N289" s="986"/>
      <c r="O289" s="986"/>
      <c r="P289" s="986"/>
      <c r="Q289" s="986"/>
      <c r="R289" s="986"/>
      <c r="S289" s="986"/>
      <c r="T289" s="986"/>
      <c r="U289" s="986"/>
      <c r="V289" s="986"/>
      <c r="W289" s="986"/>
      <c r="X289" s="986"/>
      <c r="Y289" s="986"/>
      <c r="Z289" s="986"/>
      <c r="AA289" s="986"/>
      <c r="AB289" s="986"/>
      <c r="AC289" s="986"/>
      <c r="AD289" s="986"/>
    </row>
    <row r="290" spans="11:30" s="113" customFormat="1" x14ac:dyDescent="0.2">
      <c r="K290" s="986"/>
      <c r="L290" s="986"/>
      <c r="M290" s="986"/>
      <c r="N290" s="986"/>
      <c r="O290" s="986"/>
      <c r="P290" s="986"/>
      <c r="Q290" s="986"/>
      <c r="R290" s="986"/>
      <c r="S290" s="986"/>
      <c r="T290" s="986"/>
      <c r="U290" s="986"/>
      <c r="V290" s="986"/>
      <c r="W290" s="986"/>
      <c r="X290" s="986"/>
      <c r="Y290" s="986"/>
      <c r="Z290" s="986"/>
      <c r="AA290" s="986"/>
      <c r="AB290" s="986"/>
      <c r="AC290" s="986"/>
      <c r="AD290" s="986"/>
    </row>
    <row r="291" spans="11:30" s="113" customFormat="1" x14ac:dyDescent="0.2">
      <c r="K291" s="986"/>
      <c r="L291" s="986"/>
      <c r="M291" s="986"/>
      <c r="N291" s="986"/>
      <c r="O291" s="986"/>
      <c r="P291" s="986"/>
      <c r="Q291" s="986"/>
      <c r="R291" s="986"/>
      <c r="S291" s="986"/>
      <c r="T291" s="986"/>
      <c r="U291" s="986"/>
      <c r="V291" s="986"/>
      <c r="W291" s="986"/>
      <c r="X291" s="986"/>
      <c r="Y291" s="986"/>
      <c r="Z291" s="986"/>
      <c r="AA291" s="986"/>
      <c r="AB291" s="986"/>
      <c r="AC291" s="986"/>
      <c r="AD291" s="986"/>
    </row>
    <row r="292" spans="11:30" s="113" customFormat="1" x14ac:dyDescent="0.2">
      <c r="K292" s="986"/>
      <c r="L292" s="986"/>
      <c r="M292" s="986"/>
      <c r="N292" s="986"/>
      <c r="O292" s="986"/>
      <c r="P292" s="986"/>
      <c r="Q292" s="986"/>
      <c r="R292" s="986"/>
      <c r="S292" s="986"/>
      <c r="T292" s="986"/>
      <c r="U292" s="986"/>
      <c r="V292" s="986"/>
      <c r="W292" s="986"/>
      <c r="X292" s="986"/>
      <c r="Y292" s="986"/>
      <c r="Z292" s="986"/>
      <c r="AA292" s="986"/>
      <c r="AB292" s="986"/>
      <c r="AC292" s="986"/>
      <c r="AD292" s="986"/>
    </row>
    <row r="293" spans="11:30" s="113" customFormat="1" x14ac:dyDescent="0.2">
      <c r="K293" s="986"/>
      <c r="L293" s="986"/>
      <c r="M293" s="986"/>
      <c r="N293" s="986"/>
      <c r="O293" s="986"/>
      <c r="P293" s="986"/>
      <c r="Q293" s="986"/>
      <c r="R293" s="986"/>
      <c r="S293" s="986"/>
      <c r="T293" s="986"/>
      <c r="U293" s="986"/>
      <c r="V293" s="986"/>
      <c r="W293" s="986"/>
      <c r="X293" s="986"/>
      <c r="Y293" s="986"/>
      <c r="Z293" s="986"/>
      <c r="AA293" s="986"/>
      <c r="AB293" s="986"/>
      <c r="AC293" s="986"/>
      <c r="AD293" s="986"/>
    </row>
    <row r="294" spans="11:30" s="113" customFormat="1" x14ac:dyDescent="0.2">
      <c r="K294" s="986"/>
      <c r="L294" s="986"/>
      <c r="M294" s="986"/>
      <c r="N294" s="986"/>
      <c r="O294" s="986"/>
      <c r="P294" s="986"/>
      <c r="Q294" s="986"/>
      <c r="R294" s="986"/>
      <c r="S294" s="986"/>
      <c r="T294" s="986"/>
      <c r="U294" s="986"/>
      <c r="V294" s="986"/>
      <c r="W294" s="986"/>
      <c r="X294" s="986"/>
      <c r="Y294" s="986"/>
      <c r="Z294" s="986"/>
      <c r="AA294" s="986"/>
      <c r="AB294" s="986"/>
      <c r="AC294" s="986"/>
      <c r="AD294" s="986"/>
    </row>
    <row r="295" spans="11:30" s="113" customFormat="1" x14ac:dyDescent="0.2">
      <c r="K295" s="986"/>
      <c r="L295" s="986"/>
      <c r="M295" s="986"/>
      <c r="N295" s="986"/>
      <c r="O295" s="986"/>
      <c r="P295" s="986"/>
      <c r="Q295" s="986"/>
      <c r="R295" s="986"/>
      <c r="S295" s="986"/>
      <c r="T295" s="986"/>
      <c r="U295" s="986"/>
      <c r="V295" s="986"/>
      <c r="W295" s="986"/>
      <c r="X295" s="986"/>
      <c r="Y295" s="986"/>
      <c r="Z295" s="986"/>
      <c r="AA295" s="986"/>
      <c r="AB295" s="986"/>
      <c r="AC295" s="986"/>
      <c r="AD295" s="986"/>
    </row>
    <row r="296" spans="11:30" s="113" customFormat="1" x14ac:dyDescent="0.2">
      <c r="K296" s="986"/>
      <c r="L296" s="986"/>
      <c r="M296" s="986"/>
      <c r="N296" s="986"/>
      <c r="O296" s="986"/>
      <c r="P296" s="986"/>
      <c r="Q296" s="986"/>
      <c r="R296" s="986"/>
      <c r="S296" s="986"/>
      <c r="T296" s="986"/>
      <c r="U296" s="986"/>
      <c r="V296" s="986"/>
      <c r="W296" s="986"/>
      <c r="X296" s="986"/>
      <c r="Y296" s="986"/>
      <c r="Z296" s="986"/>
      <c r="AA296" s="986"/>
      <c r="AB296" s="986"/>
      <c r="AC296" s="986"/>
      <c r="AD296" s="986"/>
    </row>
    <row r="297" spans="11:30" s="113" customFormat="1" x14ac:dyDescent="0.2">
      <c r="K297" s="986"/>
      <c r="L297" s="986"/>
      <c r="M297" s="986"/>
      <c r="N297" s="986"/>
      <c r="O297" s="986"/>
      <c r="P297" s="986"/>
      <c r="Q297" s="986"/>
      <c r="R297" s="986"/>
      <c r="S297" s="986"/>
      <c r="T297" s="986"/>
      <c r="U297" s="986"/>
      <c r="V297" s="986"/>
      <c r="W297" s="986"/>
      <c r="X297" s="986"/>
      <c r="Y297" s="986"/>
      <c r="Z297" s="986"/>
      <c r="AA297" s="986"/>
      <c r="AB297" s="986"/>
      <c r="AC297" s="986"/>
      <c r="AD297" s="986"/>
    </row>
    <row r="298" spans="11:30" s="113" customFormat="1" x14ac:dyDescent="0.2">
      <c r="K298" s="986"/>
      <c r="L298" s="986"/>
      <c r="M298" s="986"/>
      <c r="N298" s="986"/>
      <c r="O298" s="986"/>
      <c r="P298" s="986"/>
      <c r="Q298" s="986"/>
      <c r="R298" s="986"/>
      <c r="S298" s="986"/>
      <c r="T298" s="986"/>
      <c r="U298" s="986"/>
      <c r="V298" s="986"/>
      <c r="W298" s="986"/>
      <c r="X298" s="986"/>
      <c r="Y298" s="986"/>
      <c r="Z298" s="986"/>
      <c r="AA298" s="986"/>
      <c r="AB298" s="986"/>
      <c r="AC298" s="986"/>
      <c r="AD298" s="986"/>
    </row>
    <row r="299" spans="11:30" s="113" customFormat="1" x14ac:dyDescent="0.2">
      <c r="K299" s="986"/>
      <c r="L299" s="986"/>
      <c r="M299" s="986"/>
      <c r="N299" s="986"/>
      <c r="O299" s="986"/>
      <c r="P299" s="986"/>
      <c r="Q299" s="986"/>
      <c r="R299" s="986"/>
      <c r="S299" s="986"/>
      <c r="T299" s="986"/>
      <c r="U299" s="986"/>
      <c r="V299" s="986"/>
      <c r="W299" s="986"/>
      <c r="X299" s="986"/>
      <c r="Y299" s="986"/>
      <c r="Z299" s="986"/>
      <c r="AA299" s="986"/>
      <c r="AB299" s="986"/>
      <c r="AC299" s="986"/>
      <c r="AD299" s="986"/>
    </row>
    <row r="300" spans="11:30" s="113" customFormat="1" x14ac:dyDescent="0.2">
      <c r="K300" s="986"/>
      <c r="L300" s="986"/>
      <c r="M300" s="986"/>
      <c r="N300" s="986"/>
      <c r="O300" s="986"/>
      <c r="P300" s="986"/>
      <c r="Q300" s="986"/>
      <c r="R300" s="986"/>
      <c r="S300" s="986"/>
      <c r="T300" s="986"/>
      <c r="U300" s="986"/>
      <c r="V300" s="986"/>
      <c r="W300" s="986"/>
      <c r="X300" s="986"/>
      <c r="Y300" s="986"/>
      <c r="Z300" s="986"/>
      <c r="AA300" s="986"/>
      <c r="AB300" s="986"/>
      <c r="AC300" s="986"/>
      <c r="AD300" s="986"/>
    </row>
    <row r="301" spans="11:30" s="113" customFormat="1" x14ac:dyDescent="0.2">
      <c r="K301" s="986"/>
      <c r="L301" s="986"/>
      <c r="M301" s="986"/>
      <c r="N301" s="986"/>
      <c r="O301" s="986"/>
      <c r="P301" s="986"/>
      <c r="Q301" s="986"/>
      <c r="R301" s="986"/>
      <c r="S301" s="986"/>
      <c r="T301" s="986"/>
      <c r="U301" s="986"/>
      <c r="V301" s="986"/>
      <c r="W301" s="986"/>
      <c r="X301" s="986"/>
      <c r="Y301" s="986"/>
      <c r="Z301" s="986"/>
      <c r="AA301" s="986"/>
      <c r="AB301" s="986"/>
      <c r="AC301" s="986"/>
      <c r="AD301" s="986"/>
    </row>
    <row r="302" spans="11:30" s="113" customFormat="1" x14ac:dyDescent="0.2">
      <c r="K302" s="986"/>
      <c r="L302" s="986"/>
      <c r="M302" s="986"/>
      <c r="N302" s="986"/>
      <c r="O302" s="986"/>
      <c r="P302" s="986"/>
      <c r="Q302" s="986"/>
      <c r="R302" s="986"/>
      <c r="S302" s="986"/>
      <c r="T302" s="986"/>
      <c r="U302" s="986"/>
      <c r="V302" s="986"/>
      <c r="W302" s="986"/>
      <c r="X302" s="986"/>
      <c r="Y302" s="986"/>
      <c r="Z302" s="986"/>
      <c r="AA302" s="986"/>
      <c r="AB302" s="986"/>
      <c r="AC302" s="986"/>
      <c r="AD302" s="986"/>
    </row>
    <row r="303" spans="11:30" s="113" customFormat="1" x14ac:dyDescent="0.2">
      <c r="K303" s="986"/>
      <c r="L303" s="986"/>
      <c r="M303" s="986"/>
      <c r="N303" s="986"/>
      <c r="O303" s="986"/>
      <c r="P303" s="986"/>
      <c r="Q303" s="986"/>
      <c r="R303" s="986"/>
      <c r="S303" s="986"/>
      <c r="T303" s="986"/>
      <c r="U303" s="986"/>
      <c r="V303" s="986"/>
      <c r="W303" s="986"/>
      <c r="X303" s="986"/>
      <c r="Y303" s="986"/>
      <c r="Z303" s="986"/>
      <c r="AA303" s="986"/>
      <c r="AB303" s="986"/>
      <c r="AC303" s="986"/>
      <c r="AD303" s="986"/>
    </row>
    <row r="304" spans="11:30" s="113" customFormat="1" x14ac:dyDescent="0.2">
      <c r="K304" s="986"/>
      <c r="L304" s="986"/>
      <c r="M304" s="986"/>
      <c r="N304" s="986"/>
      <c r="O304" s="986"/>
      <c r="P304" s="986"/>
      <c r="Q304" s="986"/>
      <c r="R304" s="986"/>
      <c r="S304" s="986"/>
      <c r="T304" s="986"/>
      <c r="U304" s="986"/>
      <c r="V304" s="986"/>
      <c r="W304" s="986"/>
      <c r="X304" s="986"/>
      <c r="Y304" s="986"/>
      <c r="Z304" s="986"/>
      <c r="AA304" s="986"/>
      <c r="AB304" s="986"/>
      <c r="AC304" s="986"/>
      <c r="AD304" s="986"/>
    </row>
    <row r="305" spans="11:30" s="113" customFormat="1" x14ac:dyDescent="0.2">
      <c r="K305" s="986"/>
      <c r="L305" s="986"/>
      <c r="M305" s="986"/>
      <c r="N305" s="986"/>
      <c r="O305" s="986"/>
      <c r="P305" s="986"/>
      <c r="Q305" s="986"/>
      <c r="R305" s="986"/>
      <c r="S305" s="986"/>
      <c r="T305" s="986"/>
      <c r="U305" s="986"/>
      <c r="V305" s="986"/>
      <c r="W305" s="986"/>
      <c r="X305" s="986"/>
      <c r="Y305" s="986"/>
      <c r="Z305" s="986"/>
      <c r="AA305" s="986"/>
      <c r="AB305" s="986"/>
      <c r="AC305" s="986"/>
      <c r="AD305" s="986"/>
    </row>
    <row r="306" spans="11:30" s="113" customFormat="1" x14ac:dyDescent="0.2">
      <c r="K306" s="986"/>
      <c r="L306" s="986"/>
      <c r="M306" s="986"/>
      <c r="N306" s="986"/>
      <c r="O306" s="986"/>
      <c r="P306" s="986"/>
      <c r="Q306" s="986"/>
      <c r="R306" s="986"/>
      <c r="S306" s="986"/>
      <c r="T306" s="986"/>
      <c r="U306" s="986"/>
      <c r="V306" s="986"/>
      <c r="W306" s="986"/>
      <c r="X306" s="986"/>
      <c r="Y306" s="986"/>
      <c r="Z306" s="986"/>
      <c r="AA306" s="986"/>
      <c r="AB306" s="986"/>
      <c r="AC306" s="986"/>
      <c r="AD306" s="986"/>
    </row>
    <row r="307" spans="11:30" s="113" customFormat="1" x14ac:dyDescent="0.2">
      <c r="K307" s="986"/>
      <c r="L307" s="986"/>
      <c r="M307" s="986"/>
      <c r="N307" s="986"/>
      <c r="O307" s="986"/>
      <c r="P307" s="986"/>
      <c r="Q307" s="986"/>
      <c r="R307" s="986"/>
      <c r="S307" s="986"/>
      <c r="T307" s="986"/>
      <c r="U307" s="986"/>
      <c r="V307" s="986"/>
      <c r="W307" s="986"/>
      <c r="X307" s="986"/>
      <c r="Y307" s="986"/>
      <c r="Z307" s="986"/>
      <c r="AA307" s="986"/>
      <c r="AB307" s="986"/>
      <c r="AC307" s="986"/>
      <c r="AD307" s="986"/>
    </row>
    <row r="308" spans="11:30" s="113" customFormat="1" x14ac:dyDescent="0.2">
      <c r="K308" s="986"/>
      <c r="L308" s="986"/>
      <c r="M308" s="986"/>
      <c r="N308" s="986"/>
      <c r="O308" s="986"/>
      <c r="P308" s="986"/>
      <c r="Q308" s="986"/>
      <c r="R308" s="986"/>
      <c r="S308" s="986"/>
      <c r="T308" s="986"/>
      <c r="U308" s="986"/>
      <c r="V308" s="986"/>
      <c r="W308" s="986"/>
      <c r="X308" s="986"/>
      <c r="Y308" s="986"/>
      <c r="Z308" s="986"/>
      <c r="AA308" s="986"/>
      <c r="AB308" s="986"/>
      <c r="AC308" s="986"/>
      <c r="AD308" s="986"/>
    </row>
    <row r="309" spans="11:30" s="113" customFormat="1" x14ac:dyDescent="0.2">
      <c r="K309" s="986"/>
      <c r="L309" s="986"/>
      <c r="M309" s="986"/>
      <c r="N309" s="986"/>
      <c r="O309" s="986"/>
      <c r="P309" s="986"/>
      <c r="Q309" s="986"/>
      <c r="R309" s="986"/>
      <c r="S309" s="986"/>
      <c r="T309" s="986"/>
      <c r="U309" s="986"/>
      <c r="V309" s="986"/>
      <c r="W309" s="986"/>
      <c r="X309" s="986"/>
      <c r="Y309" s="986"/>
      <c r="Z309" s="986"/>
      <c r="AA309" s="986"/>
      <c r="AB309" s="986"/>
      <c r="AC309" s="986"/>
      <c r="AD309" s="986"/>
    </row>
    <row r="310" spans="11:30" s="113" customFormat="1" x14ac:dyDescent="0.2">
      <c r="K310" s="986"/>
      <c r="L310" s="986"/>
      <c r="M310" s="986"/>
      <c r="N310" s="986"/>
      <c r="O310" s="986"/>
      <c r="P310" s="986"/>
      <c r="Q310" s="986"/>
      <c r="R310" s="986"/>
      <c r="S310" s="986"/>
      <c r="T310" s="986"/>
      <c r="U310" s="986"/>
      <c r="V310" s="986"/>
      <c r="W310" s="986"/>
      <c r="X310" s="986"/>
      <c r="Y310" s="986"/>
      <c r="Z310" s="986"/>
      <c r="AA310" s="986"/>
      <c r="AB310" s="986"/>
      <c r="AC310" s="986"/>
      <c r="AD310" s="986"/>
    </row>
    <row r="311" spans="11:30" s="113" customFormat="1" x14ac:dyDescent="0.2">
      <c r="K311" s="986"/>
      <c r="L311" s="986"/>
      <c r="M311" s="986"/>
      <c r="N311" s="986"/>
      <c r="O311" s="986"/>
      <c r="P311" s="986"/>
      <c r="Q311" s="986"/>
      <c r="R311" s="986"/>
      <c r="S311" s="986"/>
      <c r="T311" s="986"/>
      <c r="U311" s="986"/>
      <c r="V311" s="986"/>
      <c r="W311" s="986"/>
      <c r="X311" s="986"/>
      <c r="Y311" s="986"/>
      <c r="Z311" s="986"/>
      <c r="AA311" s="986"/>
      <c r="AB311" s="986"/>
      <c r="AC311" s="986"/>
      <c r="AD311" s="986"/>
    </row>
    <row r="312" spans="11:30" s="113" customFormat="1" x14ac:dyDescent="0.2">
      <c r="K312" s="986"/>
      <c r="L312" s="986"/>
      <c r="M312" s="986"/>
      <c r="N312" s="986"/>
      <c r="O312" s="986"/>
      <c r="P312" s="986"/>
      <c r="Q312" s="986"/>
      <c r="R312" s="986"/>
      <c r="S312" s="986"/>
      <c r="T312" s="986"/>
      <c r="U312" s="986"/>
      <c r="V312" s="986"/>
      <c r="W312" s="986"/>
      <c r="X312" s="986"/>
      <c r="Y312" s="986"/>
      <c r="Z312" s="986"/>
      <c r="AA312" s="986"/>
      <c r="AB312" s="986"/>
      <c r="AC312" s="986"/>
      <c r="AD312" s="986"/>
    </row>
    <row r="313" spans="11:30" s="113" customFormat="1" x14ac:dyDescent="0.2">
      <c r="K313" s="986"/>
      <c r="L313" s="986"/>
      <c r="M313" s="986"/>
      <c r="N313" s="986"/>
      <c r="O313" s="986"/>
      <c r="P313" s="986"/>
      <c r="Q313" s="986"/>
      <c r="R313" s="986"/>
      <c r="S313" s="986"/>
      <c r="T313" s="986"/>
      <c r="U313" s="986"/>
      <c r="V313" s="986"/>
      <c r="W313" s="986"/>
      <c r="X313" s="986"/>
      <c r="Y313" s="986"/>
      <c r="Z313" s="986"/>
      <c r="AA313" s="986"/>
      <c r="AB313" s="986"/>
      <c r="AC313" s="986"/>
      <c r="AD313" s="986"/>
    </row>
    <row r="314" spans="11:30" s="113" customFormat="1" x14ac:dyDescent="0.2">
      <c r="K314" s="986"/>
      <c r="L314" s="986"/>
      <c r="M314" s="986"/>
      <c r="N314" s="986"/>
      <c r="O314" s="986"/>
      <c r="P314" s="986"/>
      <c r="Q314" s="986"/>
      <c r="R314" s="986"/>
      <c r="S314" s="986"/>
      <c r="T314" s="986"/>
      <c r="U314" s="986"/>
      <c r="V314" s="986"/>
      <c r="W314" s="986"/>
      <c r="X314" s="986"/>
      <c r="Y314" s="986"/>
      <c r="Z314" s="986"/>
      <c r="AA314" s="986"/>
      <c r="AB314" s="986"/>
      <c r="AC314" s="986"/>
      <c r="AD314" s="986"/>
    </row>
    <row r="315" spans="11:30" s="113" customFormat="1" x14ac:dyDescent="0.2">
      <c r="K315" s="986"/>
      <c r="L315" s="986"/>
      <c r="M315" s="986"/>
      <c r="N315" s="986"/>
      <c r="O315" s="986"/>
      <c r="P315" s="986"/>
      <c r="Q315" s="986"/>
      <c r="R315" s="986"/>
      <c r="S315" s="986"/>
      <c r="T315" s="986"/>
      <c r="U315" s="986"/>
      <c r="V315" s="986"/>
      <c r="W315" s="986"/>
      <c r="X315" s="986"/>
      <c r="Y315" s="986"/>
      <c r="Z315" s="986"/>
      <c r="AA315" s="986"/>
      <c r="AB315" s="986"/>
      <c r="AC315" s="986"/>
      <c r="AD315" s="986"/>
    </row>
    <row r="316" spans="11:30" s="113" customFormat="1" x14ac:dyDescent="0.2">
      <c r="K316" s="986"/>
      <c r="L316" s="986"/>
      <c r="M316" s="986"/>
      <c r="N316" s="986"/>
      <c r="O316" s="986"/>
      <c r="P316" s="986"/>
      <c r="Q316" s="986"/>
      <c r="R316" s="986"/>
      <c r="S316" s="986"/>
      <c r="T316" s="986"/>
      <c r="U316" s="986"/>
      <c r="V316" s="986"/>
      <c r="W316" s="986"/>
      <c r="X316" s="986"/>
      <c r="Y316" s="986"/>
      <c r="Z316" s="986"/>
      <c r="AA316" s="986"/>
      <c r="AB316" s="986"/>
      <c r="AC316" s="986"/>
      <c r="AD316" s="986"/>
    </row>
    <row r="317" spans="11:30" s="113" customFormat="1" x14ac:dyDescent="0.2">
      <c r="K317" s="986"/>
      <c r="L317" s="986"/>
      <c r="M317" s="986"/>
      <c r="N317" s="986"/>
      <c r="O317" s="986"/>
      <c r="P317" s="986"/>
      <c r="Q317" s="986"/>
      <c r="R317" s="986"/>
      <c r="S317" s="986"/>
      <c r="T317" s="986"/>
      <c r="U317" s="986"/>
      <c r="V317" s="986"/>
      <c r="W317" s="986"/>
      <c r="X317" s="986"/>
      <c r="Y317" s="986"/>
      <c r="Z317" s="986"/>
      <c r="AA317" s="986"/>
      <c r="AB317" s="986"/>
      <c r="AC317" s="986"/>
      <c r="AD317" s="986"/>
    </row>
    <row r="318" spans="11:30" s="113" customFormat="1" x14ac:dyDescent="0.2">
      <c r="K318" s="986"/>
      <c r="L318" s="986"/>
      <c r="M318" s="986"/>
      <c r="N318" s="986"/>
      <c r="O318" s="986"/>
      <c r="P318" s="986"/>
      <c r="Q318" s="986"/>
      <c r="R318" s="986"/>
      <c r="S318" s="986"/>
      <c r="T318" s="986"/>
      <c r="U318" s="986"/>
      <c r="V318" s="986"/>
      <c r="W318" s="986"/>
      <c r="X318" s="986"/>
      <c r="Y318" s="986"/>
      <c r="Z318" s="986"/>
      <c r="AA318" s="986"/>
      <c r="AB318" s="986"/>
      <c r="AC318" s="986"/>
      <c r="AD318" s="986"/>
    </row>
    <row r="319" spans="11:30" s="113" customFormat="1" x14ac:dyDescent="0.2">
      <c r="K319" s="986"/>
      <c r="L319" s="986"/>
      <c r="M319" s="986"/>
      <c r="N319" s="986"/>
      <c r="O319" s="986"/>
      <c r="P319" s="986"/>
      <c r="Q319" s="986"/>
      <c r="R319" s="986"/>
      <c r="S319" s="986"/>
      <c r="T319" s="986"/>
      <c r="U319" s="986"/>
      <c r="V319" s="986"/>
      <c r="W319" s="986"/>
      <c r="X319" s="986"/>
      <c r="Y319" s="986"/>
      <c r="Z319" s="986"/>
      <c r="AA319" s="986"/>
      <c r="AB319" s="986"/>
      <c r="AC319" s="986"/>
      <c r="AD319" s="986"/>
    </row>
    <row r="320" spans="11:30" s="113" customFormat="1" x14ac:dyDescent="0.2">
      <c r="K320" s="986"/>
      <c r="L320" s="986"/>
      <c r="M320" s="986"/>
      <c r="N320" s="986"/>
      <c r="O320" s="986"/>
      <c r="P320" s="986"/>
      <c r="Q320" s="986"/>
      <c r="R320" s="986"/>
      <c r="S320" s="986"/>
      <c r="T320" s="986"/>
      <c r="U320" s="986"/>
      <c r="V320" s="986"/>
      <c r="W320" s="986"/>
      <c r="X320" s="986"/>
      <c r="Y320" s="986"/>
      <c r="Z320" s="986"/>
      <c r="AA320" s="986"/>
      <c r="AB320" s="986"/>
      <c r="AC320" s="986"/>
      <c r="AD320" s="986"/>
    </row>
    <row r="321" spans="11:30" s="113" customFormat="1" x14ac:dyDescent="0.2">
      <c r="K321" s="986"/>
      <c r="L321" s="986"/>
      <c r="M321" s="986"/>
      <c r="N321" s="986"/>
      <c r="O321" s="986"/>
      <c r="P321" s="986"/>
      <c r="Q321" s="986"/>
      <c r="R321" s="986"/>
      <c r="S321" s="986"/>
      <c r="T321" s="986"/>
      <c r="U321" s="986"/>
      <c r="V321" s="986"/>
      <c r="W321" s="986"/>
      <c r="X321" s="986"/>
      <c r="Y321" s="986"/>
      <c r="Z321" s="986"/>
      <c r="AA321" s="986"/>
      <c r="AB321" s="986"/>
      <c r="AC321" s="986"/>
      <c r="AD321" s="986"/>
    </row>
    <row r="322" spans="11:30" s="113" customFormat="1" x14ac:dyDescent="0.2">
      <c r="K322" s="986"/>
      <c r="L322" s="986"/>
      <c r="M322" s="986"/>
      <c r="N322" s="986"/>
      <c r="O322" s="986"/>
      <c r="P322" s="986"/>
      <c r="Q322" s="986"/>
      <c r="R322" s="986"/>
      <c r="S322" s="986"/>
      <c r="T322" s="986"/>
      <c r="U322" s="986"/>
      <c r="V322" s="986"/>
      <c r="W322" s="986"/>
      <c r="X322" s="986"/>
      <c r="Y322" s="986"/>
      <c r="Z322" s="986"/>
      <c r="AA322" s="986"/>
      <c r="AB322" s="986"/>
      <c r="AC322" s="986"/>
      <c r="AD322" s="986"/>
    </row>
    <row r="323" spans="11:30" s="113" customFormat="1" x14ac:dyDescent="0.2">
      <c r="K323" s="986"/>
      <c r="L323" s="986"/>
      <c r="M323" s="986"/>
      <c r="N323" s="986"/>
      <c r="O323" s="986"/>
      <c r="P323" s="986"/>
      <c r="Q323" s="986"/>
      <c r="R323" s="986"/>
      <c r="S323" s="986"/>
      <c r="T323" s="986"/>
      <c r="U323" s="986"/>
      <c r="V323" s="986"/>
      <c r="W323" s="986"/>
      <c r="X323" s="986"/>
      <c r="Y323" s="986"/>
      <c r="Z323" s="986"/>
      <c r="AA323" s="986"/>
      <c r="AB323" s="986"/>
      <c r="AC323" s="986"/>
      <c r="AD323" s="986"/>
    </row>
    <row r="324" spans="11:30" s="113" customFormat="1" x14ac:dyDescent="0.2">
      <c r="K324" s="986"/>
      <c r="L324" s="986"/>
      <c r="M324" s="986"/>
      <c r="N324" s="986"/>
      <c r="O324" s="986"/>
      <c r="P324" s="986"/>
      <c r="Q324" s="986"/>
      <c r="R324" s="986"/>
      <c r="S324" s="986"/>
      <c r="T324" s="986"/>
      <c r="U324" s="986"/>
      <c r="V324" s="986"/>
      <c r="W324" s="986"/>
      <c r="X324" s="986"/>
      <c r="Y324" s="986"/>
      <c r="Z324" s="986"/>
      <c r="AA324" s="986"/>
      <c r="AB324" s="986"/>
      <c r="AC324" s="986"/>
      <c r="AD324" s="986"/>
    </row>
    <row r="325" spans="11:30" s="113" customFormat="1" x14ac:dyDescent="0.2">
      <c r="K325" s="986"/>
      <c r="L325" s="986"/>
      <c r="M325" s="986"/>
      <c r="N325" s="986"/>
      <c r="O325" s="986"/>
      <c r="P325" s="986"/>
      <c r="Q325" s="986"/>
      <c r="R325" s="986"/>
      <c r="S325" s="986"/>
      <c r="T325" s="986"/>
      <c r="U325" s="986"/>
      <c r="V325" s="986"/>
      <c r="W325" s="986"/>
      <c r="X325" s="986"/>
      <c r="Y325" s="986"/>
      <c r="Z325" s="986"/>
      <c r="AA325" s="986"/>
      <c r="AB325" s="986"/>
      <c r="AC325" s="986"/>
      <c r="AD325" s="986"/>
    </row>
    <row r="326" spans="11:30" s="113" customFormat="1" x14ac:dyDescent="0.2">
      <c r="K326" s="986"/>
      <c r="L326" s="986"/>
      <c r="M326" s="986"/>
      <c r="N326" s="986"/>
      <c r="O326" s="986"/>
      <c r="P326" s="986"/>
      <c r="Q326" s="986"/>
      <c r="R326" s="986"/>
      <c r="S326" s="986"/>
      <c r="T326" s="986"/>
      <c r="U326" s="986"/>
      <c r="V326" s="986"/>
      <c r="W326" s="986"/>
      <c r="X326" s="986"/>
      <c r="Y326" s="986"/>
      <c r="Z326" s="986"/>
      <c r="AA326" s="986"/>
      <c r="AB326" s="986"/>
      <c r="AC326" s="986"/>
      <c r="AD326" s="986"/>
    </row>
  </sheetData>
  <mergeCells count="1">
    <mergeCell ref="A1:A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66" sqref="R166"/>
    </sheetView>
  </sheetViews>
  <sheetFormatPr defaultRowHeight="11.25" x14ac:dyDescent="0.2"/>
  <cols>
    <col min="1" max="1" width="52" style="208" customWidth="1"/>
    <col min="2" max="2" width="11.85546875" style="113" bestFit="1" customWidth="1"/>
    <col min="3" max="4" width="10.7109375" style="113" customWidth="1"/>
    <col min="5" max="6" width="10.7109375" style="113" bestFit="1" customWidth="1"/>
    <col min="7" max="7" width="10.7109375" style="113" customWidth="1"/>
    <col min="8" max="8" width="9.85546875" style="113" customWidth="1"/>
    <col min="9" max="9" width="10.140625" style="113" customWidth="1"/>
    <col min="10" max="10" width="10.5703125" style="113" customWidth="1"/>
    <col min="11" max="11" width="10.42578125" style="113" customWidth="1"/>
    <col min="12" max="12" width="11.42578125" style="113" customWidth="1"/>
    <col min="13" max="13" width="11.85546875" style="279" customWidth="1"/>
    <col min="14" max="14" width="12.28515625" style="279" customWidth="1"/>
    <col min="15" max="15" width="11.28515625" style="279" customWidth="1"/>
    <col min="16" max="16" width="10" style="257" bestFit="1" customWidth="1"/>
    <col min="17" max="256" width="9.140625" style="257"/>
    <col min="257" max="257" width="52" style="257" customWidth="1"/>
    <col min="258" max="258" width="11.85546875" style="257" bestFit="1" customWidth="1"/>
    <col min="259" max="260" width="10.7109375" style="257" customWidth="1"/>
    <col min="261" max="262" width="10.7109375" style="257" bestFit="1" customWidth="1"/>
    <col min="263" max="263" width="10.7109375" style="257" customWidth="1"/>
    <col min="264" max="264" width="9.85546875" style="257" customWidth="1"/>
    <col min="265" max="265" width="10.140625" style="257" customWidth="1"/>
    <col min="266" max="266" width="10.5703125" style="257" customWidth="1"/>
    <col min="267" max="267" width="10.42578125" style="257" customWidth="1"/>
    <col min="268" max="268" width="11.42578125" style="257" customWidth="1"/>
    <col min="269" max="269" width="11.85546875" style="257" customWidth="1"/>
    <col min="270" max="270" width="12.28515625" style="257" customWidth="1"/>
    <col min="271" max="271" width="11.28515625" style="257" customWidth="1"/>
    <col min="272" max="512" width="9.140625" style="257"/>
    <col min="513" max="513" width="52" style="257" customWidth="1"/>
    <col min="514" max="514" width="11.85546875" style="257" bestFit="1" customWidth="1"/>
    <col min="515" max="516" width="10.7109375" style="257" customWidth="1"/>
    <col min="517" max="518" width="10.7109375" style="257" bestFit="1" customWidth="1"/>
    <col min="519" max="519" width="10.7109375" style="257" customWidth="1"/>
    <col min="520" max="520" width="9.85546875" style="257" customWidth="1"/>
    <col min="521" max="521" width="10.140625" style="257" customWidth="1"/>
    <col min="522" max="522" width="10.5703125" style="257" customWidth="1"/>
    <col min="523" max="523" width="10.42578125" style="257" customWidth="1"/>
    <col min="524" max="524" width="11.42578125" style="257" customWidth="1"/>
    <col min="525" max="525" width="11.85546875" style="257" customWidth="1"/>
    <col min="526" max="526" width="12.28515625" style="257" customWidth="1"/>
    <col min="527" max="527" width="11.28515625" style="257" customWidth="1"/>
    <col min="528" max="768" width="9.140625" style="257"/>
    <col min="769" max="769" width="52" style="257" customWidth="1"/>
    <col min="770" max="770" width="11.85546875" style="257" bestFit="1" customWidth="1"/>
    <col min="771" max="772" width="10.7109375" style="257" customWidth="1"/>
    <col min="773" max="774" width="10.7109375" style="257" bestFit="1" customWidth="1"/>
    <col min="775" max="775" width="10.7109375" style="257" customWidth="1"/>
    <col min="776" max="776" width="9.85546875" style="257" customWidth="1"/>
    <col min="777" max="777" width="10.140625" style="257" customWidth="1"/>
    <col min="778" max="778" width="10.5703125" style="257" customWidth="1"/>
    <col min="779" max="779" width="10.42578125" style="257" customWidth="1"/>
    <col min="780" max="780" width="11.42578125" style="257" customWidth="1"/>
    <col min="781" max="781" width="11.85546875" style="257" customWidth="1"/>
    <col min="782" max="782" width="12.28515625" style="257" customWidth="1"/>
    <col min="783" max="783" width="11.28515625" style="257" customWidth="1"/>
    <col min="784" max="1024" width="9.140625" style="257"/>
    <col min="1025" max="1025" width="52" style="257" customWidth="1"/>
    <col min="1026" max="1026" width="11.85546875" style="257" bestFit="1" customWidth="1"/>
    <col min="1027" max="1028" width="10.7109375" style="257" customWidth="1"/>
    <col min="1029" max="1030" width="10.7109375" style="257" bestFit="1" customWidth="1"/>
    <col min="1031" max="1031" width="10.7109375" style="257" customWidth="1"/>
    <col min="1032" max="1032" width="9.85546875" style="257" customWidth="1"/>
    <col min="1033" max="1033" width="10.140625" style="257" customWidth="1"/>
    <col min="1034" max="1034" width="10.5703125" style="257" customWidth="1"/>
    <col min="1035" max="1035" width="10.42578125" style="257" customWidth="1"/>
    <col min="1036" max="1036" width="11.42578125" style="257" customWidth="1"/>
    <col min="1037" max="1037" width="11.85546875" style="257" customWidth="1"/>
    <col min="1038" max="1038" width="12.28515625" style="257" customWidth="1"/>
    <col min="1039" max="1039" width="11.28515625" style="257" customWidth="1"/>
    <col min="1040" max="1280" width="9.140625" style="257"/>
    <col min="1281" max="1281" width="52" style="257" customWidth="1"/>
    <col min="1282" max="1282" width="11.85546875" style="257" bestFit="1" customWidth="1"/>
    <col min="1283" max="1284" width="10.7109375" style="257" customWidth="1"/>
    <col min="1285" max="1286" width="10.7109375" style="257" bestFit="1" customWidth="1"/>
    <col min="1287" max="1287" width="10.7109375" style="257" customWidth="1"/>
    <col min="1288" max="1288" width="9.85546875" style="257" customWidth="1"/>
    <col min="1289" max="1289" width="10.140625" style="257" customWidth="1"/>
    <col min="1290" max="1290" width="10.5703125" style="257" customWidth="1"/>
    <col min="1291" max="1291" width="10.42578125" style="257" customWidth="1"/>
    <col min="1292" max="1292" width="11.42578125" style="257" customWidth="1"/>
    <col min="1293" max="1293" width="11.85546875" style="257" customWidth="1"/>
    <col min="1294" max="1294" width="12.28515625" style="257" customWidth="1"/>
    <col min="1295" max="1295" width="11.28515625" style="257" customWidth="1"/>
    <col min="1296" max="1536" width="9.140625" style="257"/>
    <col min="1537" max="1537" width="52" style="257" customWidth="1"/>
    <col min="1538" max="1538" width="11.85546875" style="257" bestFit="1" customWidth="1"/>
    <col min="1539" max="1540" width="10.7109375" style="257" customWidth="1"/>
    <col min="1541" max="1542" width="10.7109375" style="257" bestFit="1" customWidth="1"/>
    <col min="1543" max="1543" width="10.7109375" style="257" customWidth="1"/>
    <col min="1544" max="1544" width="9.85546875" style="257" customWidth="1"/>
    <col min="1545" max="1545" width="10.140625" style="257" customWidth="1"/>
    <col min="1546" max="1546" width="10.5703125" style="257" customWidth="1"/>
    <col min="1547" max="1547" width="10.42578125" style="257" customWidth="1"/>
    <col min="1548" max="1548" width="11.42578125" style="257" customWidth="1"/>
    <col min="1549" max="1549" width="11.85546875" style="257" customWidth="1"/>
    <col min="1550" max="1550" width="12.28515625" style="257" customWidth="1"/>
    <col min="1551" max="1551" width="11.28515625" style="257" customWidth="1"/>
    <col min="1552" max="1792" width="9.140625" style="257"/>
    <col min="1793" max="1793" width="52" style="257" customWidth="1"/>
    <col min="1794" max="1794" width="11.85546875" style="257" bestFit="1" customWidth="1"/>
    <col min="1795" max="1796" width="10.7109375" style="257" customWidth="1"/>
    <col min="1797" max="1798" width="10.7109375" style="257" bestFit="1" customWidth="1"/>
    <col min="1799" max="1799" width="10.7109375" style="257" customWidth="1"/>
    <col min="1800" max="1800" width="9.85546875" style="257" customWidth="1"/>
    <col min="1801" max="1801" width="10.140625" style="257" customWidth="1"/>
    <col min="1802" max="1802" width="10.5703125" style="257" customWidth="1"/>
    <col min="1803" max="1803" width="10.42578125" style="257" customWidth="1"/>
    <col min="1804" max="1804" width="11.42578125" style="257" customWidth="1"/>
    <col min="1805" max="1805" width="11.85546875" style="257" customWidth="1"/>
    <col min="1806" max="1806" width="12.28515625" style="257" customWidth="1"/>
    <col min="1807" max="1807" width="11.28515625" style="257" customWidth="1"/>
    <col min="1808" max="2048" width="9.140625" style="257"/>
    <col min="2049" max="2049" width="52" style="257" customWidth="1"/>
    <col min="2050" max="2050" width="11.85546875" style="257" bestFit="1" customWidth="1"/>
    <col min="2051" max="2052" width="10.7109375" style="257" customWidth="1"/>
    <col min="2053" max="2054" width="10.7109375" style="257" bestFit="1" customWidth="1"/>
    <col min="2055" max="2055" width="10.7109375" style="257" customWidth="1"/>
    <col min="2056" max="2056" width="9.85546875" style="257" customWidth="1"/>
    <col min="2057" max="2057" width="10.140625" style="257" customWidth="1"/>
    <col min="2058" max="2058" width="10.5703125" style="257" customWidth="1"/>
    <col min="2059" max="2059" width="10.42578125" style="257" customWidth="1"/>
    <col min="2060" max="2060" width="11.42578125" style="257" customWidth="1"/>
    <col min="2061" max="2061" width="11.85546875" style="257" customWidth="1"/>
    <col min="2062" max="2062" width="12.28515625" style="257" customWidth="1"/>
    <col min="2063" max="2063" width="11.28515625" style="257" customWidth="1"/>
    <col min="2064" max="2304" width="9.140625" style="257"/>
    <col min="2305" max="2305" width="52" style="257" customWidth="1"/>
    <col min="2306" max="2306" width="11.85546875" style="257" bestFit="1" customWidth="1"/>
    <col min="2307" max="2308" width="10.7109375" style="257" customWidth="1"/>
    <col min="2309" max="2310" width="10.7109375" style="257" bestFit="1" customWidth="1"/>
    <col min="2311" max="2311" width="10.7109375" style="257" customWidth="1"/>
    <col min="2312" max="2312" width="9.85546875" style="257" customWidth="1"/>
    <col min="2313" max="2313" width="10.140625" style="257" customWidth="1"/>
    <col min="2314" max="2314" width="10.5703125" style="257" customWidth="1"/>
    <col min="2315" max="2315" width="10.42578125" style="257" customWidth="1"/>
    <col min="2316" max="2316" width="11.42578125" style="257" customWidth="1"/>
    <col min="2317" max="2317" width="11.85546875" style="257" customWidth="1"/>
    <col min="2318" max="2318" width="12.28515625" style="257" customWidth="1"/>
    <col min="2319" max="2319" width="11.28515625" style="257" customWidth="1"/>
    <col min="2320" max="2560" width="9.140625" style="257"/>
    <col min="2561" max="2561" width="52" style="257" customWidth="1"/>
    <col min="2562" max="2562" width="11.85546875" style="257" bestFit="1" customWidth="1"/>
    <col min="2563" max="2564" width="10.7109375" style="257" customWidth="1"/>
    <col min="2565" max="2566" width="10.7109375" style="257" bestFit="1" customWidth="1"/>
    <col min="2567" max="2567" width="10.7109375" style="257" customWidth="1"/>
    <col min="2568" max="2568" width="9.85546875" style="257" customWidth="1"/>
    <col min="2569" max="2569" width="10.140625" style="257" customWidth="1"/>
    <col min="2570" max="2570" width="10.5703125" style="257" customWidth="1"/>
    <col min="2571" max="2571" width="10.42578125" style="257" customWidth="1"/>
    <col min="2572" max="2572" width="11.42578125" style="257" customWidth="1"/>
    <col min="2573" max="2573" width="11.85546875" style="257" customWidth="1"/>
    <col min="2574" max="2574" width="12.28515625" style="257" customWidth="1"/>
    <col min="2575" max="2575" width="11.28515625" style="257" customWidth="1"/>
    <col min="2576" max="2816" width="9.140625" style="257"/>
    <col min="2817" max="2817" width="52" style="257" customWidth="1"/>
    <col min="2818" max="2818" width="11.85546875" style="257" bestFit="1" customWidth="1"/>
    <col min="2819" max="2820" width="10.7109375" style="257" customWidth="1"/>
    <col min="2821" max="2822" width="10.7109375" style="257" bestFit="1" customWidth="1"/>
    <col min="2823" max="2823" width="10.7109375" style="257" customWidth="1"/>
    <col min="2824" max="2824" width="9.85546875" style="257" customWidth="1"/>
    <col min="2825" max="2825" width="10.140625" style="257" customWidth="1"/>
    <col min="2826" max="2826" width="10.5703125" style="257" customWidth="1"/>
    <col min="2827" max="2827" width="10.42578125" style="257" customWidth="1"/>
    <col min="2828" max="2828" width="11.42578125" style="257" customWidth="1"/>
    <col min="2829" max="2829" width="11.85546875" style="257" customWidth="1"/>
    <col min="2830" max="2830" width="12.28515625" style="257" customWidth="1"/>
    <col min="2831" max="2831" width="11.28515625" style="257" customWidth="1"/>
    <col min="2832" max="3072" width="9.140625" style="257"/>
    <col min="3073" max="3073" width="52" style="257" customWidth="1"/>
    <col min="3074" max="3074" width="11.85546875" style="257" bestFit="1" customWidth="1"/>
    <col min="3075" max="3076" width="10.7109375" style="257" customWidth="1"/>
    <col min="3077" max="3078" width="10.7109375" style="257" bestFit="1" customWidth="1"/>
    <col min="3079" max="3079" width="10.7109375" style="257" customWidth="1"/>
    <col min="3080" max="3080" width="9.85546875" style="257" customWidth="1"/>
    <col min="3081" max="3081" width="10.140625" style="257" customWidth="1"/>
    <col min="3082" max="3082" width="10.5703125" style="257" customWidth="1"/>
    <col min="3083" max="3083" width="10.42578125" style="257" customWidth="1"/>
    <col min="3084" max="3084" width="11.42578125" style="257" customWidth="1"/>
    <col min="3085" max="3085" width="11.85546875" style="257" customWidth="1"/>
    <col min="3086" max="3086" width="12.28515625" style="257" customWidth="1"/>
    <col min="3087" max="3087" width="11.28515625" style="257" customWidth="1"/>
    <col min="3088" max="3328" width="9.140625" style="257"/>
    <col min="3329" max="3329" width="52" style="257" customWidth="1"/>
    <col min="3330" max="3330" width="11.85546875" style="257" bestFit="1" customWidth="1"/>
    <col min="3331" max="3332" width="10.7109375" style="257" customWidth="1"/>
    <col min="3333" max="3334" width="10.7109375" style="257" bestFit="1" customWidth="1"/>
    <col min="3335" max="3335" width="10.7109375" style="257" customWidth="1"/>
    <col min="3336" max="3336" width="9.85546875" style="257" customWidth="1"/>
    <col min="3337" max="3337" width="10.140625" style="257" customWidth="1"/>
    <col min="3338" max="3338" width="10.5703125" style="257" customWidth="1"/>
    <col min="3339" max="3339" width="10.42578125" style="257" customWidth="1"/>
    <col min="3340" max="3340" width="11.42578125" style="257" customWidth="1"/>
    <col min="3341" max="3341" width="11.85546875" style="257" customWidth="1"/>
    <col min="3342" max="3342" width="12.28515625" style="257" customWidth="1"/>
    <col min="3343" max="3343" width="11.28515625" style="257" customWidth="1"/>
    <col min="3344" max="3584" width="9.140625" style="257"/>
    <col min="3585" max="3585" width="52" style="257" customWidth="1"/>
    <col min="3586" max="3586" width="11.85546875" style="257" bestFit="1" customWidth="1"/>
    <col min="3587" max="3588" width="10.7109375" style="257" customWidth="1"/>
    <col min="3589" max="3590" width="10.7109375" style="257" bestFit="1" customWidth="1"/>
    <col min="3591" max="3591" width="10.7109375" style="257" customWidth="1"/>
    <col min="3592" max="3592" width="9.85546875" style="257" customWidth="1"/>
    <col min="3593" max="3593" width="10.140625" style="257" customWidth="1"/>
    <col min="3594" max="3594" width="10.5703125" style="257" customWidth="1"/>
    <col min="3595" max="3595" width="10.42578125" style="257" customWidth="1"/>
    <col min="3596" max="3596" width="11.42578125" style="257" customWidth="1"/>
    <col min="3597" max="3597" width="11.85546875" style="257" customWidth="1"/>
    <col min="3598" max="3598" width="12.28515625" style="257" customWidth="1"/>
    <col min="3599" max="3599" width="11.28515625" style="257" customWidth="1"/>
    <col min="3600" max="3840" width="9.140625" style="257"/>
    <col min="3841" max="3841" width="52" style="257" customWidth="1"/>
    <col min="3842" max="3842" width="11.85546875" style="257" bestFit="1" customWidth="1"/>
    <col min="3843" max="3844" width="10.7109375" style="257" customWidth="1"/>
    <col min="3845" max="3846" width="10.7109375" style="257" bestFit="1" customWidth="1"/>
    <col min="3847" max="3847" width="10.7109375" style="257" customWidth="1"/>
    <col min="3848" max="3848" width="9.85546875" style="257" customWidth="1"/>
    <col min="3849" max="3849" width="10.140625" style="257" customWidth="1"/>
    <col min="3850" max="3850" width="10.5703125" style="257" customWidth="1"/>
    <col min="3851" max="3851" width="10.42578125" style="257" customWidth="1"/>
    <col min="3852" max="3852" width="11.42578125" style="257" customWidth="1"/>
    <col min="3853" max="3853" width="11.85546875" style="257" customWidth="1"/>
    <col min="3854" max="3854" width="12.28515625" style="257" customWidth="1"/>
    <col min="3855" max="3855" width="11.28515625" style="257" customWidth="1"/>
    <col min="3856" max="4096" width="9.140625" style="257"/>
    <col min="4097" max="4097" width="52" style="257" customWidth="1"/>
    <col min="4098" max="4098" width="11.85546875" style="257" bestFit="1" customWidth="1"/>
    <col min="4099" max="4100" width="10.7109375" style="257" customWidth="1"/>
    <col min="4101" max="4102" width="10.7109375" style="257" bestFit="1" customWidth="1"/>
    <col min="4103" max="4103" width="10.7109375" style="257" customWidth="1"/>
    <col min="4104" max="4104" width="9.85546875" style="257" customWidth="1"/>
    <col min="4105" max="4105" width="10.140625" style="257" customWidth="1"/>
    <col min="4106" max="4106" width="10.5703125" style="257" customWidth="1"/>
    <col min="4107" max="4107" width="10.42578125" style="257" customWidth="1"/>
    <col min="4108" max="4108" width="11.42578125" style="257" customWidth="1"/>
    <col min="4109" max="4109" width="11.85546875" style="257" customWidth="1"/>
    <col min="4110" max="4110" width="12.28515625" style="257" customWidth="1"/>
    <col min="4111" max="4111" width="11.28515625" style="257" customWidth="1"/>
    <col min="4112" max="4352" width="9.140625" style="257"/>
    <col min="4353" max="4353" width="52" style="257" customWidth="1"/>
    <col min="4354" max="4354" width="11.85546875" style="257" bestFit="1" customWidth="1"/>
    <col min="4355" max="4356" width="10.7109375" style="257" customWidth="1"/>
    <col min="4357" max="4358" width="10.7109375" style="257" bestFit="1" customWidth="1"/>
    <col min="4359" max="4359" width="10.7109375" style="257" customWidth="1"/>
    <col min="4360" max="4360" width="9.85546875" style="257" customWidth="1"/>
    <col min="4361" max="4361" width="10.140625" style="257" customWidth="1"/>
    <col min="4362" max="4362" width="10.5703125" style="257" customWidth="1"/>
    <col min="4363" max="4363" width="10.42578125" style="257" customWidth="1"/>
    <col min="4364" max="4364" width="11.42578125" style="257" customWidth="1"/>
    <col min="4365" max="4365" width="11.85546875" style="257" customWidth="1"/>
    <col min="4366" max="4366" width="12.28515625" style="257" customWidth="1"/>
    <col min="4367" max="4367" width="11.28515625" style="257" customWidth="1"/>
    <col min="4368" max="4608" width="9.140625" style="257"/>
    <col min="4609" max="4609" width="52" style="257" customWidth="1"/>
    <col min="4610" max="4610" width="11.85546875" style="257" bestFit="1" customWidth="1"/>
    <col min="4611" max="4612" width="10.7109375" style="257" customWidth="1"/>
    <col min="4613" max="4614" width="10.7109375" style="257" bestFit="1" customWidth="1"/>
    <col min="4615" max="4615" width="10.7109375" style="257" customWidth="1"/>
    <col min="4616" max="4616" width="9.85546875" style="257" customWidth="1"/>
    <col min="4617" max="4617" width="10.140625" style="257" customWidth="1"/>
    <col min="4618" max="4618" width="10.5703125" style="257" customWidth="1"/>
    <col min="4619" max="4619" width="10.42578125" style="257" customWidth="1"/>
    <col min="4620" max="4620" width="11.42578125" style="257" customWidth="1"/>
    <col min="4621" max="4621" width="11.85546875" style="257" customWidth="1"/>
    <col min="4622" max="4622" width="12.28515625" style="257" customWidth="1"/>
    <col min="4623" max="4623" width="11.28515625" style="257" customWidth="1"/>
    <col min="4624" max="4864" width="9.140625" style="257"/>
    <col min="4865" max="4865" width="52" style="257" customWidth="1"/>
    <col min="4866" max="4866" width="11.85546875" style="257" bestFit="1" customWidth="1"/>
    <col min="4867" max="4868" width="10.7109375" style="257" customWidth="1"/>
    <col min="4869" max="4870" width="10.7109375" style="257" bestFit="1" customWidth="1"/>
    <col min="4871" max="4871" width="10.7109375" style="257" customWidth="1"/>
    <col min="4872" max="4872" width="9.85546875" style="257" customWidth="1"/>
    <col min="4873" max="4873" width="10.140625" style="257" customWidth="1"/>
    <col min="4874" max="4874" width="10.5703125" style="257" customWidth="1"/>
    <col min="4875" max="4875" width="10.42578125" style="257" customWidth="1"/>
    <col min="4876" max="4876" width="11.42578125" style="257" customWidth="1"/>
    <col min="4877" max="4877" width="11.85546875" style="257" customWidth="1"/>
    <col min="4878" max="4878" width="12.28515625" style="257" customWidth="1"/>
    <col min="4879" max="4879" width="11.28515625" style="257" customWidth="1"/>
    <col min="4880" max="5120" width="9.140625" style="257"/>
    <col min="5121" max="5121" width="52" style="257" customWidth="1"/>
    <col min="5122" max="5122" width="11.85546875" style="257" bestFit="1" customWidth="1"/>
    <col min="5123" max="5124" width="10.7109375" style="257" customWidth="1"/>
    <col min="5125" max="5126" width="10.7109375" style="257" bestFit="1" customWidth="1"/>
    <col min="5127" max="5127" width="10.7109375" style="257" customWidth="1"/>
    <col min="5128" max="5128" width="9.85546875" style="257" customWidth="1"/>
    <col min="5129" max="5129" width="10.140625" style="257" customWidth="1"/>
    <col min="5130" max="5130" width="10.5703125" style="257" customWidth="1"/>
    <col min="5131" max="5131" width="10.42578125" style="257" customWidth="1"/>
    <col min="5132" max="5132" width="11.42578125" style="257" customWidth="1"/>
    <col min="5133" max="5133" width="11.85546875" style="257" customWidth="1"/>
    <col min="5134" max="5134" width="12.28515625" style="257" customWidth="1"/>
    <col min="5135" max="5135" width="11.28515625" style="257" customWidth="1"/>
    <col min="5136" max="5376" width="9.140625" style="257"/>
    <col min="5377" max="5377" width="52" style="257" customWidth="1"/>
    <col min="5378" max="5378" width="11.85546875" style="257" bestFit="1" customWidth="1"/>
    <col min="5379" max="5380" width="10.7109375" style="257" customWidth="1"/>
    <col min="5381" max="5382" width="10.7109375" style="257" bestFit="1" customWidth="1"/>
    <col min="5383" max="5383" width="10.7109375" style="257" customWidth="1"/>
    <col min="5384" max="5384" width="9.85546875" style="257" customWidth="1"/>
    <col min="5385" max="5385" width="10.140625" style="257" customWidth="1"/>
    <col min="5386" max="5386" width="10.5703125" style="257" customWidth="1"/>
    <col min="5387" max="5387" width="10.42578125" style="257" customWidth="1"/>
    <col min="5388" max="5388" width="11.42578125" style="257" customWidth="1"/>
    <col min="5389" max="5389" width="11.85546875" style="257" customWidth="1"/>
    <col min="5390" max="5390" width="12.28515625" style="257" customWidth="1"/>
    <col min="5391" max="5391" width="11.28515625" style="257" customWidth="1"/>
    <col min="5392" max="5632" width="9.140625" style="257"/>
    <col min="5633" max="5633" width="52" style="257" customWidth="1"/>
    <col min="5634" max="5634" width="11.85546875" style="257" bestFit="1" customWidth="1"/>
    <col min="5635" max="5636" width="10.7109375" style="257" customWidth="1"/>
    <col min="5637" max="5638" width="10.7109375" style="257" bestFit="1" customWidth="1"/>
    <col min="5639" max="5639" width="10.7109375" style="257" customWidth="1"/>
    <col min="5640" max="5640" width="9.85546875" style="257" customWidth="1"/>
    <col min="5641" max="5641" width="10.140625" style="257" customWidth="1"/>
    <col min="5642" max="5642" width="10.5703125" style="257" customWidth="1"/>
    <col min="5643" max="5643" width="10.42578125" style="257" customWidth="1"/>
    <col min="5644" max="5644" width="11.42578125" style="257" customWidth="1"/>
    <col min="5645" max="5645" width="11.85546875" style="257" customWidth="1"/>
    <col min="5646" max="5646" width="12.28515625" style="257" customWidth="1"/>
    <col min="5647" max="5647" width="11.28515625" style="257" customWidth="1"/>
    <col min="5648" max="5888" width="9.140625" style="257"/>
    <col min="5889" max="5889" width="52" style="257" customWidth="1"/>
    <col min="5890" max="5890" width="11.85546875" style="257" bestFit="1" customWidth="1"/>
    <col min="5891" max="5892" width="10.7109375" style="257" customWidth="1"/>
    <col min="5893" max="5894" width="10.7109375" style="257" bestFit="1" customWidth="1"/>
    <col min="5895" max="5895" width="10.7109375" style="257" customWidth="1"/>
    <col min="5896" max="5896" width="9.85546875" style="257" customWidth="1"/>
    <col min="5897" max="5897" width="10.140625" style="257" customWidth="1"/>
    <col min="5898" max="5898" width="10.5703125" style="257" customWidth="1"/>
    <col min="5899" max="5899" width="10.42578125" style="257" customWidth="1"/>
    <col min="5900" max="5900" width="11.42578125" style="257" customWidth="1"/>
    <col min="5901" max="5901" width="11.85546875" style="257" customWidth="1"/>
    <col min="5902" max="5902" width="12.28515625" style="257" customWidth="1"/>
    <col min="5903" max="5903" width="11.28515625" style="257" customWidth="1"/>
    <col min="5904" max="6144" width="9.140625" style="257"/>
    <col min="6145" max="6145" width="52" style="257" customWidth="1"/>
    <col min="6146" max="6146" width="11.85546875" style="257" bestFit="1" customWidth="1"/>
    <col min="6147" max="6148" width="10.7109375" style="257" customWidth="1"/>
    <col min="6149" max="6150" width="10.7109375" style="257" bestFit="1" customWidth="1"/>
    <col min="6151" max="6151" width="10.7109375" style="257" customWidth="1"/>
    <col min="6152" max="6152" width="9.85546875" style="257" customWidth="1"/>
    <col min="6153" max="6153" width="10.140625" style="257" customWidth="1"/>
    <col min="6154" max="6154" width="10.5703125" style="257" customWidth="1"/>
    <col min="6155" max="6155" width="10.42578125" style="257" customWidth="1"/>
    <col min="6156" max="6156" width="11.42578125" style="257" customWidth="1"/>
    <col min="6157" max="6157" width="11.85546875" style="257" customWidth="1"/>
    <col min="6158" max="6158" width="12.28515625" style="257" customWidth="1"/>
    <col min="6159" max="6159" width="11.28515625" style="257" customWidth="1"/>
    <col min="6160" max="6400" width="9.140625" style="257"/>
    <col min="6401" max="6401" width="52" style="257" customWidth="1"/>
    <col min="6402" max="6402" width="11.85546875" style="257" bestFit="1" customWidth="1"/>
    <col min="6403" max="6404" width="10.7109375" style="257" customWidth="1"/>
    <col min="6405" max="6406" width="10.7109375" style="257" bestFit="1" customWidth="1"/>
    <col min="6407" max="6407" width="10.7109375" style="257" customWidth="1"/>
    <col min="6408" max="6408" width="9.85546875" style="257" customWidth="1"/>
    <col min="6409" max="6409" width="10.140625" style="257" customWidth="1"/>
    <col min="6410" max="6410" width="10.5703125" style="257" customWidth="1"/>
    <col min="6411" max="6411" width="10.42578125" style="257" customWidth="1"/>
    <col min="6412" max="6412" width="11.42578125" style="257" customWidth="1"/>
    <col min="6413" max="6413" width="11.85546875" style="257" customWidth="1"/>
    <col min="6414" max="6414" width="12.28515625" style="257" customWidth="1"/>
    <col min="6415" max="6415" width="11.28515625" style="257" customWidth="1"/>
    <col min="6416" max="6656" width="9.140625" style="257"/>
    <col min="6657" max="6657" width="52" style="257" customWidth="1"/>
    <col min="6658" max="6658" width="11.85546875" style="257" bestFit="1" customWidth="1"/>
    <col min="6659" max="6660" width="10.7109375" style="257" customWidth="1"/>
    <col min="6661" max="6662" width="10.7109375" style="257" bestFit="1" customWidth="1"/>
    <col min="6663" max="6663" width="10.7109375" style="257" customWidth="1"/>
    <col min="6664" max="6664" width="9.85546875" style="257" customWidth="1"/>
    <col min="6665" max="6665" width="10.140625" style="257" customWidth="1"/>
    <col min="6666" max="6666" width="10.5703125" style="257" customWidth="1"/>
    <col min="6667" max="6667" width="10.42578125" style="257" customWidth="1"/>
    <col min="6668" max="6668" width="11.42578125" style="257" customWidth="1"/>
    <col min="6669" max="6669" width="11.85546875" style="257" customWidth="1"/>
    <col min="6670" max="6670" width="12.28515625" style="257" customWidth="1"/>
    <col min="6671" max="6671" width="11.28515625" style="257" customWidth="1"/>
    <col min="6672" max="6912" width="9.140625" style="257"/>
    <col min="6913" max="6913" width="52" style="257" customWidth="1"/>
    <col min="6914" max="6914" width="11.85546875" style="257" bestFit="1" customWidth="1"/>
    <col min="6915" max="6916" width="10.7109375" style="257" customWidth="1"/>
    <col min="6917" max="6918" width="10.7109375" style="257" bestFit="1" customWidth="1"/>
    <col min="6919" max="6919" width="10.7109375" style="257" customWidth="1"/>
    <col min="6920" max="6920" width="9.85546875" style="257" customWidth="1"/>
    <col min="6921" max="6921" width="10.140625" style="257" customWidth="1"/>
    <col min="6922" max="6922" width="10.5703125" style="257" customWidth="1"/>
    <col min="6923" max="6923" width="10.42578125" style="257" customWidth="1"/>
    <col min="6924" max="6924" width="11.42578125" style="257" customWidth="1"/>
    <col min="6925" max="6925" width="11.85546875" style="257" customWidth="1"/>
    <col min="6926" max="6926" width="12.28515625" style="257" customWidth="1"/>
    <col min="6927" max="6927" width="11.28515625" style="257" customWidth="1"/>
    <col min="6928" max="7168" width="9.140625" style="257"/>
    <col min="7169" max="7169" width="52" style="257" customWidth="1"/>
    <col min="7170" max="7170" width="11.85546875" style="257" bestFit="1" customWidth="1"/>
    <col min="7171" max="7172" width="10.7109375" style="257" customWidth="1"/>
    <col min="7173" max="7174" width="10.7109375" style="257" bestFit="1" customWidth="1"/>
    <col min="7175" max="7175" width="10.7109375" style="257" customWidth="1"/>
    <col min="7176" max="7176" width="9.85546875" style="257" customWidth="1"/>
    <col min="7177" max="7177" width="10.140625" style="257" customWidth="1"/>
    <col min="7178" max="7178" width="10.5703125" style="257" customWidth="1"/>
    <col min="7179" max="7179" width="10.42578125" style="257" customWidth="1"/>
    <col min="7180" max="7180" width="11.42578125" style="257" customWidth="1"/>
    <col min="7181" max="7181" width="11.85546875" style="257" customWidth="1"/>
    <col min="7182" max="7182" width="12.28515625" style="257" customWidth="1"/>
    <col min="7183" max="7183" width="11.28515625" style="257" customWidth="1"/>
    <col min="7184" max="7424" width="9.140625" style="257"/>
    <col min="7425" max="7425" width="52" style="257" customWidth="1"/>
    <col min="7426" max="7426" width="11.85546875" style="257" bestFit="1" customWidth="1"/>
    <col min="7427" max="7428" width="10.7109375" style="257" customWidth="1"/>
    <col min="7429" max="7430" width="10.7109375" style="257" bestFit="1" customWidth="1"/>
    <col min="7431" max="7431" width="10.7109375" style="257" customWidth="1"/>
    <col min="7432" max="7432" width="9.85546875" style="257" customWidth="1"/>
    <col min="7433" max="7433" width="10.140625" style="257" customWidth="1"/>
    <col min="7434" max="7434" width="10.5703125" style="257" customWidth="1"/>
    <col min="7435" max="7435" width="10.42578125" style="257" customWidth="1"/>
    <col min="7436" max="7436" width="11.42578125" style="257" customWidth="1"/>
    <col min="7437" max="7437" width="11.85546875" style="257" customWidth="1"/>
    <col min="7438" max="7438" width="12.28515625" style="257" customWidth="1"/>
    <col min="7439" max="7439" width="11.28515625" style="257" customWidth="1"/>
    <col min="7440" max="7680" width="9.140625" style="257"/>
    <col min="7681" max="7681" width="52" style="257" customWidth="1"/>
    <col min="7682" max="7682" width="11.85546875" style="257" bestFit="1" customWidth="1"/>
    <col min="7683" max="7684" width="10.7109375" style="257" customWidth="1"/>
    <col min="7685" max="7686" width="10.7109375" style="257" bestFit="1" customWidth="1"/>
    <col min="7687" max="7687" width="10.7109375" style="257" customWidth="1"/>
    <col min="7688" max="7688" width="9.85546875" style="257" customWidth="1"/>
    <col min="7689" max="7689" width="10.140625" style="257" customWidth="1"/>
    <col min="7690" max="7690" width="10.5703125" style="257" customWidth="1"/>
    <col min="7691" max="7691" width="10.42578125" style="257" customWidth="1"/>
    <col min="7692" max="7692" width="11.42578125" style="257" customWidth="1"/>
    <col min="7693" max="7693" width="11.85546875" style="257" customWidth="1"/>
    <col min="7694" max="7694" width="12.28515625" style="257" customWidth="1"/>
    <col min="7695" max="7695" width="11.28515625" style="257" customWidth="1"/>
    <col min="7696" max="7936" width="9.140625" style="257"/>
    <col min="7937" max="7937" width="52" style="257" customWidth="1"/>
    <col min="7938" max="7938" width="11.85546875" style="257" bestFit="1" customWidth="1"/>
    <col min="7939" max="7940" width="10.7109375" style="257" customWidth="1"/>
    <col min="7941" max="7942" width="10.7109375" style="257" bestFit="1" customWidth="1"/>
    <col min="7943" max="7943" width="10.7109375" style="257" customWidth="1"/>
    <col min="7944" max="7944" width="9.85546875" style="257" customWidth="1"/>
    <col min="7945" max="7945" width="10.140625" style="257" customWidth="1"/>
    <col min="7946" max="7946" width="10.5703125" style="257" customWidth="1"/>
    <col min="7947" max="7947" width="10.42578125" style="257" customWidth="1"/>
    <col min="7948" max="7948" width="11.42578125" style="257" customWidth="1"/>
    <col min="7949" max="7949" width="11.85546875" style="257" customWidth="1"/>
    <col min="7950" max="7950" width="12.28515625" style="257" customWidth="1"/>
    <col min="7951" max="7951" width="11.28515625" style="257" customWidth="1"/>
    <col min="7952" max="8192" width="9.140625" style="257"/>
    <col min="8193" max="8193" width="52" style="257" customWidth="1"/>
    <col min="8194" max="8194" width="11.85546875" style="257" bestFit="1" customWidth="1"/>
    <col min="8195" max="8196" width="10.7109375" style="257" customWidth="1"/>
    <col min="8197" max="8198" width="10.7109375" style="257" bestFit="1" customWidth="1"/>
    <col min="8199" max="8199" width="10.7109375" style="257" customWidth="1"/>
    <col min="8200" max="8200" width="9.85546875" style="257" customWidth="1"/>
    <col min="8201" max="8201" width="10.140625" style="257" customWidth="1"/>
    <col min="8202" max="8202" width="10.5703125" style="257" customWidth="1"/>
    <col min="8203" max="8203" width="10.42578125" style="257" customWidth="1"/>
    <col min="8204" max="8204" width="11.42578125" style="257" customWidth="1"/>
    <col min="8205" max="8205" width="11.85546875" style="257" customWidth="1"/>
    <col min="8206" max="8206" width="12.28515625" style="257" customWidth="1"/>
    <col min="8207" max="8207" width="11.28515625" style="257" customWidth="1"/>
    <col min="8208" max="8448" width="9.140625" style="257"/>
    <col min="8449" max="8449" width="52" style="257" customWidth="1"/>
    <col min="8450" max="8450" width="11.85546875" style="257" bestFit="1" customWidth="1"/>
    <col min="8451" max="8452" width="10.7109375" style="257" customWidth="1"/>
    <col min="8453" max="8454" width="10.7109375" style="257" bestFit="1" customWidth="1"/>
    <col min="8455" max="8455" width="10.7109375" style="257" customWidth="1"/>
    <col min="8456" max="8456" width="9.85546875" style="257" customWidth="1"/>
    <col min="8457" max="8457" width="10.140625" style="257" customWidth="1"/>
    <col min="8458" max="8458" width="10.5703125" style="257" customWidth="1"/>
    <col min="8459" max="8459" width="10.42578125" style="257" customWidth="1"/>
    <col min="8460" max="8460" width="11.42578125" style="257" customWidth="1"/>
    <col min="8461" max="8461" width="11.85546875" style="257" customWidth="1"/>
    <col min="8462" max="8462" width="12.28515625" style="257" customWidth="1"/>
    <col min="8463" max="8463" width="11.28515625" style="257" customWidth="1"/>
    <col min="8464" max="8704" width="9.140625" style="257"/>
    <col min="8705" max="8705" width="52" style="257" customWidth="1"/>
    <col min="8706" max="8706" width="11.85546875" style="257" bestFit="1" customWidth="1"/>
    <col min="8707" max="8708" width="10.7109375" style="257" customWidth="1"/>
    <col min="8709" max="8710" width="10.7109375" style="257" bestFit="1" customWidth="1"/>
    <col min="8711" max="8711" width="10.7109375" style="257" customWidth="1"/>
    <col min="8712" max="8712" width="9.85546875" style="257" customWidth="1"/>
    <col min="8713" max="8713" width="10.140625" style="257" customWidth="1"/>
    <col min="8714" max="8714" width="10.5703125" style="257" customWidth="1"/>
    <col min="8715" max="8715" width="10.42578125" style="257" customWidth="1"/>
    <col min="8716" max="8716" width="11.42578125" style="257" customWidth="1"/>
    <col min="8717" max="8717" width="11.85546875" style="257" customWidth="1"/>
    <col min="8718" max="8718" width="12.28515625" style="257" customWidth="1"/>
    <col min="8719" max="8719" width="11.28515625" style="257" customWidth="1"/>
    <col min="8720" max="8960" width="9.140625" style="257"/>
    <col min="8961" max="8961" width="52" style="257" customWidth="1"/>
    <col min="8962" max="8962" width="11.85546875" style="257" bestFit="1" customWidth="1"/>
    <col min="8963" max="8964" width="10.7109375" style="257" customWidth="1"/>
    <col min="8965" max="8966" width="10.7109375" style="257" bestFit="1" customWidth="1"/>
    <col min="8967" max="8967" width="10.7109375" style="257" customWidth="1"/>
    <col min="8968" max="8968" width="9.85546875" style="257" customWidth="1"/>
    <col min="8969" max="8969" width="10.140625" style="257" customWidth="1"/>
    <col min="8970" max="8970" width="10.5703125" style="257" customWidth="1"/>
    <col min="8971" max="8971" width="10.42578125" style="257" customWidth="1"/>
    <col min="8972" max="8972" width="11.42578125" style="257" customWidth="1"/>
    <col min="8973" max="8973" width="11.85546875" style="257" customWidth="1"/>
    <col min="8974" max="8974" width="12.28515625" style="257" customWidth="1"/>
    <col min="8975" max="8975" width="11.28515625" style="257" customWidth="1"/>
    <col min="8976" max="9216" width="9.140625" style="257"/>
    <col min="9217" max="9217" width="52" style="257" customWidth="1"/>
    <col min="9218" max="9218" width="11.85546875" style="257" bestFit="1" customWidth="1"/>
    <col min="9219" max="9220" width="10.7109375" style="257" customWidth="1"/>
    <col min="9221" max="9222" width="10.7109375" style="257" bestFit="1" customWidth="1"/>
    <col min="9223" max="9223" width="10.7109375" style="257" customWidth="1"/>
    <col min="9224" max="9224" width="9.85546875" style="257" customWidth="1"/>
    <col min="9225" max="9225" width="10.140625" style="257" customWidth="1"/>
    <col min="9226" max="9226" width="10.5703125" style="257" customWidth="1"/>
    <col min="9227" max="9227" width="10.42578125" style="257" customWidth="1"/>
    <col min="9228" max="9228" width="11.42578125" style="257" customWidth="1"/>
    <col min="9229" max="9229" width="11.85546875" style="257" customWidth="1"/>
    <col min="9230" max="9230" width="12.28515625" style="257" customWidth="1"/>
    <col min="9231" max="9231" width="11.28515625" style="257" customWidth="1"/>
    <col min="9232" max="9472" width="9.140625" style="257"/>
    <col min="9473" max="9473" width="52" style="257" customWidth="1"/>
    <col min="9474" max="9474" width="11.85546875" style="257" bestFit="1" customWidth="1"/>
    <col min="9475" max="9476" width="10.7109375" style="257" customWidth="1"/>
    <col min="9477" max="9478" width="10.7109375" style="257" bestFit="1" customWidth="1"/>
    <col min="9479" max="9479" width="10.7109375" style="257" customWidth="1"/>
    <col min="9480" max="9480" width="9.85546875" style="257" customWidth="1"/>
    <col min="9481" max="9481" width="10.140625" style="257" customWidth="1"/>
    <col min="9482" max="9482" width="10.5703125" style="257" customWidth="1"/>
    <col min="9483" max="9483" width="10.42578125" style="257" customWidth="1"/>
    <col min="9484" max="9484" width="11.42578125" style="257" customWidth="1"/>
    <col min="9485" max="9485" width="11.85546875" style="257" customWidth="1"/>
    <col min="9486" max="9486" width="12.28515625" style="257" customWidth="1"/>
    <col min="9487" max="9487" width="11.28515625" style="257" customWidth="1"/>
    <col min="9488" max="9728" width="9.140625" style="257"/>
    <col min="9729" max="9729" width="52" style="257" customWidth="1"/>
    <col min="9730" max="9730" width="11.85546875" style="257" bestFit="1" customWidth="1"/>
    <col min="9731" max="9732" width="10.7109375" style="257" customWidth="1"/>
    <col min="9733" max="9734" width="10.7109375" style="257" bestFit="1" customWidth="1"/>
    <col min="9735" max="9735" width="10.7109375" style="257" customWidth="1"/>
    <col min="9736" max="9736" width="9.85546875" style="257" customWidth="1"/>
    <col min="9737" max="9737" width="10.140625" style="257" customWidth="1"/>
    <col min="9738" max="9738" width="10.5703125" style="257" customWidth="1"/>
    <col min="9739" max="9739" width="10.42578125" style="257" customWidth="1"/>
    <col min="9740" max="9740" width="11.42578125" style="257" customWidth="1"/>
    <col min="9741" max="9741" width="11.85546875" style="257" customWidth="1"/>
    <col min="9742" max="9742" width="12.28515625" style="257" customWidth="1"/>
    <col min="9743" max="9743" width="11.28515625" style="257" customWidth="1"/>
    <col min="9744" max="9984" width="9.140625" style="257"/>
    <col min="9985" max="9985" width="52" style="257" customWidth="1"/>
    <col min="9986" max="9986" width="11.85546875" style="257" bestFit="1" customWidth="1"/>
    <col min="9987" max="9988" width="10.7109375" style="257" customWidth="1"/>
    <col min="9989" max="9990" width="10.7109375" style="257" bestFit="1" customWidth="1"/>
    <col min="9991" max="9991" width="10.7109375" style="257" customWidth="1"/>
    <col min="9992" max="9992" width="9.85546875" style="257" customWidth="1"/>
    <col min="9993" max="9993" width="10.140625" style="257" customWidth="1"/>
    <col min="9994" max="9994" width="10.5703125" style="257" customWidth="1"/>
    <col min="9995" max="9995" width="10.42578125" style="257" customWidth="1"/>
    <col min="9996" max="9996" width="11.42578125" style="257" customWidth="1"/>
    <col min="9997" max="9997" width="11.85546875" style="257" customWidth="1"/>
    <col min="9998" max="9998" width="12.28515625" style="257" customWidth="1"/>
    <col min="9999" max="9999" width="11.28515625" style="257" customWidth="1"/>
    <col min="10000" max="10240" width="9.140625" style="257"/>
    <col min="10241" max="10241" width="52" style="257" customWidth="1"/>
    <col min="10242" max="10242" width="11.85546875" style="257" bestFit="1" customWidth="1"/>
    <col min="10243" max="10244" width="10.7109375" style="257" customWidth="1"/>
    <col min="10245" max="10246" width="10.7109375" style="257" bestFit="1" customWidth="1"/>
    <col min="10247" max="10247" width="10.7109375" style="257" customWidth="1"/>
    <col min="10248" max="10248" width="9.85546875" style="257" customWidth="1"/>
    <col min="10249" max="10249" width="10.140625" style="257" customWidth="1"/>
    <col min="10250" max="10250" width="10.5703125" style="257" customWidth="1"/>
    <col min="10251" max="10251" width="10.42578125" style="257" customWidth="1"/>
    <col min="10252" max="10252" width="11.42578125" style="257" customWidth="1"/>
    <col min="10253" max="10253" width="11.85546875" style="257" customWidth="1"/>
    <col min="10254" max="10254" width="12.28515625" style="257" customWidth="1"/>
    <col min="10255" max="10255" width="11.28515625" style="257" customWidth="1"/>
    <col min="10256" max="10496" width="9.140625" style="257"/>
    <col min="10497" max="10497" width="52" style="257" customWidth="1"/>
    <col min="10498" max="10498" width="11.85546875" style="257" bestFit="1" customWidth="1"/>
    <col min="10499" max="10500" width="10.7109375" style="257" customWidth="1"/>
    <col min="10501" max="10502" width="10.7109375" style="257" bestFit="1" customWidth="1"/>
    <col min="10503" max="10503" width="10.7109375" style="257" customWidth="1"/>
    <col min="10504" max="10504" width="9.85546875" style="257" customWidth="1"/>
    <col min="10505" max="10505" width="10.140625" style="257" customWidth="1"/>
    <col min="10506" max="10506" width="10.5703125" style="257" customWidth="1"/>
    <col min="10507" max="10507" width="10.42578125" style="257" customWidth="1"/>
    <col min="10508" max="10508" width="11.42578125" style="257" customWidth="1"/>
    <col min="10509" max="10509" width="11.85546875" style="257" customWidth="1"/>
    <col min="10510" max="10510" width="12.28515625" style="257" customWidth="1"/>
    <col min="10511" max="10511" width="11.28515625" style="257" customWidth="1"/>
    <col min="10512" max="10752" width="9.140625" style="257"/>
    <col min="10753" max="10753" width="52" style="257" customWidth="1"/>
    <col min="10754" max="10754" width="11.85546875" style="257" bestFit="1" customWidth="1"/>
    <col min="10755" max="10756" width="10.7109375" style="257" customWidth="1"/>
    <col min="10757" max="10758" width="10.7109375" style="257" bestFit="1" customWidth="1"/>
    <col min="10759" max="10759" width="10.7109375" style="257" customWidth="1"/>
    <col min="10760" max="10760" width="9.85546875" style="257" customWidth="1"/>
    <col min="10761" max="10761" width="10.140625" style="257" customWidth="1"/>
    <col min="10762" max="10762" width="10.5703125" style="257" customWidth="1"/>
    <col min="10763" max="10763" width="10.42578125" style="257" customWidth="1"/>
    <col min="10764" max="10764" width="11.42578125" style="257" customWidth="1"/>
    <col min="10765" max="10765" width="11.85546875" style="257" customWidth="1"/>
    <col min="10766" max="10766" width="12.28515625" style="257" customWidth="1"/>
    <col min="10767" max="10767" width="11.28515625" style="257" customWidth="1"/>
    <col min="10768" max="11008" width="9.140625" style="257"/>
    <col min="11009" max="11009" width="52" style="257" customWidth="1"/>
    <col min="11010" max="11010" width="11.85546875" style="257" bestFit="1" customWidth="1"/>
    <col min="11011" max="11012" width="10.7109375" style="257" customWidth="1"/>
    <col min="11013" max="11014" width="10.7109375" style="257" bestFit="1" customWidth="1"/>
    <col min="11015" max="11015" width="10.7109375" style="257" customWidth="1"/>
    <col min="11016" max="11016" width="9.85546875" style="257" customWidth="1"/>
    <col min="11017" max="11017" width="10.140625" style="257" customWidth="1"/>
    <col min="11018" max="11018" width="10.5703125" style="257" customWidth="1"/>
    <col min="11019" max="11019" width="10.42578125" style="257" customWidth="1"/>
    <col min="11020" max="11020" width="11.42578125" style="257" customWidth="1"/>
    <col min="11021" max="11021" width="11.85546875" style="257" customWidth="1"/>
    <col min="11022" max="11022" width="12.28515625" style="257" customWidth="1"/>
    <col min="11023" max="11023" width="11.28515625" style="257" customWidth="1"/>
    <col min="11024" max="11264" width="9.140625" style="257"/>
    <col min="11265" max="11265" width="52" style="257" customWidth="1"/>
    <col min="11266" max="11266" width="11.85546875" style="257" bestFit="1" customWidth="1"/>
    <col min="11267" max="11268" width="10.7109375" style="257" customWidth="1"/>
    <col min="11269" max="11270" width="10.7109375" style="257" bestFit="1" customWidth="1"/>
    <col min="11271" max="11271" width="10.7109375" style="257" customWidth="1"/>
    <col min="11272" max="11272" width="9.85546875" style="257" customWidth="1"/>
    <col min="11273" max="11273" width="10.140625" style="257" customWidth="1"/>
    <col min="11274" max="11274" width="10.5703125" style="257" customWidth="1"/>
    <col min="11275" max="11275" width="10.42578125" style="257" customWidth="1"/>
    <col min="11276" max="11276" width="11.42578125" style="257" customWidth="1"/>
    <col min="11277" max="11277" width="11.85546875" style="257" customWidth="1"/>
    <col min="11278" max="11278" width="12.28515625" style="257" customWidth="1"/>
    <col min="11279" max="11279" width="11.28515625" style="257" customWidth="1"/>
    <col min="11280" max="11520" width="9.140625" style="257"/>
    <col min="11521" max="11521" width="52" style="257" customWidth="1"/>
    <col min="11522" max="11522" width="11.85546875" style="257" bestFit="1" customWidth="1"/>
    <col min="11523" max="11524" width="10.7109375" style="257" customWidth="1"/>
    <col min="11525" max="11526" width="10.7109375" style="257" bestFit="1" customWidth="1"/>
    <col min="11527" max="11527" width="10.7109375" style="257" customWidth="1"/>
    <col min="11528" max="11528" width="9.85546875" style="257" customWidth="1"/>
    <col min="11529" max="11529" width="10.140625" style="257" customWidth="1"/>
    <col min="11530" max="11530" width="10.5703125" style="257" customWidth="1"/>
    <col min="11531" max="11531" width="10.42578125" style="257" customWidth="1"/>
    <col min="11532" max="11532" width="11.42578125" style="257" customWidth="1"/>
    <col min="11533" max="11533" width="11.85546875" style="257" customWidth="1"/>
    <col min="11534" max="11534" width="12.28515625" style="257" customWidth="1"/>
    <col min="11535" max="11535" width="11.28515625" style="257" customWidth="1"/>
    <col min="11536" max="11776" width="9.140625" style="257"/>
    <col min="11777" max="11777" width="52" style="257" customWidth="1"/>
    <col min="11778" max="11778" width="11.85546875" style="257" bestFit="1" customWidth="1"/>
    <col min="11779" max="11780" width="10.7109375" style="257" customWidth="1"/>
    <col min="11781" max="11782" width="10.7109375" style="257" bestFit="1" customWidth="1"/>
    <col min="11783" max="11783" width="10.7109375" style="257" customWidth="1"/>
    <col min="11784" max="11784" width="9.85546875" style="257" customWidth="1"/>
    <col min="11785" max="11785" width="10.140625" style="257" customWidth="1"/>
    <col min="11786" max="11786" width="10.5703125" style="257" customWidth="1"/>
    <col min="11787" max="11787" width="10.42578125" style="257" customWidth="1"/>
    <col min="11788" max="11788" width="11.42578125" style="257" customWidth="1"/>
    <col min="11789" max="11789" width="11.85546875" style="257" customWidth="1"/>
    <col min="11790" max="11790" width="12.28515625" style="257" customWidth="1"/>
    <col min="11791" max="11791" width="11.28515625" style="257" customWidth="1"/>
    <col min="11792" max="12032" width="9.140625" style="257"/>
    <col min="12033" max="12033" width="52" style="257" customWidth="1"/>
    <col min="12034" max="12034" width="11.85546875" style="257" bestFit="1" customWidth="1"/>
    <col min="12035" max="12036" width="10.7109375" style="257" customWidth="1"/>
    <col min="12037" max="12038" width="10.7109375" style="257" bestFit="1" customWidth="1"/>
    <col min="12039" max="12039" width="10.7109375" style="257" customWidth="1"/>
    <col min="12040" max="12040" width="9.85546875" style="257" customWidth="1"/>
    <col min="12041" max="12041" width="10.140625" style="257" customWidth="1"/>
    <col min="12042" max="12042" width="10.5703125" style="257" customWidth="1"/>
    <col min="12043" max="12043" width="10.42578125" style="257" customWidth="1"/>
    <col min="12044" max="12044" width="11.42578125" style="257" customWidth="1"/>
    <col min="12045" max="12045" width="11.85546875" style="257" customWidth="1"/>
    <col min="12046" max="12046" width="12.28515625" style="257" customWidth="1"/>
    <col min="12047" max="12047" width="11.28515625" style="257" customWidth="1"/>
    <col min="12048" max="12288" width="9.140625" style="257"/>
    <col min="12289" max="12289" width="52" style="257" customWidth="1"/>
    <col min="12290" max="12290" width="11.85546875" style="257" bestFit="1" customWidth="1"/>
    <col min="12291" max="12292" width="10.7109375" style="257" customWidth="1"/>
    <col min="12293" max="12294" width="10.7109375" style="257" bestFit="1" customWidth="1"/>
    <col min="12295" max="12295" width="10.7109375" style="257" customWidth="1"/>
    <col min="12296" max="12296" width="9.85546875" style="257" customWidth="1"/>
    <col min="12297" max="12297" width="10.140625" style="257" customWidth="1"/>
    <col min="12298" max="12298" width="10.5703125" style="257" customWidth="1"/>
    <col min="12299" max="12299" width="10.42578125" style="257" customWidth="1"/>
    <col min="12300" max="12300" width="11.42578125" style="257" customWidth="1"/>
    <col min="12301" max="12301" width="11.85546875" style="257" customWidth="1"/>
    <col min="12302" max="12302" width="12.28515625" style="257" customWidth="1"/>
    <col min="12303" max="12303" width="11.28515625" style="257" customWidth="1"/>
    <col min="12304" max="12544" width="9.140625" style="257"/>
    <col min="12545" max="12545" width="52" style="257" customWidth="1"/>
    <col min="12546" max="12546" width="11.85546875" style="257" bestFit="1" customWidth="1"/>
    <col min="12547" max="12548" width="10.7109375" style="257" customWidth="1"/>
    <col min="12549" max="12550" width="10.7109375" style="257" bestFit="1" customWidth="1"/>
    <col min="12551" max="12551" width="10.7109375" style="257" customWidth="1"/>
    <col min="12552" max="12552" width="9.85546875" style="257" customWidth="1"/>
    <col min="12553" max="12553" width="10.140625" style="257" customWidth="1"/>
    <col min="12554" max="12554" width="10.5703125" style="257" customWidth="1"/>
    <col min="12555" max="12555" width="10.42578125" style="257" customWidth="1"/>
    <col min="12556" max="12556" width="11.42578125" style="257" customWidth="1"/>
    <col min="12557" max="12557" width="11.85546875" style="257" customWidth="1"/>
    <col min="12558" max="12558" width="12.28515625" style="257" customWidth="1"/>
    <col min="12559" max="12559" width="11.28515625" style="257" customWidth="1"/>
    <col min="12560" max="12800" width="9.140625" style="257"/>
    <col min="12801" max="12801" width="52" style="257" customWidth="1"/>
    <col min="12802" max="12802" width="11.85546875" style="257" bestFit="1" customWidth="1"/>
    <col min="12803" max="12804" width="10.7109375" style="257" customWidth="1"/>
    <col min="12805" max="12806" width="10.7109375" style="257" bestFit="1" customWidth="1"/>
    <col min="12807" max="12807" width="10.7109375" style="257" customWidth="1"/>
    <col min="12808" max="12808" width="9.85546875" style="257" customWidth="1"/>
    <col min="12809" max="12809" width="10.140625" style="257" customWidth="1"/>
    <col min="12810" max="12810" width="10.5703125" style="257" customWidth="1"/>
    <col min="12811" max="12811" width="10.42578125" style="257" customWidth="1"/>
    <col min="12812" max="12812" width="11.42578125" style="257" customWidth="1"/>
    <col min="12813" max="12813" width="11.85546875" style="257" customWidth="1"/>
    <col min="12814" max="12814" width="12.28515625" style="257" customWidth="1"/>
    <col min="12815" max="12815" width="11.28515625" style="257" customWidth="1"/>
    <col min="12816" max="13056" width="9.140625" style="257"/>
    <col min="13057" max="13057" width="52" style="257" customWidth="1"/>
    <col min="13058" max="13058" width="11.85546875" style="257" bestFit="1" customWidth="1"/>
    <col min="13059" max="13060" width="10.7109375" style="257" customWidth="1"/>
    <col min="13061" max="13062" width="10.7109375" style="257" bestFit="1" customWidth="1"/>
    <col min="13063" max="13063" width="10.7109375" style="257" customWidth="1"/>
    <col min="13064" max="13064" width="9.85546875" style="257" customWidth="1"/>
    <col min="13065" max="13065" width="10.140625" style="257" customWidth="1"/>
    <col min="13066" max="13066" width="10.5703125" style="257" customWidth="1"/>
    <col min="13067" max="13067" width="10.42578125" style="257" customWidth="1"/>
    <col min="13068" max="13068" width="11.42578125" style="257" customWidth="1"/>
    <col min="13069" max="13069" width="11.85546875" style="257" customWidth="1"/>
    <col min="13070" max="13070" width="12.28515625" style="257" customWidth="1"/>
    <col min="13071" max="13071" width="11.28515625" style="257" customWidth="1"/>
    <col min="13072" max="13312" width="9.140625" style="257"/>
    <col min="13313" max="13313" width="52" style="257" customWidth="1"/>
    <col min="13314" max="13314" width="11.85546875" style="257" bestFit="1" customWidth="1"/>
    <col min="13315" max="13316" width="10.7109375" style="257" customWidth="1"/>
    <col min="13317" max="13318" width="10.7109375" style="257" bestFit="1" customWidth="1"/>
    <col min="13319" max="13319" width="10.7109375" style="257" customWidth="1"/>
    <col min="13320" max="13320" width="9.85546875" style="257" customWidth="1"/>
    <col min="13321" max="13321" width="10.140625" style="257" customWidth="1"/>
    <col min="13322" max="13322" width="10.5703125" style="257" customWidth="1"/>
    <col min="13323" max="13323" width="10.42578125" style="257" customWidth="1"/>
    <col min="13324" max="13324" width="11.42578125" style="257" customWidth="1"/>
    <col min="13325" max="13325" width="11.85546875" style="257" customWidth="1"/>
    <col min="13326" max="13326" width="12.28515625" style="257" customWidth="1"/>
    <col min="13327" max="13327" width="11.28515625" style="257" customWidth="1"/>
    <col min="13328" max="13568" width="9.140625" style="257"/>
    <col min="13569" max="13569" width="52" style="257" customWidth="1"/>
    <col min="13570" max="13570" width="11.85546875" style="257" bestFit="1" customWidth="1"/>
    <col min="13571" max="13572" width="10.7109375" style="257" customWidth="1"/>
    <col min="13573" max="13574" width="10.7109375" style="257" bestFit="1" customWidth="1"/>
    <col min="13575" max="13575" width="10.7109375" style="257" customWidth="1"/>
    <col min="13576" max="13576" width="9.85546875" style="257" customWidth="1"/>
    <col min="13577" max="13577" width="10.140625" style="257" customWidth="1"/>
    <col min="13578" max="13578" width="10.5703125" style="257" customWidth="1"/>
    <col min="13579" max="13579" width="10.42578125" style="257" customWidth="1"/>
    <col min="13580" max="13580" width="11.42578125" style="257" customWidth="1"/>
    <col min="13581" max="13581" width="11.85546875" style="257" customWidth="1"/>
    <col min="13582" max="13582" width="12.28515625" style="257" customWidth="1"/>
    <col min="13583" max="13583" width="11.28515625" style="257" customWidth="1"/>
    <col min="13584" max="13824" width="9.140625" style="257"/>
    <col min="13825" max="13825" width="52" style="257" customWidth="1"/>
    <col min="13826" max="13826" width="11.85546875" style="257" bestFit="1" customWidth="1"/>
    <col min="13827" max="13828" width="10.7109375" style="257" customWidth="1"/>
    <col min="13829" max="13830" width="10.7109375" style="257" bestFit="1" customWidth="1"/>
    <col min="13831" max="13831" width="10.7109375" style="257" customWidth="1"/>
    <col min="13832" max="13832" width="9.85546875" style="257" customWidth="1"/>
    <col min="13833" max="13833" width="10.140625" style="257" customWidth="1"/>
    <col min="13834" max="13834" width="10.5703125" style="257" customWidth="1"/>
    <col min="13835" max="13835" width="10.42578125" style="257" customWidth="1"/>
    <col min="13836" max="13836" width="11.42578125" style="257" customWidth="1"/>
    <col min="13837" max="13837" width="11.85546875" style="257" customWidth="1"/>
    <col min="13838" max="13838" width="12.28515625" style="257" customWidth="1"/>
    <col min="13839" max="13839" width="11.28515625" style="257" customWidth="1"/>
    <col min="13840" max="14080" width="9.140625" style="257"/>
    <col min="14081" max="14081" width="52" style="257" customWidth="1"/>
    <col min="14082" max="14082" width="11.85546875" style="257" bestFit="1" customWidth="1"/>
    <col min="14083" max="14084" width="10.7109375" style="257" customWidth="1"/>
    <col min="14085" max="14086" width="10.7109375" style="257" bestFit="1" customWidth="1"/>
    <col min="14087" max="14087" width="10.7109375" style="257" customWidth="1"/>
    <col min="14088" max="14088" width="9.85546875" style="257" customWidth="1"/>
    <col min="14089" max="14089" width="10.140625" style="257" customWidth="1"/>
    <col min="14090" max="14090" width="10.5703125" style="257" customWidth="1"/>
    <col min="14091" max="14091" width="10.42578125" style="257" customWidth="1"/>
    <col min="14092" max="14092" width="11.42578125" style="257" customWidth="1"/>
    <col min="14093" max="14093" width="11.85546875" style="257" customWidth="1"/>
    <col min="14094" max="14094" width="12.28515625" style="257" customWidth="1"/>
    <col min="14095" max="14095" width="11.28515625" style="257" customWidth="1"/>
    <col min="14096" max="14336" width="9.140625" style="257"/>
    <col min="14337" max="14337" width="52" style="257" customWidth="1"/>
    <col min="14338" max="14338" width="11.85546875" style="257" bestFit="1" customWidth="1"/>
    <col min="14339" max="14340" width="10.7109375" style="257" customWidth="1"/>
    <col min="14341" max="14342" width="10.7109375" style="257" bestFit="1" customWidth="1"/>
    <col min="14343" max="14343" width="10.7109375" style="257" customWidth="1"/>
    <col min="14344" max="14344" width="9.85546875" style="257" customWidth="1"/>
    <col min="14345" max="14345" width="10.140625" style="257" customWidth="1"/>
    <col min="14346" max="14346" width="10.5703125" style="257" customWidth="1"/>
    <col min="14347" max="14347" width="10.42578125" style="257" customWidth="1"/>
    <col min="14348" max="14348" width="11.42578125" style="257" customWidth="1"/>
    <col min="14349" max="14349" width="11.85546875" style="257" customWidth="1"/>
    <col min="14350" max="14350" width="12.28515625" style="257" customWidth="1"/>
    <col min="14351" max="14351" width="11.28515625" style="257" customWidth="1"/>
    <col min="14352" max="14592" width="9.140625" style="257"/>
    <col min="14593" max="14593" width="52" style="257" customWidth="1"/>
    <col min="14594" max="14594" width="11.85546875" style="257" bestFit="1" customWidth="1"/>
    <col min="14595" max="14596" width="10.7109375" style="257" customWidth="1"/>
    <col min="14597" max="14598" width="10.7109375" style="257" bestFit="1" customWidth="1"/>
    <col min="14599" max="14599" width="10.7109375" style="257" customWidth="1"/>
    <col min="14600" max="14600" width="9.85546875" style="257" customWidth="1"/>
    <col min="14601" max="14601" width="10.140625" style="257" customWidth="1"/>
    <col min="14602" max="14602" width="10.5703125" style="257" customWidth="1"/>
    <col min="14603" max="14603" width="10.42578125" style="257" customWidth="1"/>
    <col min="14604" max="14604" width="11.42578125" style="257" customWidth="1"/>
    <col min="14605" max="14605" width="11.85546875" style="257" customWidth="1"/>
    <col min="14606" max="14606" width="12.28515625" style="257" customWidth="1"/>
    <col min="14607" max="14607" width="11.28515625" style="257" customWidth="1"/>
    <col min="14608" max="14848" width="9.140625" style="257"/>
    <col min="14849" max="14849" width="52" style="257" customWidth="1"/>
    <col min="14850" max="14850" width="11.85546875" style="257" bestFit="1" customWidth="1"/>
    <col min="14851" max="14852" width="10.7109375" style="257" customWidth="1"/>
    <col min="14853" max="14854" width="10.7109375" style="257" bestFit="1" customWidth="1"/>
    <col min="14855" max="14855" width="10.7109375" style="257" customWidth="1"/>
    <col min="14856" max="14856" width="9.85546875" style="257" customWidth="1"/>
    <col min="14857" max="14857" width="10.140625" style="257" customWidth="1"/>
    <col min="14858" max="14858" width="10.5703125" style="257" customWidth="1"/>
    <col min="14859" max="14859" width="10.42578125" style="257" customWidth="1"/>
    <col min="14860" max="14860" width="11.42578125" style="257" customWidth="1"/>
    <col min="14861" max="14861" width="11.85546875" style="257" customWidth="1"/>
    <col min="14862" max="14862" width="12.28515625" style="257" customWidth="1"/>
    <col min="14863" max="14863" width="11.28515625" style="257" customWidth="1"/>
    <col min="14864" max="15104" width="9.140625" style="257"/>
    <col min="15105" max="15105" width="52" style="257" customWidth="1"/>
    <col min="15106" max="15106" width="11.85546875" style="257" bestFit="1" customWidth="1"/>
    <col min="15107" max="15108" width="10.7109375" style="257" customWidth="1"/>
    <col min="15109" max="15110" width="10.7109375" style="257" bestFit="1" customWidth="1"/>
    <col min="15111" max="15111" width="10.7109375" style="257" customWidth="1"/>
    <col min="15112" max="15112" width="9.85546875" style="257" customWidth="1"/>
    <col min="15113" max="15113" width="10.140625" style="257" customWidth="1"/>
    <col min="15114" max="15114" width="10.5703125" style="257" customWidth="1"/>
    <col min="15115" max="15115" width="10.42578125" style="257" customWidth="1"/>
    <col min="15116" max="15116" width="11.42578125" style="257" customWidth="1"/>
    <col min="15117" max="15117" width="11.85546875" style="257" customWidth="1"/>
    <col min="15118" max="15118" width="12.28515625" style="257" customWidth="1"/>
    <col min="15119" max="15119" width="11.28515625" style="257" customWidth="1"/>
    <col min="15120" max="15360" width="9.140625" style="257"/>
    <col min="15361" max="15361" width="52" style="257" customWidth="1"/>
    <col min="15362" max="15362" width="11.85546875" style="257" bestFit="1" customWidth="1"/>
    <col min="15363" max="15364" width="10.7109375" style="257" customWidth="1"/>
    <col min="15365" max="15366" width="10.7109375" style="257" bestFit="1" customWidth="1"/>
    <col min="15367" max="15367" width="10.7109375" style="257" customWidth="1"/>
    <col min="15368" max="15368" width="9.85546875" style="257" customWidth="1"/>
    <col min="15369" max="15369" width="10.140625" style="257" customWidth="1"/>
    <col min="15370" max="15370" width="10.5703125" style="257" customWidth="1"/>
    <col min="15371" max="15371" width="10.42578125" style="257" customWidth="1"/>
    <col min="15372" max="15372" width="11.42578125" style="257" customWidth="1"/>
    <col min="15373" max="15373" width="11.85546875" style="257" customWidth="1"/>
    <col min="15374" max="15374" width="12.28515625" style="257" customWidth="1"/>
    <col min="15375" max="15375" width="11.28515625" style="257" customWidth="1"/>
    <col min="15376" max="15616" width="9.140625" style="257"/>
    <col min="15617" max="15617" width="52" style="257" customWidth="1"/>
    <col min="15618" max="15618" width="11.85546875" style="257" bestFit="1" customWidth="1"/>
    <col min="15619" max="15620" width="10.7109375" style="257" customWidth="1"/>
    <col min="15621" max="15622" width="10.7109375" style="257" bestFit="1" customWidth="1"/>
    <col min="15623" max="15623" width="10.7109375" style="257" customWidth="1"/>
    <col min="15624" max="15624" width="9.85546875" style="257" customWidth="1"/>
    <col min="15625" max="15625" width="10.140625" style="257" customWidth="1"/>
    <col min="15626" max="15626" width="10.5703125" style="257" customWidth="1"/>
    <col min="15627" max="15627" width="10.42578125" style="257" customWidth="1"/>
    <col min="15628" max="15628" width="11.42578125" style="257" customWidth="1"/>
    <col min="15629" max="15629" width="11.85546875" style="257" customWidth="1"/>
    <col min="15630" max="15630" width="12.28515625" style="257" customWidth="1"/>
    <col min="15631" max="15631" width="11.28515625" style="257" customWidth="1"/>
    <col min="15632" max="15872" width="9.140625" style="257"/>
    <col min="15873" max="15873" width="52" style="257" customWidth="1"/>
    <col min="15874" max="15874" width="11.85546875" style="257" bestFit="1" customWidth="1"/>
    <col min="15875" max="15876" width="10.7109375" style="257" customWidth="1"/>
    <col min="15877" max="15878" width="10.7109375" style="257" bestFit="1" customWidth="1"/>
    <col min="15879" max="15879" width="10.7109375" style="257" customWidth="1"/>
    <col min="15880" max="15880" width="9.85546875" style="257" customWidth="1"/>
    <col min="15881" max="15881" width="10.140625" style="257" customWidth="1"/>
    <col min="15882" max="15882" width="10.5703125" style="257" customWidth="1"/>
    <col min="15883" max="15883" width="10.42578125" style="257" customWidth="1"/>
    <col min="15884" max="15884" width="11.42578125" style="257" customWidth="1"/>
    <col min="15885" max="15885" width="11.85546875" style="257" customWidth="1"/>
    <col min="15886" max="15886" width="12.28515625" style="257" customWidth="1"/>
    <col min="15887" max="15887" width="11.28515625" style="257" customWidth="1"/>
    <col min="15888" max="16128" width="9.140625" style="257"/>
    <col min="16129" max="16129" width="52" style="257" customWidth="1"/>
    <col min="16130" max="16130" width="11.85546875" style="257" bestFit="1" customWidth="1"/>
    <col min="16131" max="16132" width="10.7109375" style="257" customWidth="1"/>
    <col min="16133" max="16134" width="10.7109375" style="257" bestFit="1" customWidth="1"/>
    <col min="16135" max="16135" width="10.7109375" style="257" customWidth="1"/>
    <col min="16136" max="16136" width="9.85546875" style="257" customWidth="1"/>
    <col min="16137" max="16137" width="10.140625" style="257" customWidth="1"/>
    <col min="16138" max="16138" width="10.5703125" style="257" customWidth="1"/>
    <col min="16139" max="16139" width="10.42578125" style="257" customWidth="1"/>
    <col min="16140" max="16140" width="11.42578125" style="257" customWidth="1"/>
    <col min="16141" max="16141" width="11.85546875" style="257" customWidth="1"/>
    <col min="16142" max="16142" width="12.28515625" style="257" customWidth="1"/>
    <col min="16143" max="16143" width="11.28515625" style="257" customWidth="1"/>
    <col min="16144" max="16384" width="9.140625" style="257"/>
  </cols>
  <sheetData>
    <row r="1" spans="1:16" s="277" customFormat="1" ht="15.75" customHeight="1" x14ac:dyDescent="0.25">
      <c r="A1" s="1511" t="s">
        <v>706</v>
      </c>
      <c r="B1" s="1511"/>
      <c r="C1" s="1511"/>
      <c r="D1" s="1511"/>
      <c r="E1" s="1511"/>
      <c r="F1" s="1511"/>
      <c r="G1" s="1511"/>
      <c r="H1" s="1511"/>
      <c r="I1" s="1511"/>
      <c r="J1" s="1511"/>
      <c r="K1" s="1511"/>
      <c r="L1" s="1511"/>
    </row>
    <row r="2" spans="1:16" s="279" customFormat="1" x14ac:dyDescent="0.2">
      <c r="A2" s="1316"/>
      <c r="B2" s="1048">
        <v>2010</v>
      </c>
      <c r="C2" s="1048">
        <v>2011</v>
      </c>
      <c r="D2" s="1048">
        <v>2012</v>
      </c>
      <c r="E2" s="1048">
        <v>2013</v>
      </c>
      <c r="F2" s="1048">
        <v>2014</v>
      </c>
      <c r="G2" s="1048">
        <v>2015</v>
      </c>
      <c r="H2" s="1048">
        <v>2016</v>
      </c>
      <c r="I2" s="1048">
        <v>2017</v>
      </c>
      <c r="J2" s="1207">
        <v>2018</v>
      </c>
      <c r="K2" s="1207">
        <v>2019</v>
      </c>
      <c r="L2" s="1207">
        <v>2020</v>
      </c>
      <c r="M2" s="1317">
        <v>2021</v>
      </c>
      <c r="N2" s="1317">
        <v>2022</v>
      </c>
      <c r="O2" s="1318">
        <v>2023</v>
      </c>
      <c r="P2" s="1209">
        <v>2024</v>
      </c>
    </row>
    <row r="3" spans="1:16" s="279" customFormat="1" x14ac:dyDescent="0.2">
      <c r="A3" s="1316" t="s">
        <v>1</v>
      </c>
      <c r="B3" s="1048"/>
      <c r="C3" s="1048"/>
      <c r="D3" s="1048"/>
      <c r="E3" s="1048"/>
      <c r="F3" s="1048"/>
      <c r="G3" s="1048"/>
      <c r="H3" s="1048"/>
      <c r="I3" s="1048"/>
      <c r="J3" s="1207"/>
      <c r="K3" s="1207"/>
      <c r="L3" s="1207"/>
      <c r="M3" s="1317"/>
      <c r="N3" s="1319"/>
      <c r="O3" s="1318"/>
      <c r="P3" s="1222"/>
    </row>
    <row r="4" spans="1:16" s="279" customFormat="1" x14ac:dyDescent="0.2">
      <c r="A4" s="280" t="s">
        <v>2</v>
      </c>
      <c r="B4" s="281"/>
      <c r="C4" s="281"/>
      <c r="D4" s="281"/>
      <c r="E4" s="281"/>
      <c r="F4" s="281"/>
      <c r="G4" s="281"/>
      <c r="H4" s="281"/>
      <c r="I4" s="282"/>
      <c r="J4" s="29"/>
      <c r="K4" s="29"/>
      <c r="L4" s="29"/>
      <c r="M4" s="244"/>
      <c r="N4" s="249"/>
      <c r="O4" s="244"/>
      <c r="P4" s="449"/>
    </row>
    <row r="5" spans="1:16" s="279" customFormat="1" x14ac:dyDescent="0.2">
      <c r="A5" s="280" t="s">
        <v>3</v>
      </c>
      <c r="B5" s="250">
        <v>95.950999999999993</v>
      </c>
      <c r="C5" s="250">
        <v>99.105000000000004</v>
      </c>
      <c r="D5" s="250">
        <v>101.798</v>
      </c>
      <c r="E5" s="250">
        <v>106.212</v>
      </c>
      <c r="F5" s="250">
        <v>80.356999999999999</v>
      </c>
      <c r="G5" s="250">
        <v>82.700999999999993</v>
      </c>
      <c r="H5" s="251">
        <v>84.468999999999994</v>
      </c>
      <c r="I5" s="283">
        <v>81.412999999999997</v>
      </c>
      <c r="J5" s="284">
        <v>81.581000000000003</v>
      </c>
      <c r="K5" s="284">
        <v>81.156999999999996</v>
      </c>
      <c r="L5" s="285">
        <v>81.262</v>
      </c>
      <c r="M5" s="283">
        <v>72.724999999999994</v>
      </c>
      <c r="N5" s="286">
        <v>74.363</v>
      </c>
      <c r="O5" s="287">
        <v>75.599999999999994</v>
      </c>
      <c r="P5" s="19">
        <v>76.384</v>
      </c>
    </row>
    <row r="6" spans="1:16" s="279" customFormat="1" x14ac:dyDescent="0.2">
      <c r="A6" s="280" t="s">
        <v>5</v>
      </c>
      <c r="B6" s="288" t="s">
        <v>4</v>
      </c>
      <c r="C6" s="288" t="s">
        <v>4</v>
      </c>
      <c r="D6" s="288" t="s">
        <v>4</v>
      </c>
      <c r="E6" s="288" t="s">
        <v>4</v>
      </c>
      <c r="F6" s="288" t="s">
        <v>4</v>
      </c>
      <c r="G6" s="288" t="s">
        <v>4</v>
      </c>
      <c r="H6" s="288" t="s">
        <v>4</v>
      </c>
      <c r="I6" s="288" t="s">
        <v>4</v>
      </c>
      <c r="J6" s="288" t="s">
        <v>4</v>
      </c>
      <c r="K6" s="288" t="s">
        <v>4</v>
      </c>
      <c r="L6" s="288" t="s">
        <v>4</v>
      </c>
      <c r="M6" s="288" t="s">
        <v>4</v>
      </c>
      <c r="N6" s="288" t="s">
        <v>4</v>
      </c>
      <c r="O6" s="288" t="s">
        <v>4</v>
      </c>
      <c r="P6" s="19"/>
    </row>
    <row r="7" spans="1:16" s="279" customFormat="1" x14ac:dyDescent="0.2">
      <c r="A7" s="280" t="s">
        <v>6</v>
      </c>
      <c r="B7" s="250"/>
      <c r="C7" s="250"/>
      <c r="D7" s="250"/>
      <c r="E7" s="250"/>
      <c r="F7" s="250"/>
      <c r="G7" s="250"/>
      <c r="H7" s="251"/>
      <c r="I7" s="283"/>
      <c r="J7" s="284"/>
      <c r="K7" s="284"/>
      <c r="L7" s="285"/>
      <c r="M7" s="283"/>
      <c r="N7" s="286"/>
      <c r="O7" s="287"/>
      <c r="P7" s="19"/>
    </row>
    <row r="8" spans="1:16" s="279" customFormat="1" x14ac:dyDescent="0.2">
      <c r="A8" s="280" t="s">
        <v>392</v>
      </c>
      <c r="B8" s="289">
        <v>2.855</v>
      </c>
      <c r="C8" s="289">
        <v>3.1379999999999999</v>
      </c>
      <c r="D8" s="289">
        <v>3.2349999999999999</v>
      </c>
      <c r="E8" s="289">
        <v>3.698</v>
      </c>
      <c r="F8" s="289">
        <v>3.68</v>
      </c>
      <c r="G8" s="289">
        <v>2.597</v>
      </c>
      <c r="H8" s="289">
        <v>2.4660000000000002</v>
      </c>
      <c r="I8" s="290">
        <v>2.4489999999999998</v>
      </c>
      <c r="J8" s="289">
        <v>2.4460000000000002</v>
      </c>
      <c r="K8" s="289">
        <v>2.105</v>
      </c>
      <c r="L8" s="289">
        <v>2.0840000000000001</v>
      </c>
      <c r="M8" s="289">
        <v>2.16</v>
      </c>
      <c r="N8" s="291">
        <v>2.2669999999999999</v>
      </c>
      <c r="O8" s="292">
        <v>1.9279999999999999</v>
      </c>
      <c r="P8" s="19">
        <v>1.768</v>
      </c>
    </row>
    <row r="9" spans="1:16" s="279" customFormat="1" x14ac:dyDescent="0.2">
      <c r="A9" s="280" t="s">
        <v>9</v>
      </c>
      <c r="B9" s="293">
        <v>30.09</v>
      </c>
      <c r="C9" s="293">
        <v>32.17</v>
      </c>
      <c r="D9" s="293">
        <v>32.31</v>
      </c>
      <c r="E9" s="293">
        <v>35.5</v>
      </c>
      <c r="F9" s="293">
        <v>34.35</v>
      </c>
      <c r="G9" s="293">
        <v>23.38</v>
      </c>
      <c r="H9" s="293">
        <v>21.59</v>
      </c>
      <c r="I9" s="294">
        <v>29.53</v>
      </c>
      <c r="J9" s="293">
        <v>30.01</v>
      </c>
      <c r="K9" s="293">
        <v>25.87</v>
      </c>
      <c r="L9" s="293">
        <v>25.66</v>
      </c>
      <c r="M9" s="293">
        <v>26.54</v>
      </c>
      <c r="N9" s="286">
        <v>30.83</v>
      </c>
      <c r="O9" s="292">
        <v>25.71</v>
      </c>
      <c r="P9" s="19">
        <v>23.27</v>
      </c>
    </row>
    <row r="10" spans="1:16" s="279" customFormat="1" x14ac:dyDescent="0.2">
      <c r="A10" s="280" t="s">
        <v>206</v>
      </c>
      <c r="B10" s="293"/>
      <c r="C10" s="293"/>
      <c r="D10" s="293"/>
      <c r="E10" s="293"/>
      <c r="F10" s="293"/>
      <c r="G10" s="293"/>
      <c r="H10" s="293"/>
      <c r="I10" s="294"/>
      <c r="J10" s="293"/>
      <c r="K10" s="293"/>
      <c r="L10" s="293"/>
      <c r="M10" s="293"/>
      <c r="N10" s="286"/>
      <c r="O10" s="292"/>
      <c r="P10" s="19"/>
    </row>
    <row r="11" spans="1:16" s="279" customFormat="1" x14ac:dyDescent="0.2">
      <c r="A11" s="280" t="s">
        <v>393</v>
      </c>
      <c r="B11" s="295">
        <v>0.53</v>
      </c>
      <c r="C11" s="293">
        <v>0.50900000000000001</v>
      </c>
      <c r="D11" s="293">
        <v>0.47199999999999998</v>
      </c>
      <c r="E11" s="293">
        <v>0.51600000000000001</v>
      </c>
      <c r="F11" s="293">
        <v>0.44600000000000001</v>
      </c>
      <c r="G11" s="293">
        <v>0.38900000000000001</v>
      </c>
      <c r="H11" s="293">
        <v>0.33900000000000002</v>
      </c>
      <c r="I11" s="294">
        <v>0.307</v>
      </c>
      <c r="J11" s="293">
        <v>0.315</v>
      </c>
      <c r="K11" s="293">
        <v>0.318</v>
      </c>
      <c r="L11" s="293">
        <v>0.44600000000000001</v>
      </c>
      <c r="M11" s="293">
        <v>0.373</v>
      </c>
      <c r="N11" s="291">
        <v>0.247</v>
      </c>
      <c r="O11" s="292">
        <v>0.31900000000000001</v>
      </c>
      <c r="P11" s="19">
        <v>0.309</v>
      </c>
    </row>
    <row r="12" spans="1:16" s="279" customFormat="1" x14ac:dyDescent="0.2">
      <c r="A12" s="280" t="s">
        <v>12</v>
      </c>
      <c r="B12" s="293">
        <v>5.58</v>
      </c>
      <c r="C12" s="293">
        <v>5.17</v>
      </c>
      <c r="D12" s="293">
        <v>4.68</v>
      </c>
      <c r="E12" s="293">
        <v>4.92</v>
      </c>
      <c r="F12" s="293">
        <v>4.22</v>
      </c>
      <c r="G12" s="293">
        <v>3.39</v>
      </c>
      <c r="H12" s="293">
        <v>2.97</v>
      </c>
      <c r="I12" s="294">
        <v>3.7</v>
      </c>
      <c r="J12" s="293">
        <v>3.84</v>
      </c>
      <c r="K12" s="293">
        <v>3.91</v>
      </c>
      <c r="L12" s="293">
        <v>5.49</v>
      </c>
      <c r="M12" s="293">
        <v>4.53</v>
      </c>
      <c r="N12" s="286">
        <v>3.36</v>
      </c>
      <c r="O12" s="292">
        <v>4.25</v>
      </c>
      <c r="P12" s="19">
        <v>4.07</v>
      </c>
    </row>
    <row r="13" spans="1:16" s="279" customFormat="1" x14ac:dyDescent="0.2">
      <c r="A13" s="280" t="s">
        <v>394</v>
      </c>
      <c r="B13" s="296">
        <v>0.21</v>
      </c>
      <c r="C13" s="296">
        <v>0.24</v>
      </c>
      <c r="D13" s="296">
        <v>0.13</v>
      </c>
      <c r="E13" s="296">
        <v>0.15</v>
      </c>
      <c r="F13" s="296">
        <v>0.12</v>
      </c>
      <c r="G13" s="296">
        <v>0.09</v>
      </c>
      <c r="H13" s="296">
        <v>0.08</v>
      </c>
      <c r="I13" s="296">
        <v>3.67</v>
      </c>
      <c r="J13" s="296">
        <v>6.95</v>
      </c>
      <c r="K13" s="296">
        <v>8.5500000000000007</v>
      </c>
      <c r="L13" s="296">
        <v>13.42</v>
      </c>
      <c r="M13" s="296">
        <v>10.75</v>
      </c>
      <c r="N13" s="287">
        <v>8.8699999999999992</v>
      </c>
      <c r="O13" s="297">
        <v>7.11</v>
      </c>
      <c r="P13" s="19">
        <v>6.69</v>
      </c>
    </row>
    <row r="14" spans="1:16" s="279" customFormat="1" x14ac:dyDescent="0.2">
      <c r="A14" s="280" t="s">
        <v>15</v>
      </c>
      <c r="B14" s="298"/>
      <c r="C14" s="298"/>
      <c r="D14" s="298"/>
      <c r="E14" s="298"/>
      <c r="F14" s="298"/>
      <c r="G14" s="298"/>
      <c r="H14" s="299"/>
      <c r="I14" s="300"/>
      <c r="J14" s="298"/>
      <c r="K14" s="298"/>
      <c r="L14" s="298"/>
      <c r="M14" s="298"/>
      <c r="N14" s="301"/>
      <c r="O14" s="292"/>
      <c r="P14" s="19"/>
    </row>
    <row r="15" spans="1:16" s="279" customFormat="1" x14ac:dyDescent="0.2">
      <c r="A15" s="280" t="s">
        <v>16</v>
      </c>
      <c r="B15" s="289">
        <v>2.3250000000000002</v>
      </c>
      <c r="C15" s="289">
        <v>2.629</v>
      </c>
      <c r="D15" s="289">
        <v>2.7629999999999999</v>
      </c>
      <c r="E15" s="289">
        <v>3.1819999999999999</v>
      </c>
      <c r="F15" s="289">
        <v>3.234</v>
      </c>
      <c r="G15" s="289">
        <v>2.2080000000000002</v>
      </c>
      <c r="H15" s="289">
        <v>2.1269999999999998</v>
      </c>
      <c r="I15" s="290">
        <v>2.1429999999999998</v>
      </c>
      <c r="J15" s="289">
        <v>2.1309999999999998</v>
      </c>
      <c r="K15" s="289">
        <v>1.7869999999999999</v>
      </c>
      <c r="L15" s="289">
        <v>1.6379999999999999</v>
      </c>
      <c r="M15" s="289">
        <v>1.8120000000000001</v>
      </c>
      <c r="N15" s="291">
        <v>2.02</v>
      </c>
      <c r="O15" s="292">
        <v>1.609</v>
      </c>
      <c r="P15" s="19">
        <v>1.4590000000000001</v>
      </c>
    </row>
    <row r="16" spans="1:16" s="279" customFormat="1" x14ac:dyDescent="0.2">
      <c r="A16" s="280" t="s">
        <v>17</v>
      </c>
      <c r="B16" s="293">
        <v>24.98</v>
      </c>
      <c r="C16" s="293">
        <v>27.52</v>
      </c>
      <c r="D16" s="293">
        <v>27.63</v>
      </c>
      <c r="E16" s="293">
        <v>30.58</v>
      </c>
      <c r="F16" s="293">
        <v>30.13</v>
      </c>
      <c r="G16" s="293">
        <v>19.989999999999998</v>
      </c>
      <c r="H16" s="293">
        <v>18.62</v>
      </c>
      <c r="I16" s="294">
        <v>29.53</v>
      </c>
      <c r="J16" s="293">
        <v>30.01</v>
      </c>
      <c r="K16" s="293">
        <v>25.87</v>
      </c>
      <c r="L16" s="293">
        <v>25.66</v>
      </c>
      <c r="M16" s="293">
        <v>26.54</v>
      </c>
      <c r="N16" s="286">
        <v>27.47</v>
      </c>
      <c r="O16" s="292">
        <v>21.46</v>
      </c>
      <c r="P16" s="83">
        <v>19.2</v>
      </c>
    </row>
    <row r="17" spans="1:18" s="279" customFormat="1" x14ac:dyDescent="0.2">
      <c r="A17" s="280" t="s">
        <v>18</v>
      </c>
      <c r="B17" s="293">
        <v>11.45</v>
      </c>
      <c r="C17" s="293">
        <v>12.98</v>
      </c>
      <c r="D17" s="293">
        <v>12.83</v>
      </c>
      <c r="E17" s="293">
        <v>12.64</v>
      </c>
      <c r="F17" s="293">
        <v>10.83</v>
      </c>
      <c r="G17" s="293">
        <v>7.15</v>
      </c>
      <c r="H17" s="293">
        <v>6.79</v>
      </c>
      <c r="I17" s="294">
        <v>10.4</v>
      </c>
      <c r="J17" s="293">
        <v>9.2799999999999994</v>
      </c>
      <c r="K17" s="293">
        <v>7.16</v>
      </c>
      <c r="L17" s="293">
        <v>6.27</v>
      </c>
      <c r="M17" s="293">
        <v>5.77</v>
      </c>
      <c r="N17" s="286">
        <v>7.97</v>
      </c>
      <c r="O17" s="292">
        <v>6.83</v>
      </c>
      <c r="P17" s="19">
        <v>6.11</v>
      </c>
      <c r="R17" s="279" t="s">
        <v>464</v>
      </c>
    </row>
    <row r="18" spans="1:18" s="279" customFormat="1" x14ac:dyDescent="0.2">
      <c r="A18" s="280" t="s">
        <v>19</v>
      </c>
      <c r="B18" s="302">
        <v>1086</v>
      </c>
      <c r="C18" s="302">
        <v>1266</v>
      </c>
      <c r="D18" s="302">
        <v>1289</v>
      </c>
      <c r="E18" s="302">
        <v>1315</v>
      </c>
      <c r="F18" s="302">
        <v>1176</v>
      </c>
      <c r="G18" s="296">
        <v>802</v>
      </c>
      <c r="H18" s="296">
        <v>776</v>
      </c>
      <c r="I18" s="296">
        <v>863</v>
      </c>
      <c r="J18" s="296">
        <v>756</v>
      </c>
      <c r="K18" s="296">
        <v>583</v>
      </c>
      <c r="L18" s="296">
        <v>509</v>
      </c>
      <c r="M18" s="296">
        <v>475</v>
      </c>
      <c r="N18" s="67">
        <v>586</v>
      </c>
      <c r="O18" s="30">
        <v>512</v>
      </c>
      <c r="P18" s="19">
        <v>464</v>
      </c>
    </row>
    <row r="19" spans="1:18" s="279" customFormat="1" x14ac:dyDescent="0.2">
      <c r="A19" s="280" t="s">
        <v>20</v>
      </c>
      <c r="B19" s="293">
        <v>1.65</v>
      </c>
      <c r="C19" s="293">
        <v>2.2799999999999998</v>
      </c>
      <c r="D19" s="293">
        <v>3.01</v>
      </c>
      <c r="E19" s="293">
        <v>2.4</v>
      </c>
      <c r="F19" s="293">
        <v>2.69</v>
      </c>
      <c r="G19" s="293">
        <v>1.96</v>
      </c>
      <c r="H19" s="293">
        <v>1.4</v>
      </c>
      <c r="I19" s="294">
        <v>2.4700000000000002</v>
      </c>
      <c r="J19" s="293">
        <v>2.16</v>
      </c>
      <c r="K19" s="293">
        <v>2.06</v>
      </c>
      <c r="L19" s="293">
        <v>1.6</v>
      </c>
      <c r="M19" s="293">
        <v>1.87</v>
      </c>
      <c r="N19" s="286">
        <v>1.71</v>
      </c>
      <c r="O19" s="292">
        <v>1.47</v>
      </c>
      <c r="P19" s="19">
        <v>1.75</v>
      </c>
    </row>
    <row r="20" spans="1:18" s="279" customFormat="1" x14ac:dyDescent="0.2">
      <c r="A20" s="280" t="s">
        <v>21</v>
      </c>
      <c r="B20" s="296">
        <v>157</v>
      </c>
      <c r="C20" s="296">
        <v>222</v>
      </c>
      <c r="D20" s="296">
        <v>302</v>
      </c>
      <c r="E20" s="296">
        <v>250</v>
      </c>
      <c r="F20" s="296">
        <v>292</v>
      </c>
      <c r="G20" s="296">
        <v>220</v>
      </c>
      <c r="H20" s="296">
        <v>160</v>
      </c>
      <c r="I20" s="296">
        <v>205</v>
      </c>
      <c r="J20" s="296">
        <v>176</v>
      </c>
      <c r="K20" s="296">
        <v>168</v>
      </c>
      <c r="L20" s="296">
        <v>130</v>
      </c>
      <c r="M20" s="296">
        <v>153</v>
      </c>
      <c r="N20" s="67">
        <v>126</v>
      </c>
      <c r="O20" s="292">
        <v>110</v>
      </c>
      <c r="P20" s="19">
        <v>133</v>
      </c>
    </row>
    <row r="21" spans="1:18" s="279" customFormat="1" ht="12.75" customHeight="1" x14ac:dyDescent="0.2">
      <c r="A21" s="280" t="s">
        <v>22</v>
      </c>
      <c r="B21" s="300"/>
      <c r="C21" s="300"/>
      <c r="D21" s="300"/>
      <c r="E21" s="300"/>
      <c r="F21" s="300"/>
      <c r="G21" s="300"/>
      <c r="H21" s="298"/>
      <c r="I21" s="300"/>
      <c r="J21" s="298"/>
      <c r="K21" s="298"/>
      <c r="L21" s="298"/>
      <c r="M21" s="298"/>
      <c r="N21" s="301"/>
      <c r="O21" s="292"/>
      <c r="P21" s="19"/>
    </row>
    <row r="22" spans="1:18" s="279" customFormat="1" x14ac:dyDescent="0.2">
      <c r="A22" s="280" t="s">
        <v>211</v>
      </c>
      <c r="B22" s="289">
        <v>1.881</v>
      </c>
      <c r="C22" s="289">
        <v>2.2149999999999999</v>
      </c>
      <c r="D22" s="289">
        <v>1.431</v>
      </c>
      <c r="E22" s="289">
        <v>2.2440000000000002</v>
      </c>
      <c r="F22" s="289">
        <v>2.5499999999999998</v>
      </c>
      <c r="G22" s="289">
        <v>1.3169999999999999</v>
      </c>
      <c r="H22" s="289">
        <v>1.371</v>
      </c>
      <c r="I22" s="290">
        <v>1.6140000000000001</v>
      </c>
      <c r="J22" s="289">
        <v>1.91</v>
      </c>
      <c r="K22" s="289">
        <v>2.2429999999999999</v>
      </c>
      <c r="L22" s="289">
        <v>2.1539999999999999</v>
      </c>
      <c r="M22" s="289">
        <v>2.1859999999999999</v>
      </c>
      <c r="N22" s="303">
        <v>2.5150000000000001</v>
      </c>
      <c r="O22" s="292">
        <v>3.1949999999999998</v>
      </c>
      <c r="P22" s="19">
        <v>4.3760000000000003</v>
      </c>
    </row>
    <row r="23" spans="1:18" s="279" customFormat="1" x14ac:dyDescent="0.2">
      <c r="A23" s="280" t="s">
        <v>212</v>
      </c>
      <c r="B23" s="289">
        <v>2.0470000000000002</v>
      </c>
      <c r="C23" s="289">
        <v>1.69</v>
      </c>
      <c r="D23" s="289">
        <v>1.5009999999999999</v>
      </c>
      <c r="E23" s="289">
        <v>1.012</v>
      </c>
      <c r="F23" s="289">
        <v>1.127</v>
      </c>
      <c r="G23" s="289">
        <v>1.181</v>
      </c>
      <c r="H23" s="289">
        <v>1.73</v>
      </c>
      <c r="I23" s="290">
        <v>6.8120000000000003</v>
      </c>
      <c r="J23" s="289">
        <v>3.8730000000000002</v>
      </c>
      <c r="K23" s="289">
        <v>4.4539999999999997</v>
      </c>
      <c r="L23" s="289">
        <v>3.6869999999999998</v>
      </c>
      <c r="M23" s="289">
        <v>3.2930000000000001</v>
      </c>
      <c r="N23" s="303">
        <v>2.8969999999999998</v>
      </c>
      <c r="O23" s="292">
        <v>3.5720000000000001</v>
      </c>
      <c r="P23" s="19">
        <v>5.0460000000000003</v>
      </c>
    </row>
    <row r="24" spans="1:18" s="279" customFormat="1" x14ac:dyDescent="0.2">
      <c r="A24" s="280" t="s">
        <v>27</v>
      </c>
      <c r="B24" s="293">
        <v>-0.16600000000000001</v>
      </c>
      <c r="C24" s="293">
        <v>0.52500000000000002</v>
      </c>
      <c r="D24" s="295">
        <v>-7.0000000000000007E-2</v>
      </c>
      <c r="E24" s="289">
        <v>1.232</v>
      </c>
      <c r="F24" s="289">
        <v>1.5229999999999999</v>
      </c>
      <c r="G24" s="293">
        <v>0.13600000000000001</v>
      </c>
      <c r="H24" s="293">
        <v>-0.35899999999999999</v>
      </c>
      <c r="I24" s="304">
        <v>-5.1980000000000004</v>
      </c>
      <c r="J24" s="293">
        <v>-1.9630000000000001</v>
      </c>
      <c r="K24" s="293">
        <v>-2.2109999999999999</v>
      </c>
      <c r="L24" s="289">
        <v>-1.5329999999999999</v>
      </c>
      <c r="M24" s="293">
        <v>-1.107</v>
      </c>
      <c r="N24" s="305">
        <v>-0.38200000000000001</v>
      </c>
      <c r="O24" s="292">
        <v>-0.377</v>
      </c>
      <c r="P24" s="1300">
        <v>-0.67</v>
      </c>
    </row>
    <row r="25" spans="1:18" s="279" customFormat="1" x14ac:dyDescent="0.2">
      <c r="A25" s="280" t="s">
        <v>214</v>
      </c>
      <c r="B25" s="306">
        <v>4</v>
      </c>
      <c r="C25" s="307">
        <v>4</v>
      </c>
      <c r="D25" s="306">
        <v>4</v>
      </c>
      <c r="E25" s="306">
        <v>6</v>
      </c>
      <c r="F25" s="306">
        <v>4</v>
      </c>
      <c r="G25" s="306">
        <v>4</v>
      </c>
      <c r="H25" s="307">
        <v>4</v>
      </c>
      <c r="I25" s="307">
        <v>4</v>
      </c>
      <c r="J25" s="298">
        <v>4</v>
      </c>
      <c r="K25" s="298">
        <v>4</v>
      </c>
      <c r="L25" s="307">
        <v>2</v>
      </c>
      <c r="M25" s="308">
        <v>2</v>
      </c>
      <c r="N25" s="309">
        <v>2</v>
      </c>
      <c r="O25" s="292">
        <v>2</v>
      </c>
      <c r="P25" s="1301" t="s">
        <v>4</v>
      </c>
    </row>
    <row r="26" spans="1:18" s="279" customFormat="1" x14ac:dyDescent="0.2">
      <c r="A26" s="280" t="s">
        <v>215</v>
      </c>
      <c r="B26" s="288" t="s">
        <v>4</v>
      </c>
      <c r="C26" s="288" t="s">
        <v>4</v>
      </c>
      <c r="D26" s="288" t="s">
        <v>4</v>
      </c>
      <c r="E26" s="288" t="s">
        <v>4</v>
      </c>
      <c r="F26" s="288" t="s">
        <v>4</v>
      </c>
      <c r="G26" s="288" t="s">
        <v>4</v>
      </c>
      <c r="H26" s="288" t="s">
        <v>4</v>
      </c>
      <c r="I26" s="288" t="s">
        <v>4</v>
      </c>
      <c r="J26" s="288" t="s">
        <v>4</v>
      </c>
      <c r="K26" s="288" t="s">
        <v>4</v>
      </c>
      <c r="L26" s="288" t="s">
        <v>4</v>
      </c>
      <c r="M26" s="288" t="s">
        <v>4</v>
      </c>
      <c r="N26" s="288" t="s">
        <v>4</v>
      </c>
      <c r="O26" s="288" t="s">
        <v>4</v>
      </c>
      <c r="P26" s="1301" t="s">
        <v>4</v>
      </c>
      <c r="Q26" s="279" t="s">
        <v>464</v>
      </c>
    </row>
    <row r="27" spans="1:18" s="279" customFormat="1" ht="22.5" x14ac:dyDescent="0.2">
      <c r="A27" s="280" t="s">
        <v>395</v>
      </c>
      <c r="B27" s="294">
        <v>11</v>
      </c>
      <c r="C27" s="307">
        <v>17</v>
      </c>
      <c r="D27" s="294">
        <v>28</v>
      </c>
      <c r="E27" s="294">
        <v>33</v>
      </c>
      <c r="F27" s="294">
        <v>42</v>
      </c>
      <c r="G27" s="294">
        <v>46</v>
      </c>
      <c r="H27" s="307">
        <v>25</v>
      </c>
      <c r="I27" s="307">
        <v>25</v>
      </c>
      <c r="J27" s="298">
        <v>25</v>
      </c>
      <c r="K27" s="298">
        <v>22</v>
      </c>
      <c r="L27" s="307">
        <v>23</v>
      </c>
      <c r="M27" s="298">
        <v>23</v>
      </c>
      <c r="N27" s="301">
        <v>23</v>
      </c>
      <c r="O27" s="36">
        <v>23</v>
      </c>
      <c r="P27" s="1301" t="s">
        <v>4</v>
      </c>
    </row>
    <row r="28" spans="1:18" s="279" customFormat="1" x14ac:dyDescent="0.2">
      <c r="A28" s="280" t="s">
        <v>396</v>
      </c>
      <c r="B28" s="300">
        <v>2.9</v>
      </c>
      <c r="C28" s="300">
        <v>3</v>
      </c>
      <c r="D28" s="306">
        <v>3.5</v>
      </c>
      <c r="E28" s="306">
        <v>4.9000000000000004</v>
      </c>
      <c r="F28" s="300">
        <v>5.8</v>
      </c>
      <c r="G28" s="300">
        <v>6.6</v>
      </c>
      <c r="H28" s="307">
        <v>7</v>
      </c>
      <c r="I28" s="300">
        <v>8.3000000000000007</v>
      </c>
      <c r="J28" s="298">
        <v>8.5</v>
      </c>
      <c r="K28" s="298">
        <v>8.5</v>
      </c>
      <c r="L28" s="300">
        <v>8.4</v>
      </c>
      <c r="M28" s="310">
        <v>7.5419999999999998</v>
      </c>
      <c r="N28" s="311">
        <v>7.766</v>
      </c>
      <c r="O28" s="58" t="s">
        <v>8</v>
      </c>
      <c r="P28" s="1301" t="s">
        <v>4</v>
      </c>
    </row>
    <row r="29" spans="1:18" s="279" customFormat="1" x14ac:dyDescent="0.2">
      <c r="A29" s="280" t="s">
        <v>397</v>
      </c>
      <c r="B29" s="294">
        <v>21</v>
      </c>
      <c r="C29" s="294">
        <v>23</v>
      </c>
      <c r="D29" s="294">
        <v>23</v>
      </c>
      <c r="E29" s="294">
        <v>22</v>
      </c>
      <c r="F29" s="294">
        <v>22</v>
      </c>
      <c r="G29" s="294">
        <v>22</v>
      </c>
      <c r="H29" s="307">
        <v>14</v>
      </c>
      <c r="I29" s="307">
        <v>14</v>
      </c>
      <c r="J29" s="298">
        <v>14</v>
      </c>
      <c r="K29" s="298">
        <v>14</v>
      </c>
      <c r="L29" s="307">
        <v>13</v>
      </c>
      <c r="M29" s="298">
        <v>13</v>
      </c>
      <c r="N29" s="301">
        <v>13</v>
      </c>
      <c r="O29" s="58" t="s">
        <v>8</v>
      </c>
      <c r="P29" s="1301" t="s">
        <v>4</v>
      </c>
    </row>
    <row r="30" spans="1:18" s="279" customFormat="1" x14ac:dyDescent="0.2">
      <c r="A30" s="280" t="s">
        <v>219</v>
      </c>
      <c r="B30" s="300">
        <v>21</v>
      </c>
      <c r="C30" s="300">
        <v>23</v>
      </c>
      <c r="D30" s="306">
        <v>22.6</v>
      </c>
      <c r="E30" s="306">
        <v>23.1</v>
      </c>
      <c r="F30" s="300">
        <v>24.3</v>
      </c>
      <c r="G30" s="300">
        <v>25.5</v>
      </c>
      <c r="H30" s="300">
        <v>26.9</v>
      </c>
      <c r="I30" s="300">
        <v>28.6</v>
      </c>
      <c r="J30" s="298">
        <v>30.7</v>
      </c>
      <c r="K30" s="298">
        <v>30.7</v>
      </c>
      <c r="L30" s="300">
        <v>33.758000000000003</v>
      </c>
      <c r="M30" s="308">
        <v>33.799999999999997</v>
      </c>
      <c r="N30" s="311">
        <v>35.369</v>
      </c>
      <c r="O30" s="58" t="s">
        <v>8</v>
      </c>
      <c r="P30" s="19"/>
    </row>
    <row r="31" spans="1:18" s="279" customFormat="1" x14ac:dyDescent="0.2">
      <c r="A31" s="280" t="s">
        <v>707</v>
      </c>
      <c r="B31" s="294">
        <v>6</v>
      </c>
      <c r="C31" s="294">
        <v>6</v>
      </c>
      <c r="D31" s="307">
        <v>5</v>
      </c>
      <c r="E31" s="294">
        <v>5</v>
      </c>
      <c r="F31" s="294">
        <v>5</v>
      </c>
      <c r="G31" s="294">
        <v>5</v>
      </c>
      <c r="H31" s="294">
        <v>5</v>
      </c>
      <c r="I31" s="307">
        <v>4</v>
      </c>
      <c r="J31" s="298">
        <v>4</v>
      </c>
      <c r="K31" s="298">
        <v>4</v>
      </c>
      <c r="L31" s="307">
        <v>4</v>
      </c>
      <c r="M31" s="298">
        <v>4</v>
      </c>
      <c r="N31" s="301">
        <v>4</v>
      </c>
      <c r="O31" s="292">
        <v>3</v>
      </c>
      <c r="P31" s="19">
        <v>4</v>
      </c>
    </row>
    <row r="32" spans="1:18" s="279" customFormat="1" x14ac:dyDescent="0.2">
      <c r="A32" s="280" t="s">
        <v>708</v>
      </c>
      <c r="B32" s="298">
        <v>5.6</v>
      </c>
      <c r="C32" s="300">
        <v>6.2</v>
      </c>
      <c r="D32" s="300">
        <v>6.4</v>
      </c>
      <c r="E32" s="300">
        <v>6.4</v>
      </c>
      <c r="F32" s="300">
        <v>6.3</v>
      </c>
      <c r="G32" s="300">
        <v>5.9</v>
      </c>
      <c r="H32" s="300">
        <v>6</v>
      </c>
      <c r="I32" s="300">
        <v>3.5</v>
      </c>
      <c r="J32" s="298">
        <v>3.5</v>
      </c>
      <c r="K32" s="312">
        <v>3.282</v>
      </c>
      <c r="L32" s="300">
        <v>3.089</v>
      </c>
      <c r="M32" s="312">
        <v>3.004</v>
      </c>
      <c r="N32" s="313">
        <v>3.39</v>
      </c>
      <c r="O32" s="314">
        <v>3.8</v>
      </c>
      <c r="P32" s="19">
        <v>3.7</v>
      </c>
    </row>
    <row r="33" spans="1:21" s="279" customFormat="1" x14ac:dyDescent="0.2">
      <c r="A33" s="280" t="s">
        <v>37</v>
      </c>
      <c r="B33" s="288" t="s">
        <v>4</v>
      </c>
      <c r="C33" s="288" t="s">
        <v>4</v>
      </c>
      <c r="D33" s="288" t="s">
        <v>4</v>
      </c>
      <c r="E33" s="288" t="s">
        <v>4</v>
      </c>
      <c r="F33" s="288" t="s">
        <v>4</v>
      </c>
      <c r="G33" s="288" t="s">
        <v>4</v>
      </c>
      <c r="H33" s="288" t="s">
        <v>4</v>
      </c>
      <c r="I33" s="288" t="s">
        <v>4</v>
      </c>
      <c r="J33" s="288" t="s">
        <v>4</v>
      </c>
      <c r="K33" s="288" t="s">
        <v>4</v>
      </c>
      <c r="L33" s="288" t="s">
        <v>4</v>
      </c>
      <c r="M33" s="288" t="s">
        <v>4</v>
      </c>
      <c r="N33" s="288" t="s">
        <v>4</v>
      </c>
      <c r="O33" s="288" t="s">
        <v>4</v>
      </c>
      <c r="P33" s="288" t="s">
        <v>4</v>
      </c>
    </row>
    <row r="34" spans="1:21" s="279" customFormat="1" x14ac:dyDescent="0.2">
      <c r="A34" s="280" t="s">
        <v>400</v>
      </c>
      <c r="B34" s="288" t="s">
        <v>4</v>
      </c>
      <c r="C34" s="288" t="s">
        <v>4</v>
      </c>
      <c r="D34" s="288" t="s">
        <v>4</v>
      </c>
      <c r="E34" s="288" t="s">
        <v>4</v>
      </c>
      <c r="F34" s="288" t="s">
        <v>4</v>
      </c>
      <c r="G34" s="288" t="s">
        <v>4</v>
      </c>
      <c r="H34" s="288" t="s">
        <v>4</v>
      </c>
      <c r="I34" s="288" t="s">
        <v>4</v>
      </c>
      <c r="J34" s="288" t="s">
        <v>4</v>
      </c>
      <c r="K34" s="288" t="s">
        <v>4</v>
      </c>
      <c r="L34" s="288" t="s">
        <v>4</v>
      </c>
      <c r="M34" s="288" t="s">
        <v>4</v>
      </c>
      <c r="N34" s="288" t="s">
        <v>4</v>
      </c>
      <c r="O34" s="288" t="s">
        <v>4</v>
      </c>
      <c r="P34" s="288" t="s">
        <v>4</v>
      </c>
    </row>
    <row r="35" spans="1:21" s="279" customFormat="1" x14ac:dyDescent="0.2">
      <c r="A35" s="280" t="s">
        <v>401</v>
      </c>
      <c r="B35" s="288" t="s">
        <v>4</v>
      </c>
      <c r="C35" s="288" t="s">
        <v>4</v>
      </c>
      <c r="D35" s="288" t="s">
        <v>4</v>
      </c>
      <c r="E35" s="288" t="s">
        <v>4</v>
      </c>
      <c r="F35" s="288" t="s">
        <v>4</v>
      </c>
      <c r="G35" s="288" t="s">
        <v>4</v>
      </c>
      <c r="H35" s="288" t="s">
        <v>4</v>
      </c>
      <c r="I35" s="288" t="s">
        <v>4</v>
      </c>
      <c r="J35" s="288" t="s">
        <v>4</v>
      </c>
      <c r="K35" s="288" t="s">
        <v>4</v>
      </c>
      <c r="L35" s="288" t="s">
        <v>4</v>
      </c>
      <c r="M35" s="288" t="s">
        <v>4</v>
      </c>
      <c r="N35" s="288" t="s">
        <v>4</v>
      </c>
      <c r="O35" s="288" t="s">
        <v>4</v>
      </c>
      <c r="P35" s="288" t="s">
        <v>4</v>
      </c>
    </row>
    <row r="36" spans="1:21" s="279" customFormat="1" x14ac:dyDescent="0.2">
      <c r="A36" s="1213" t="s">
        <v>40</v>
      </c>
      <c r="B36" s="1134"/>
      <c r="C36" s="1134"/>
      <c r="D36" s="1134"/>
      <c r="E36" s="1134"/>
      <c r="F36" s="1134"/>
      <c r="G36" s="1134"/>
      <c r="H36" s="1134"/>
      <c r="I36" s="1134"/>
      <c r="J36" s="1287"/>
      <c r="K36" s="1287"/>
      <c r="L36" s="1287"/>
      <c r="M36" s="1320"/>
      <c r="N36" s="1320"/>
      <c r="O36" s="1321"/>
      <c r="P36" s="1095"/>
    </row>
    <row r="37" spans="1:21" s="279" customFormat="1" x14ac:dyDescent="0.2">
      <c r="A37" s="315" t="s">
        <v>709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292"/>
      <c r="N37" s="292"/>
      <c r="O37" s="292"/>
      <c r="P37" s="16"/>
    </row>
    <row r="38" spans="1:21" s="279" customFormat="1" x14ac:dyDescent="0.2">
      <c r="A38" s="315" t="s">
        <v>42</v>
      </c>
      <c r="B38" s="109">
        <v>17420</v>
      </c>
      <c r="C38" s="109">
        <v>21206</v>
      </c>
      <c r="D38" s="109">
        <v>21505</v>
      </c>
      <c r="E38" s="109">
        <v>22086</v>
      </c>
      <c r="F38" s="109" t="s">
        <v>890</v>
      </c>
      <c r="G38" s="109">
        <v>24413</v>
      </c>
      <c r="H38" s="109">
        <v>26966</v>
      </c>
      <c r="I38" s="109">
        <v>30676</v>
      </c>
      <c r="J38" s="109">
        <v>35739</v>
      </c>
      <c r="K38" s="109">
        <v>38102</v>
      </c>
      <c r="L38" s="109">
        <v>40341</v>
      </c>
      <c r="M38" s="109">
        <v>44960</v>
      </c>
      <c r="N38" s="109">
        <v>55163</v>
      </c>
      <c r="O38" s="109">
        <v>65684</v>
      </c>
      <c r="P38" s="121">
        <v>67579</v>
      </c>
    </row>
    <row r="39" spans="1:21" s="279" customFormat="1" x14ac:dyDescent="0.2">
      <c r="A39" s="1213" t="s">
        <v>44</v>
      </c>
      <c r="B39" s="1292"/>
      <c r="C39" s="1292"/>
      <c r="D39" s="1292"/>
      <c r="E39" s="1292"/>
      <c r="F39" s="1292"/>
      <c r="G39" s="1292"/>
      <c r="H39" s="1292"/>
      <c r="I39" s="1292"/>
      <c r="J39" s="1287"/>
      <c r="K39" s="1287"/>
      <c r="L39" s="1287"/>
      <c r="M39" s="1321"/>
      <c r="N39" s="1321"/>
      <c r="O39" s="1321"/>
      <c r="P39" s="1095"/>
    </row>
    <row r="40" spans="1:21" s="279" customFormat="1" ht="12.75" x14ac:dyDescent="0.2">
      <c r="A40" s="317" t="s">
        <v>45</v>
      </c>
      <c r="B40" s="318"/>
      <c r="C40" s="318"/>
      <c r="D40" s="318"/>
      <c r="E40" s="318"/>
      <c r="F40" s="30"/>
      <c r="G40" s="30"/>
      <c r="H40" s="30"/>
      <c r="I40" s="319"/>
      <c r="J40" s="30"/>
      <c r="K40" s="30"/>
      <c r="L40" s="319"/>
      <c r="M40" s="30"/>
      <c r="N40" s="31"/>
      <c r="O40" s="288"/>
      <c r="P40" s="16"/>
    </row>
    <row r="41" spans="1:21" s="279" customFormat="1" x14ac:dyDescent="0.2">
      <c r="A41" s="317" t="s">
        <v>3</v>
      </c>
      <c r="B41" s="288" t="s">
        <v>4</v>
      </c>
      <c r="C41" s="288" t="s">
        <v>4</v>
      </c>
      <c r="D41" s="288" t="s">
        <v>4</v>
      </c>
      <c r="E41" s="288" t="s">
        <v>4</v>
      </c>
      <c r="F41" s="64">
        <v>45.8</v>
      </c>
      <c r="G41" s="64">
        <v>54</v>
      </c>
      <c r="H41" s="64">
        <v>54.6</v>
      </c>
      <c r="I41" s="64">
        <v>51.8</v>
      </c>
      <c r="J41" s="36">
        <v>43.6</v>
      </c>
      <c r="K41" s="36">
        <v>43.7</v>
      </c>
      <c r="L41" s="36">
        <v>41.9</v>
      </c>
      <c r="M41" s="36">
        <v>43.7</v>
      </c>
      <c r="N41" s="62">
        <v>36.9</v>
      </c>
      <c r="O41" s="288">
        <v>38.5</v>
      </c>
      <c r="P41" s="36">
        <v>37.9</v>
      </c>
    </row>
    <row r="42" spans="1:21" s="279" customFormat="1" x14ac:dyDescent="0.2">
      <c r="A42" s="317" t="s">
        <v>5</v>
      </c>
      <c r="B42" s="288" t="s">
        <v>4</v>
      </c>
      <c r="C42" s="288" t="s">
        <v>4</v>
      </c>
      <c r="D42" s="288" t="s">
        <v>4</v>
      </c>
      <c r="E42" s="288" t="s">
        <v>4</v>
      </c>
      <c r="F42" s="64" t="s">
        <v>8</v>
      </c>
      <c r="G42" s="64">
        <v>117.9</v>
      </c>
      <c r="H42" s="64">
        <v>101.1</v>
      </c>
      <c r="I42" s="64">
        <v>94.9</v>
      </c>
      <c r="J42" s="36">
        <v>84.2</v>
      </c>
      <c r="K42" s="36">
        <v>100.3</v>
      </c>
      <c r="L42" s="36">
        <v>95.8</v>
      </c>
      <c r="M42" s="36">
        <v>104.3</v>
      </c>
      <c r="N42" s="62">
        <v>84.4</v>
      </c>
      <c r="O42" s="288">
        <v>104.3</v>
      </c>
      <c r="P42" s="36">
        <v>98.4</v>
      </c>
    </row>
    <row r="43" spans="1:21" s="279" customFormat="1" ht="12.75" x14ac:dyDescent="0.2">
      <c r="A43" s="317" t="s">
        <v>47</v>
      </c>
      <c r="B43" s="318"/>
      <c r="C43" s="318"/>
      <c r="D43" s="318"/>
      <c r="E43" s="318"/>
      <c r="F43" s="30"/>
      <c r="G43" s="30"/>
      <c r="H43" s="30"/>
      <c r="I43" s="319"/>
      <c r="J43" s="30"/>
      <c r="K43" s="30"/>
      <c r="L43" s="319"/>
      <c r="M43" s="30"/>
      <c r="N43" s="31"/>
      <c r="O43" s="288"/>
      <c r="P43" s="36"/>
    </row>
    <row r="44" spans="1:21" s="279" customFormat="1" x14ac:dyDescent="0.2">
      <c r="A44" s="317" t="s">
        <v>3</v>
      </c>
      <c r="B44" s="288" t="s">
        <v>4</v>
      </c>
      <c r="C44" s="288" t="s">
        <v>4</v>
      </c>
      <c r="D44" s="288" t="s">
        <v>4</v>
      </c>
      <c r="E44" s="288" t="s">
        <v>4</v>
      </c>
      <c r="F44" s="64">
        <v>43.8</v>
      </c>
      <c r="G44" s="64">
        <v>51.4</v>
      </c>
      <c r="H44" s="64">
        <v>51.7</v>
      </c>
      <c r="I44" s="64">
        <v>49.3</v>
      </c>
      <c r="J44" s="36">
        <v>41.2</v>
      </c>
      <c r="K44" s="36">
        <v>42.1</v>
      </c>
      <c r="L44" s="36">
        <v>41.1</v>
      </c>
      <c r="M44" s="36">
        <v>42.3</v>
      </c>
      <c r="N44" s="62">
        <v>34.700000000000003</v>
      </c>
      <c r="O44" s="288">
        <v>36.700000000000003</v>
      </c>
      <c r="P44" s="36">
        <v>36.200000000000003</v>
      </c>
      <c r="U44" s="279" t="s">
        <v>464</v>
      </c>
    </row>
    <row r="45" spans="1:21" s="279" customFormat="1" x14ac:dyDescent="0.2">
      <c r="A45" s="317" t="s">
        <v>5</v>
      </c>
      <c r="B45" s="288" t="s">
        <v>4</v>
      </c>
      <c r="C45" s="288" t="s">
        <v>4</v>
      </c>
      <c r="D45" s="288" t="s">
        <v>4</v>
      </c>
      <c r="E45" s="288" t="s">
        <v>4</v>
      </c>
      <c r="F45" s="64" t="s">
        <v>8</v>
      </c>
      <c r="G45" s="64">
        <v>117.5</v>
      </c>
      <c r="H45" s="64">
        <v>100.6</v>
      </c>
      <c r="I45" s="64">
        <v>95.4</v>
      </c>
      <c r="J45" s="36">
        <v>83.5</v>
      </c>
      <c r="K45" s="36">
        <v>102.2</v>
      </c>
      <c r="L45" s="36">
        <v>97.7</v>
      </c>
      <c r="M45" s="36">
        <v>102.9</v>
      </c>
      <c r="N45" s="62">
        <v>81.900000000000006</v>
      </c>
      <c r="O45" s="288">
        <v>105.8</v>
      </c>
      <c r="P45" s="36">
        <v>98.6</v>
      </c>
    </row>
    <row r="46" spans="1:21" s="279" customFormat="1" ht="12.75" x14ac:dyDescent="0.2">
      <c r="A46" s="317" t="s">
        <v>48</v>
      </c>
      <c r="B46" s="318"/>
      <c r="C46" s="318"/>
      <c r="D46" s="318"/>
      <c r="E46" s="318"/>
      <c r="F46" s="64"/>
      <c r="G46" s="64"/>
      <c r="H46" s="64"/>
      <c r="I46" s="64"/>
      <c r="J46" s="64"/>
      <c r="K46" s="64"/>
      <c r="L46" s="36"/>
      <c r="M46" s="36"/>
      <c r="N46" s="70"/>
      <c r="O46" s="288"/>
      <c r="P46" s="36"/>
    </row>
    <row r="47" spans="1:21" s="279" customFormat="1" x14ac:dyDescent="0.2">
      <c r="A47" s="317" t="s">
        <v>3</v>
      </c>
      <c r="B47" s="288" t="s">
        <v>4</v>
      </c>
      <c r="C47" s="288" t="s">
        <v>4</v>
      </c>
      <c r="D47" s="288" t="s">
        <v>4</v>
      </c>
      <c r="E47" s="288" t="s">
        <v>4</v>
      </c>
      <c r="F47" s="64">
        <v>38</v>
      </c>
      <c r="G47" s="64">
        <v>47.1</v>
      </c>
      <c r="H47" s="64">
        <v>50.4</v>
      </c>
      <c r="I47" s="64">
        <v>46.2</v>
      </c>
      <c r="J47" s="64">
        <v>38.200000000000003</v>
      </c>
      <c r="K47" s="64">
        <v>40.6</v>
      </c>
      <c r="L47" s="36">
        <v>39.799999999999997</v>
      </c>
      <c r="M47" s="36">
        <v>41.6</v>
      </c>
      <c r="N47" s="70">
        <v>33</v>
      </c>
      <c r="O47" s="288">
        <v>35.6</v>
      </c>
      <c r="P47" s="36">
        <v>34</v>
      </c>
    </row>
    <row r="48" spans="1:21" s="279" customFormat="1" x14ac:dyDescent="0.2">
      <c r="A48" s="317" t="s">
        <v>5</v>
      </c>
      <c r="B48" s="288" t="s">
        <v>4</v>
      </c>
      <c r="C48" s="288" t="s">
        <v>4</v>
      </c>
      <c r="D48" s="288" t="s">
        <v>4</v>
      </c>
      <c r="E48" s="288" t="s">
        <v>4</v>
      </c>
      <c r="F48" s="64" t="s">
        <v>8</v>
      </c>
      <c r="G48" s="64">
        <v>124.2</v>
      </c>
      <c r="H48" s="64">
        <v>106.9</v>
      </c>
      <c r="I48" s="64">
        <v>91.7</v>
      </c>
      <c r="J48" s="64">
        <v>82.7</v>
      </c>
      <c r="K48" s="64">
        <v>106.4</v>
      </c>
      <c r="L48" s="50">
        <v>98</v>
      </c>
      <c r="M48" s="36">
        <v>104.5</v>
      </c>
      <c r="N48" s="70">
        <v>79.400000000000006</v>
      </c>
      <c r="O48" s="288">
        <v>107.7</v>
      </c>
      <c r="P48" s="36">
        <v>95.5</v>
      </c>
      <c r="Q48" s="279" t="s">
        <v>464</v>
      </c>
    </row>
    <row r="49" spans="1:18" s="279" customFormat="1" ht="12.75" x14ac:dyDescent="0.2">
      <c r="A49" s="317" t="s">
        <v>49</v>
      </c>
      <c r="B49" s="318"/>
      <c r="C49" s="318"/>
      <c r="D49" s="318"/>
      <c r="E49" s="318"/>
      <c r="F49" s="64"/>
      <c r="G49" s="64"/>
      <c r="H49" s="64"/>
      <c r="I49" s="64"/>
      <c r="J49" s="36"/>
      <c r="K49" s="36"/>
      <c r="L49" s="36"/>
      <c r="M49" s="36"/>
      <c r="N49" s="62"/>
      <c r="O49" s="288"/>
      <c r="P49" s="36"/>
    </row>
    <row r="50" spans="1:18" s="279" customFormat="1" x14ac:dyDescent="0.2">
      <c r="A50" s="317" t="s">
        <v>3</v>
      </c>
      <c r="B50" s="288" t="s">
        <v>4</v>
      </c>
      <c r="C50" s="288" t="s">
        <v>4</v>
      </c>
      <c r="D50" s="288" t="s">
        <v>4</v>
      </c>
      <c r="E50" s="288" t="s">
        <v>4</v>
      </c>
      <c r="F50" s="64">
        <v>5.8</v>
      </c>
      <c r="G50" s="64">
        <v>4.3</v>
      </c>
      <c r="H50" s="64">
        <v>1.4</v>
      </c>
      <c r="I50" s="64">
        <v>3.2</v>
      </c>
      <c r="J50" s="36">
        <v>3.1</v>
      </c>
      <c r="K50" s="36">
        <v>1.5</v>
      </c>
      <c r="L50" s="36">
        <v>1.3</v>
      </c>
      <c r="M50" s="36">
        <v>0.7</v>
      </c>
      <c r="N50" s="62">
        <v>1.7</v>
      </c>
      <c r="O50" s="288">
        <v>1.1000000000000001</v>
      </c>
      <c r="P50" s="36">
        <v>2.2999999999999998</v>
      </c>
    </row>
    <row r="51" spans="1:18" s="279" customFormat="1" x14ac:dyDescent="0.2">
      <c r="A51" s="317" t="s">
        <v>5</v>
      </c>
      <c r="B51" s="288" t="s">
        <v>4</v>
      </c>
      <c r="C51" s="288" t="s">
        <v>4</v>
      </c>
      <c r="D51" s="288" t="s">
        <v>4</v>
      </c>
      <c r="E51" s="288" t="s">
        <v>4</v>
      </c>
      <c r="F51" s="64" t="s">
        <v>8</v>
      </c>
      <c r="G51" s="64">
        <v>73.900000000000006</v>
      </c>
      <c r="H51" s="64">
        <v>31.8</v>
      </c>
      <c r="I51" s="64">
        <v>232.5</v>
      </c>
      <c r="J51" s="36">
        <v>96.3</v>
      </c>
      <c r="K51" s="36">
        <v>50.3</v>
      </c>
      <c r="L51" s="36">
        <v>87.6</v>
      </c>
      <c r="M51" s="50">
        <v>55</v>
      </c>
      <c r="N51" s="70">
        <v>223</v>
      </c>
      <c r="O51" s="288">
        <v>68.5</v>
      </c>
      <c r="P51" s="36">
        <v>209.1</v>
      </c>
    </row>
    <row r="52" spans="1:18" s="279" customFormat="1" ht="12.75" x14ac:dyDescent="0.2">
      <c r="A52" s="317" t="s">
        <v>50</v>
      </c>
      <c r="B52" s="318"/>
      <c r="C52" s="318"/>
      <c r="D52" s="318"/>
      <c r="E52" s="318"/>
      <c r="F52" s="30"/>
      <c r="G52" s="30"/>
      <c r="H52" s="30"/>
      <c r="I52" s="319"/>
      <c r="J52" s="30"/>
      <c r="K52" s="30"/>
      <c r="L52" s="36"/>
      <c r="M52" s="30"/>
      <c r="N52" s="31"/>
      <c r="O52" s="288"/>
      <c r="P52" s="36"/>
    </row>
    <row r="53" spans="1:18" s="279" customFormat="1" x14ac:dyDescent="0.2">
      <c r="A53" s="317" t="s">
        <v>3</v>
      </c>
      <c r="B53" s="288" t="s">
        <v>4</v>
      </c>
      <c r="C53" s="288" t="s">
        <v>4</v>
      </c>
      <c r="D53" s="288" t="s">
        <v>4</v>
      </c>
      <c r="E53" s="288" t="s">
        <v>4</v>
      </c>
      <c r="F53" s="64">
        <v>2.1</v>
      </c>
      <c r="G53" s="64">
        <v>2.6</v>
      </c>
      <c r="H53" s="64">
        <v>2.9</v>
      </c>
      <c r="I53" s="64">
        <v>2.4</v>
      </c>
      <c r="J53" s="36">
        <v>2.4</v>
      </c>
      <c r="K53" s="36">
        <v>1.6</v>
      </c>
      <c r="L53" s="36">
        <v>0.8</v>
      </c>
      <c r="M53" s="36">
        <v>1.4</v>
      </c>
      <c r="N53" s="62">
        <v>2.2000000000000002</v>
      </c>
      <c r="O53" s="288">
        <v>1.8</v>
      </c>
      <c r="P53" s="36">
        <v>1.7</v>
      </c>
    </row>
    <row r="54" spans="1:18" s="279" customFormat="1" x14ac:dyDescent="0.2">
      <c r="A54" s="317" t="s">
        <v>5</v>
      </c>
      <c r="B54" s="288" t="s">
        <v>4</v>
      </c>
      <c r="C54" s="288" t="s">
        <v>4</v>
      </c>
      <c r="D54" s="288" t="s">
        <v>4</v>
      </c>
      <c r="E54" s="288" t="s">
        <v>4</v>
      </c>
      <c r="F54" s="64" t="s">
        <v>8</v>
      </c>
      <c r="G54" s="64">
        <v>127</v>
      </c>
      <c r="H54" s="64">
        <v>110.2</v>
      </c>
      <c r="I54" s="64">
        <v>85.2</v>
      </c>
      <c r="J54" s="36">
        <v>96.6</v>
      </c>
      <c r="K54" s="36">
        <v>67.2</v>
      </c>
      <c r="L54" s="36">
        <v>47.6</v>
      </c>
      <c r="M54" s="36">
        <v>182.4</v>
      </c>
      <c r="N54" s="62">
        <v>160.5</v>
      </c>
      <c r="O54" s="288">
        <v>80.5</v>
      </c>
      <c r="P54" s="36">
        <v>94.4</v>
      </c>
    </row>
    <row r="55" spans="1:18" s="279" customFormat="1" ht="22.5" x14ac:dyDescent="0.2">
      <c r="A55" s="317" t="s">
        <v>232</v>
      </c>
      <c r="B55" s="288" t="s">
        <v>4</v>
      </c>
      <c r="C55" s="288" t="s">
        <v>4</v>
      </c>
      <c r="D55" s="288" t="s">
        <v>4</v>
      </c>
      <c r="E55" s="288" t="s">
        <v>4</v>
      </c>
      <c r="F55" s="288" t="s">
        <v>4</v>
      </c>
      <c r="G55" s="288" t="s">
        <v>4</v>
      </c>
      <c r="H55" s="288" t="s">
        <v>4</v>
      </c>
      <c r="I55" s="288" t="s">
        <v>4</v>
      </c>
      <c r="J55" s="288" t="s">
        <v>4</v>
      </c>
      <c r="K55" s="288" t="s">
        <v>4</v>
      </c>
      <c r="L55" s="288" t="s">
        <v>4</v>
      </c>
      <c r="M55" s="288" t="s">
        <v>4</v>
      </c>
      <c r="N55" s="288" t="s">
        <v>4</v>
      </c>
      <c r="O55" s="288" t="s">
        <v>4</v>
      </c>
      <c r="P55" s="36"/>
    </row>
    <row r="56" spans="1:18" s="279" customFormat="1" x14ac:dyDescent="0.2">
      <c r="A56" s="317" t="s">
        <v>233</v>
      </c>
      <c r="B56" s="288" t="s">
        <v>4</v>
      </c>
      <c r="C56" s="288" t="s">
        <v>4</v>
      </c>
      <c r="D56" s="288" t="s">
        <v>4</v>
      </c>
      <c r="E56" s="288" t="s">
        <v>4</v>
      </c>
      <c r="F56" s="288" t="s">
        <v>4</v>
      </c>
      <c r="G56" s="288" t="s">
        <v>4</v>
      </c>
      <c r="H56" s="288" t="s">
        <v>4</v>
      </c>
      <c r="I56" s="288" t="s">
        <v>4</v>
      </c>
      <c r="J56" s="288" t="s">
        <v>4</v>
      </c>
      <c r="K56" s="288" t="s">
        <v>4</v>
      </c>
      <c r="L56" s="288" t="s">
        <v>4</v>
      </c>
      <c r="M56" s="288" t="s">
        <v>4</v>
      </c>
      <c r="N56" s="288" t="s">
        <v>4</v>
      </c>
      <c r="O56" s="288" t="s">
        <v>4</v>
      </c>
      <c r="P56" s="36"/>
    </row>
    <row r="57" spans="1:18" s="279" customFormat="1" x14ac:dyDescent="0.2">
      <c r="A57" s="317" t="s">
        <v>51</v>
      </c>
      <c r="B57" s="288" t="s">
        <v>4</v>
      </c>
      <c r="C57" s="288" t="s">
        <v>4</v>
      </c>
      <c r="D57" s="288" t="s">
        <v>4</v>
      </c>
      <c r="E57" s="288" t="s">
        <v>4</v>
      </c>
      <c r="F57" s="64">
        <v>4.5</v>
      </c>
      <c r="G57" s="64">
        <v>4.8</v>
      </c>
      <c r="H57" s="64">
        <v>5.3</v>
      </c>
      <c r="I57" s="320">
        <v>4.7</v>
      </c>
      <c r="J57" s="36">
        <v>5.4</v>
      </c>
      <c r="K57" s="36">
        <v>3.6</v>
      </c>
      <c r="L57" s="320">
        <v>1.8</v>
      </c>
      <c r="M57" s="36">
        <v>3.1</v>
      </c>
      <c r="N57" s="70">
        <v>6</v>
      </c>
      <c r="O57" s="1302">
        <v>4.5999999999999996</v>
      </c>
      <c r="P57" s="36">
        <v>4.4000000000000004</v>
      </c>
    </row>
    <row r="58" spans="1:18" s="279" customFormat="1" x14ac:dyDescent="0.2">
      <c r="A58" s="317" t="s">
        <v>52</v>
      </c>
      <c r="B58" s="288" t="s">
        <v>4</v>
      </c>
      <c r="C58" s="288" t="s">
        <v>4</v>
      </c>
      <c r="D58" s="288" t="s">
        <v>4</v>
      </c>
      <c r="E58" s="288" t="s">
        <v>4</v>
      </c>
      <c r="F58" s="64">
        <v>7.5</v>
      </c>
      <c r="G58" s="64">
        <v>4.4000000000000004</v>
      </c>
      <c r="H58" s="64">
        <v>3</v>
      </c>
      <c r="I58" s="320">
        <v>0</v>
      </c>
      <c r="J58" s="36">
        <v>2.2999999999999998</v>
      </c>
      <c r="K58" s="36">
        <v>9.8000000000000007</v>
      </c>
      <c r="L58" s="320">
        <v>5.7</v>
      </c>
      <c r="M58" s="288" t="s">
        <v>4</v>
      </c>
      <c r="N58" s="288" t="s">
        <v>4</v>
      </c>
      <c r="O58" s="1302" t="s">
        <v>4</v>
      </c>
      <c r="P58" s="36"/>
    </row>
    <row r="59" spans="1:18" s="279" customFormat="1" x14ac:dyDescent="0.2">
      <c r="A59" s="317" t="s">
        <v>533</v>
      </c>
      <c r="B59" s="288" t="s">
        <v>4</v>
      </c>
      <c r="C59" s="288" t="s">
        <v>4</v>
      </c>
      <c r="D59" s="288" t="s">
        <v>4</v>
      </c>
      <c r="E59" s="288" t="s">
        <v>4</v>
      </c>
      <c r="F59" s="321">
        <v>3</v>
      </c>
      <c r="G59" s="64">
        <v>5.6</v>
      </c>
      <c r="H59" s="64">
        <v>2.9</v>
      </c>
      <c r="I59" s="320">
        <v>1.6</v>
      </c>
      <c r="J59" s="50">
        <v>3</v>
      </c>
      <c r="K59" s="36">
        <v>6.8</v>
      </c>
      <c r="L59" s="320">
        <v>4.2</v>
      </c>
      <c r="M59" s="36">
        <v>4.3</v>
      </c>
      <c r="N59" s="62">
        <v>6.1</v>
      </c>
      <c r="O59" s="1302" t="s">
        <v>4</v>
      </c>
      <c r="P59" s="36"/>
    </row>
    <row r="60" spans="1:18" s="279" customFormat="1" x14ac:dyDescent="0.2">
      <c r="A60" s="386" t="s">
        <v>891</v>
      </c>
      <c r="B60" s="787" t="s">
        <v>4</v>
      </c>
      <c r="C60" s="787" t="s">
        <v>4</v>
      </c>
      <c r="D60" s="787" t="s">
        <v>4</v>
      </c>
      <c r="E60" s="787" t="s">
        <v>4</v>
      </c>
      <c r="F60" s="787" t="s">
        <v>4</v>
      </c>
      <c r="G60" s="787" t="s">
        <v>4</v>
      </c>
      <c r="H60" s="787" t="s">
        <v>4</v>
      </c>
      <c r="I60" s="787" t="s">
        <v>4</v>
      </c>
      <c r="J60" s="787" t="s">
        <v>4</v>
      </c>
      <c r="K60" s="787" t="s">
        <v>4</v>
      </c>
      <c r="L60" s="787" t="s">
        <v>4</v>
      </c>
      <c r="M60" s="787" t="s">
        <v>4</v>
      </c>
      <c r="N60" s="787" t="s">
        <v>4</v>
      </c>
      <c r="O60" s="1302">
        <v>8.8000000000000007</v>
      </c>
      <c r="P60" s="718">
        <v>7.3</v>
      </c>
    </row>
    <row r="61" spans="1:18" s="279" customFormat="1" x14ac:dyDescent="0.2">
      <c r="A61" s="317" t="s">
        <v>413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8" s="279" customFormat="1" x14ac:dyDescent="0.2">
      <c r="A62" s="317" t="s">
        <v>42</v>
      </c>
      <c r="B62" s="30">
        <v>172006</v>
      </c>
      <c r="C62" s="30">
        <v>194398</v>
      </c>
      <c r="D62" s="30">
        <v>162681</v>
      </c>
      <c r="E62" s="30">
        <v>228118</v>
      </c>
      <c r="F62" s="30">
        <v>292272</v>
      </c>
      <c r="G62" s="30">
        <v>324788</v>
      </c>
      <c r="H62" s="30">
        <v>338896</v>
      </c>
      <c r="I62" s="322">
        <v>367364</v>
      </c>
      <c r="J62" s="30">
        <v>404573</v>
      </c>
      <c r="K62" s="322">
        <v>432334</v>
      </c>
      <c r="L62" s="322">
        <v>472196</v>
      </c>
      <c r="M62" s="30">
        <v>517388</v>
      </c>
      <c r="N62" s="31">
        <v>662679</v>
      </c>
      <c r="O62" s="30">
        <v>798192</v>
      </c>
      <c r="P62" s="1303">
        <v>883035</v>
      </c>
    </row>
    <row r="63" spans="1:18" s="279" customFormat="1" x14ac:dyDescent="0.2">
      <c r="A63" s="317" t="s">
        <v>43</v>
      </c>
      <c r="B63" s="30"/>
      <c r="C63" s="30"/>
      <c r="D63" s="30"/>
      <c r="E63" s="30"/>
      <c r="F63" s="30"/>
      <c r="G63" s="30"/>
      <c r="H63" s="30"/>
      <c r="I63" s="322"/>
      <c r="J63" s="30"/>
      <c r="K63" s="322"/>
      <c r="L63" s="322"/>
      <c r="M63" s="30"/>
      <c r="N63" s="31"/>
      <c r="O63" s="30"/>
      <c r="P63" s="1313"/>
    </row>
    <row r="64" spans="1:18" s="279" customFormat="1" x14ac:dyDescent="0.2">
      <c r="A64" s="317" t="s">
        <v>414</v>
      </c>
      <c r="B64" s="64">
        <v>133.4</v>
      </c>
      <c r="C64" s="64">
        <v>113</v>
      </c>
      <c r="D64" s="64">
        <v>83.7</v>
      </c>
      <c r="E64" s="64">
        <v>140.19999999999999</v>
      </c>
      <c r="F64" s="64">
        <v>128.1</v>
      </c>
      <c r="G64" s="64">
        <v>109.2</v>
      </c>
      <c r="H64" s="64">
        <v>104.3</v>
      </c>
      <c r="I64" s="114">
        <v>108.4</v>
      </c>
      <c r="J64" s="36">
        <v>110.1</v>
      </c>
      <c r="K64" s="114">
        <v>106.9</v>
      </c>
      <c r="L64" s="114">
        <v>109.2</v>
      </c>
      <c r="M64" s="36">
        <v>109.6</v>
      </c>
      <c r="N64" s="62">
        <v>128.1</v>
      </c>
      <c r="O64" s="36">
        <v>120.4</v>
      </c>
      <c r="P64" s="1304">
        <v>110.6</v>
      </c>
      <c r="R64" s="279" t="s">
        <v>464</v>
      </c>
    </row>
    <row r="65" spans="1:16" s="279" customFormat="1" x14ac:dyDescent="0.2">
      <c r="A65" s="317" t="s">
        <v>415</v>
      </c>
      <c r="B65" s="64">
        <v>126.3</v>
      </c>
      <c r="C65" s="64">
        <v>105.7</v>
      </c>
      <c r="D65" s="64">
        <v>80.2</v>
      </c>
      <c r="E65" s="64">
        <v>133.19999999999999</v>
      </c>
      <c r="F65" s="64">
        <v>120.9</v>
      </c>
      <c r="G65" s="64">
        <v>101.3</v>
      </c>
      <c r="H65" s="64">
        <v>88.8</v>
      </c>
      <c r="I65" s="114">
        <v>101.6</v>
      </c>
      <c r="J65" s="36">
        <v>103.1</v>
      </c>
      <c r="K65" s="114">
        <v>101.3</v>
      </c>
      <c r="L65" s="114">
        <v>102</v>
      </c>
      <c r="M65" s="36">
        <v>100.5</v>
      </c>
      <c r="N65" s="62">
        <v>109.3</v>
      </c>
      <c r="O65" s="36">
        <v>104.1</v>
      </c>
      <c r="P65" s="1304">
        <v>100.6</v>
      </c>
    </row>
    <row r="66" spans="1:16" s="279" customFormat="1" x14ac:dyDescent="0.2">
      <c r="A66" s="317" t="s">
        <v>57</v>
      </c>
      <c r="B66" s="288" t="s">
        <v>4</v>
      </c>
      <c r="C66" s="288" t="s">
        <v>4</v>
      </c>
      <c r="D66" s="288" t="s">
        <v>4</v>
      </c>
      <c r="E66" s="288" t="s">
        <v>4</v>
      </c>
      <c r="F66" s="288" t="s">
        <v>4</v>
      </c>
      <c r="G66" s="288" t="s">
        <v>4</v>
      </c>
      <c r="H66" s="288" t="s">
        <v>4</v>
      </c>
      <c r="I66" s="288" t="s">
        <v>4</v>
      </c>
      <c r="J66" s="288" t="s">
        <v>4</v>
      </c>
      <c r="K66" s="288" t="s">
        <v>4</v>
      </c>
      <c r="L66" s="288" t="s">
        <v>4</v>
      </c>
      <c r="M66" s="288" t="s">
        <v>4</v>
      </c>
      <c r="N66" s="288" t="s">
        <v>4</v>
      </c>
      <c r="O66" s="288" t="s">
        <v>4</v>
      </c>
      <c r="P66" s="36"/>
    </row>
    <row r="67" spans="1:16" s="279" customFormat="1" x14ac:dyDescent="0.2">
      <c r="A67" s="280" t="s">
        <v>75</v>
      </c>
      <c r="B67" s="30">
        <v>14952</v>
      </c>
      <c r="C67" s="30">
        <v>15999</v>
      </c>
      <c r="D67" s="30">
        <v>17439</v>
      </c>
      <c r="E67" s="30">
        <v>18660</v>
      </c>
      <c r="F67" s="30">
        <v>19966</v>
      </c>
      <c r="G67" s="30">
        <v>21364</v>
      </c>
      <c r="H67" s="30">
        <v>22859</v>
      </c>
      <c r="I67" s="30">
        <v>24459</v>
      </c>
      <c r="J67" s="30">
        <v>28284</v>
      </c>
      <c r="K67" s="983">
        <v>42500</v>
      </c>
      <c r="L67" s="983">
        <v>42500</v>
      </c>
      <c r="M67" s="983">
        <v>42500</v>
      </c>
      <c r="N67" s="983">
        <v>60000</v>
      </c>
      <c r="O67" s="983">
        <v>70000</v>
      </c>
      <c r="P67" s="15">
        <v>85000</v>
      </c>
    </row>
    <row r="68" spans="1:16" s="279" customFormat="1" x14ac:dyDescent="0.2">
      <c r="A68" s="1213" t="s">
        <v>80</v>
      </c>
      <c r="B68" s="1287"/>
      <c r="C68" s="1287"/>
      <c r="D68" s="1287"/>
      <c r="E68" s="1287"/>
      <c r="F68" s="1287"/>
      <c r="G68" s="1287"/>
      <c r="H68" s="1287"/>
      <c r="I68" s="1287"/>
      <c r="J68" s="1287"/>
      <c r="K68" s="1287"/>
      <c r="L68" s="1287"/>
      <c r="M68" s="1321"/>
      <c r="N68" s="1321"/>
      <c r="O68" s="1321"/>
      <c r="P68" s="1222"/>
    </row>
    <row r="69" spans="1:16" s="279" customFormat="1" x14ac:dyDescent="0.2">
      <c r="A69" s="323" t="s">
        <v>710</v>
      </c>
      <c r="B69" s="300"/>
      <c r="C69" s="300"/>
      <c r="D69" s="300"/>
      <c r="E69" s="300"/>
      <c r="F69" s="300"/>
      <c r="G69" s="300"/>
      <c r="H69" s="300"/>
      <c r="I69" s="300"/>
      <c r="J69" s="298"/>
      <c r="K69" s="298"/>
      <c r="L69" s="298"/>
      <c r="M69" s="308"/>
      <c r="N69" s="309"/>
      <c r="O69" s="292"/>
      <c r="P69" s="449"/>
    </row>
    <row r="70" spans="1:16" s="279" customFormat="1" x14ac:dyDescent="0.2">
      <c r="A70" s="324" t="s">
        <v>82</v>
      </c>
      <c r="B70" s="151" t="s">
        <v>8</v>
      </c>
      <c r="C70" s="30">
        <v>12994</v>
      </c>
      <c r="D70" s="30">
        <v>9302</v>
      </c>
      <c r="E70" s="30">
        <v>21792</v>
      </c>
      <c r="F70" s="30">
        <v>27878</v>
      </c>
      <c r="G70" s="30">
        <v>19826</v>
      </c>
      <c r="H70" s="30">
        <v>17189</v>
      </c>
      <c r="I70" s="30">
        <v>27900</v>
      </c>
      <c r="J70" s="307">
        <v>28637</v>
      </c>
      <c r="K70" s="307">
        <v>42088</v>
      </c>
      <c r="L70" s="307">
        <v>39772</v>
      </c>
      <c r="M70" s="307">
        <v>45102</v>
      </c>
      <c r="N70" s="325">
        <v>69804</v>
      </c>
      <c r="O70" s="326">
        <v>223550.9</v>
      </c>
      <c r="P70" s="391">
        <v>96284</v>
      </c>
    </row>
    <row r="71" spans="1:16" s="279" customFormat="1" ht="23.25" customHeight="1" x14ac:dyDescent="0.2">
      <c r="A71" s="317" t="s">
        <v>85</v>
      </c>
      <c r="B71" s="151" t="s">
        <v>8</v>
      </c>
      <c r="C71" s="151" t="s">
        <v>8</v>
      </c>
      <c r="D71" s="151" t="s">
        <v>8</v>
      </c>
      <c r="E71" s="151" t="s">
        <v>8</v>
      </c>
      <c r="F71" s="151" t="s">
        <v>8</v>
      </c>
      <c r="G71" s="151" t="s">
        <v>8</v>
      </c>
      <c r="H71" s="151" t="s">
        <v>8</v>
      </c>
      <c r="I71" s="36">
        <v>151.1</v>
      </c>
      <c r="J71" s="312">
        <v>95</v>
      </c>
      <c r="K71" s="298">
        <v>142.69999999999999</v>
      </c>
      <c r="L71" s="312">
        <v>93.7</v>
      </c>
      <c r="M71" s="312">
        <v>109.1</v>
      </c>
      <c r="N71" s="327">
        <v>147.69999999999999</v>
      </c>
      <c r="O71" s="292">
        <v>308.5</v>
      </c>
      <c r="P71" s="384">
        <v>42.1</v>
      </c>
    </row>
    <row r="72" spans="1:16" s="279" customFormat="1" ht="14.25" customHeight="1" x14ac:dyDescent="0.2">
      <c r="A72" s="317" t="s">
        <v>87</v>
      </c>
      <c r="B72" s="151" t="s">
        <v>8</v>
      </c>
      <c r="C72" s="151" t="s">
        <v>8</v>
      </c>
      <c r="D72" s="151" t="s">
        <v>8</v>
      </c>
      <c r="E72" s="151" t="s">
        <v>8</v>
      </c>
      <c r="F72" s="151" t="s">
        <v>8</v>
      </c>
      <c r="G72" s="151" t="s">
        <v>8</v>
      </c>
      <c r="H72" s="151" t="s">
        <v>8</v>
      </c>
      <c r="I72" s="151" t="s">
        <v>8</v>
      </c>
      <c r="J72" s="151" t="s">
        <v>8</v>
      </c>
      <c r="K72" s="151" t="s">
        <v>8</v>
      </c>
      <c r="L72" s="151" t="s">
        <v>8</v>
      </c>
      <c r="M72" s="151" t="s">
        <v>8</v>
      </c>
      <c r="N72" s="151" t="s">
        <v>8</v>
      </c>
      <c r="O72" s="151" t="s">
        <v>8</v>
      </c>
      <c r="P72" s="151" t="s">
        <v>8</v>
      </c>
    </row>
    <row r="73" spans="1:16" s="279" customFormat="1" ht="14.25" customHeight="1" x14ac:dyDescent="0.2">
      <c r="A73" s="317" t="s">
        <v>88</v>
      </c>
      <c r="B73" s="151" t="s">
        <v>8</v>
      </c>
      <c r="C73" s="151" t="s">
        <v>8</v>
      </c>
      <c r="D73" s="151" t="s">
        <v>8</v>
      </c>
      <c r="E73" s="151" t="s">
        <v>8</v>
      </c>
      <c r="F73" s="151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151" t="s">
        <v>8</v>
      </c>
      <c r="L73" s="151" t="s">
        <v>8</v>
      </c>
      <c r="M73" s="151" t="s">
        <v>8</v>
      </c>
      <c r="N73" s="151" t="s">
        <v>8</v>
      </c>
      <c r="O73" s="151" t="s">
        <v>8</v>
      </c>
      <c r="P73" s="151" t="s">
        <v>8</v>
      </c>
    </row>
    <row r="74" spans="1:16" s="279" customFormat="1" ht="14.25" customHeight="1" x14ac:dyDescent="0.2">
      <c r="A74" s="317" t="s">
        <v>90</v>
      </c>
      <c r="B74" s="151" t="s">
        <v>8</v>
      </c>
      <c r="C74" s="151" t="s">
        <v>8</v>
      </c>
      <c r="D74" s="151" t="s">
        <v>8</v>
      </c>
      <c r="E74" s="151" t="s">
        <v>8</v>
      </c>
      <c r="F74" s="151" t="s">
        <v>8</v>
      </c>
      <c r="G74" s="151" t="s">
        <v>8</v>
      </c>
      <c r="H74" s="151" t="s">
        <v>8</v>
      </c>
      <c r="I74" s="151" t="s">
        <v>8</v>
      </c>
      <c r="J74" s="151" t="s">
        <v>8</v>
      </c>
      <c r="K74" s="151" t="s">
        <v>8</v>
      </c>
      <c r="L74" s="151" t="s">
        <v>8</v>
      </c>
      <c r="M74" s="151" t="s">
        <v>8</v>
      </c>
      <c r="N74" s="151" t="s">
        <v>8</v>
      </c>
      <c r="O74" s="151" t="s">
        <v>8</v>
      </c>
      <c r="P74" s="151" t="s">
        <v>8</v>
      </c>
    </row>
    <row r="75" spans="1:16" s="279" customFormat="1" ht="14.25" customHeight="1" x14ac:dyDescent="0.2">
      <c r="A75" s="317" t="s">
        <v>91</v>
      </c>
      <c r="B75" s="151" t="s">
        <v>8</v>
      </c>
      <c r="C75" s="151" t="s">
        <v>8</v>
      </c>
      <c r="D75" s="151" t="s">
        <v>8</v>
      </c>
      <c r="E75" s="151" t="s">
        <v>8</v>
      </c>
      <c r="F75" s="151" t="s">
        <v>8</v>
      </c>
      <c r="G75" s="151" t="s">
        <v>8</v>
      </c>
      <c r="H75" s="151" t="s">
        <v>8</v>
      </c>
      <c r="I75" s="151" t="s">
        <v>8</v>
      </c>
      <c r="J75" s="151" t="s">
        <v>8</v>
      </c>
      <c r="K75" s="151" t="s">
        <v>8</v>
      </c>
      <c r="L75" s="151" t="s">
        <v>8</v>
      </c>
      <c r="M75" s="151" t="s">
        <v>8</v>
      </c>
      <c r="N75" s="151" t="s">
        <v>8</v>
      </c>
      <c r="O75" s="151" t="s">
        <v>8</v>
      </c>
      <c r="P75" s="151" t="s">
        <v>8</v>
      </c>
    </row>
    <row r="76" spans="1:16" s="279" customFormat="1" ht="14.25" customHeight="1" x14ac:dyDescent="0.2">
      <c r="A76" s="328" t="s">
        <v>92</v>
      </c>
      <c r="B76" s="151" t="s">
        <v>8</v>
      </c>
      <c r="C76" s="151" t="s">
        <v>8</v>
      </c>
      <c r="D76" s="151" t="s">
        <v>8</v>
      </c>
      <c r="E76" s="151" t="s">
        <v>8</v>
      </c>
      <c r="F76" s="151" t="s">
        <v>8</v>
      </c>
      <c r="G76" s="151" t="s">
        <v>8</v>
      </c>
      <c r="H76" s="151" t="s">
        <v>8</v>
      </c>
      <c r="I76" s="151" t="s">
        <v>8</v>
      </c>
      <c r="J76" s="151" t="s">
        <v>8</v>
      </c>
      <c r="K76" s="151" t="s">
        <v>8</v>
      </c>
      <c r="L76" s="151" t="s">
        <v>8</v>
      </c>
      <c r="M76" s="151" t="s">
        <v>8</v>
      </c>
      <c r="N76" s="151" t="s">
        <v>8</v>
      </c>
      <c r="O76" s="151" t="s">
        <v>8</v>
      </c>
      <c r="P76" s="151" t="s">
        <v>8</v>
      </c>
    </row>
    <row r="77" spans="1:16" s="279" customFormat="1" ht="12.75" customHeight="1" x14ac:dyDescent="0.2">
      <c r="A77" s="328" t="s">
        <v>245</v>
      </c>
      <c r="B77" s="151" t="s">
        <v>8</v>
      </c>
      <c r="C77" s="151" t="s">
        <v>8</v>
      </c>
      <c r="D77" s="151" t="s">
        <v>8</v>
      </c>
      <c r="E77" s="151" t="s">
        <v>8</v>
      </c>
      <c r="F77" s="151" t="s">
        <v>8</v>
      </c>
      <c r="G77" s="151" t="s">
        <v>8</v>
      </c>
      <c r="H77" s="151" t="s">
        <v>8</v>
      </c>
      <c r="I77" s="151" t="s">
        <v>8</v>
      </c>
      <c r="J77" s="151" t="s">
        <v>8</v>
      </c>
      <c r="K77" s="151" t="s">
        <v>8</v>
      </c>
      <c r="L77" s="151" t="s">
        <v>8</v>
      </c>
      <c r="M77" s="151" t="s">
        <v>8</v>
      </c>
      <c r="N77" s="151" t="s">
        <v>8</v>
      </c>
      <c r="O77" s="151" t="s">
        <v>8</v>
      </c>
      <c r="P77" s="151" t="s">
        <v>8</v>
      </c>
    </row>
    <row r="78" spans="1:16" s="279" customFormat="1" ht="11.25" customHeight="1" x14ac:dyDescent="0.2">
      <c r="A78" s="328" t="s">
        <v>94</v>
      </c>
      <c r="B78" s="151" t="s">
        <v>8</v>
      </c>
      <c r="C78" s="151" t="s">
        <v>8</v>
      </c>
      <c r="D78" s="151" t="s">
        <v>8</v>
      </c>
      <c r="E78" s="151" t="s">
        <v>8</v>
      </c>
      <c r="F78" s="151" t="s">
        <v>8</v>
      </c>
      <c r="G78" s="151" t="s">
        <v>8</v>
      </c>
      <c r="H78" s="151" t="s">
        <v>8</v>
      </c>
      <c r="I78" s="151" t="s">
        <v>8</v>
      </c>
      <c r="J78" s="151" t="s">
        <v>8</v>
      </c>
      <c r="K78" s="151" t="s">
        <v>8</v>
      </c>
      <c r="L78" s="151" t="s">
        <v>8</v>
      </c>
      <c r="M78" s="151" t="s">
        <v>8</v>
      </c>
      <c r="N78" s="151" t="s">
        <v>8</v>
      </c>
      <c r="O78" s="151" t="s">
        <v>8</v>
      </c>
      <c r="P78" s="151" t="s">
        <v>8</v>
      </c>
    </row>
    <row r="79" spans="1:16" s="279" customFormat="1" ht="11.25" customHeight="1" x14ac:dyDescent="0.2">
      <c r="A79" s="328" t="s">
        <v>95</v>
      </c>
      <c r="B79" s="151" t="s">
        <v>8</v>
      </c>
      <c r="C79" s="151" t="s">
        <v>8</v>
      </c>
      <c r="D79" s="151" t="s">
        <v>8</v>
      </c>
      <c r="E79" s="151" t="s">
        <v>8</v>
      </c>
      <c r="F79" s="151" t="s">
        <v>8</v>
      </c>
      <c r="G79" s="151" t="s">
        <v>8</v>
      </c>
      <c r="H79" s="151" t="s">
        <v>8</v>
      </c>
      <c r="I79" s="151" t="s">
        <v>8</v>
      </c>
      <c r="J79" s="151" t="s">
        <v>8</v>
      </c>
      <c r="K79" s="151" t="s">
        <v>8</v>
      </c>
      <c r="L79" s="151" t="s">
        <v>8</v>
      </c>
      <c r="M79" s="151" t="s">
        <v>8</v>
      </c>
      <c r="N79" s="151" t="s">
        <v>8</v>
      </c>
      <c r="O79" s="151" t="s">
        <v>8</v>
      </c>
      <c r="P79" s="151" t="s">
        <v>8</v>
      </c>
    </row>
    <row r="80" spans="1:16" s="279" customFormat="1" ht="11.25" customHeight="1" x14ac:dyDescent="0.2">
      <c r="A80" s="328" t="s">
        <v>246</v>
      </c>
      <c r="B80" s="151" t="s">
        <v>8</v>
      </c>
      <c r="C80" s="151" t="s">
        <v>8</v>
      </c>
      <c r="D80" s="151" t="s">
        <v>8</v>
      </c>
      <c r="E80" s="151" t="s">
        <v>8</v>
      </c>
      <c r="F80" s="151" t="s">
        <v>8</v>
      </c>
      <c r="G80" s="151" t="s">
        <v>8</v>
      </c>
      <c r="H80" s="151" t="s">
        <v>8</v>
      </c>
      <c r="I80" s="151" t="s">
        <v>8</v>
      </c>
      <c r="J80" s="151" t="s">
        <v>8</v>
      </c>
      <c r="K80" s="151" t="s">
        <v>8</v>
      </c>
      <c r="L80" s="151" t="s">
        <v>8</v>
      </c>
      <c r="M80" s="151" t="s">
        <v>8</v>
      </c>
      <c r="N80" s="151" t="s">
        <v>8</v>
      </c>
      <c r="O80" s="151" t="s">
        <v>8</v>
      </c>
      <c r="P80" s="151" t="s">
        <v>8</v>
      </c>
    </row>
    <row r="81" spans="1:16" s="279" customFormat="1" ht="11.25" customHeight="1" x14ac:dyDescent="0.2">
      <c r="A81" s="317" t="s">
        <v>97</v>
      </c>
      <c r="B81" s="151" t="s">
        <v>8</v>
      </c>
      <c r="C81" s="151" t="s">
        <v>8</v>
      </c>
      <c r="D81" s="151" t="s">
        <v>8</v>
      </c>
      <c r="E81" s="151" t="s">
        <v>8</v>
      </c>
      <c r="F81" s="151" t="s">
        <v>8</v>
      </c>
      <c r="G81" s="151" t="s">
        <v>8</v>
      </c>
      <c r="H81" s="151" t="s">
        <v>8</v>
      </c>
      <c r="I81" s="151" t="s">
        <v>8</v>
      </c>
      <c r="J81" s="151" t="s">
        <v>8</v>
      </c>
      <c r="K81" s="151" t="s">
        <v>8</v>
      </c>
      <c r="L81" s="151" t="s">
        <v>8</v>
      </c>
      <c r="M81" s="151" t="s">
        <v>8</v>
      </c>
      <c r="N81" s="151" t="s">
        <v>8</v>
      </c>
      <c r="O81" s="151" t="s">
        <v>8</v>
      </c>
      <c r="P81" s="151" t="s">
        <v>8</v>
      </c>
    </row>
    <row r="82" spans="1:16" s="279" customFormat="1" ht="11.25" customHeight="1" x14ac:dyDescent="0.2">
      <c r="A82" s="329" t="s">
        <v>98</v>
      </c>
      <c r="B82" s="151" t="s">
        <v>8</v>
      </c>
      <c r="C82" s="151" t="s">
        <v>8</v>
      </c>
      <c r="D82" s="151" t="s">
        <v>8</v>
      </c>
      <c r="E82" s="151" t="s">
        <v>8</v>
      </c>
      <c r="F82" s="151" t="s">
        <v>8</v>
      </c>
      <c r="G82" s="151" t="s">
        <v>8</v>
      </c>
      <c r="H82" s="151" t="s">
        <v>8</v>
      </c>
      <c r="I82" s="151" t="s">
        <v>8</v>
      </c>
      <c r="J82" s="151" t="s">
        <v>8</v>
      </c>
      <c r="K82" s="151" t="s">
        <v>8</v>
      </c>
      <c r="L82" s="151" t="s">
        <v>8</v>
      </c>
      <c r="M82" s="151" t="s">
        <v>8</v>
      </c>
      <c r="N82" s="151" t="s">
        <v>8</v>
      </c>
      <c r="O82" s="151" t="s">
        <v>8</v>
      </c>
      <c r="P82" s="151" t="s">
        <v>8</v>
      </c>
    </row>
    <row r="83" spans="1:16" s="279" customFormat="1" ht="11.25" customHeight="1" x14ac:dyDescent="0.2">
      <c r="A83" s="330" t="s">
        <v>99</v>
      </c>
      <c r="B83" s="151" t="s">
        <v>8</v>
      </c>
      <c r="C83" s="151" t="s">
        <v>8</v>
      </c>
      <c r="D83" s="151" t="s">
        <v>8</v>
      </c>
      <c r="E83" s="151" t="s">
        <v>8</v>
      </c>
      <c r="F83" s="151" t="s">
        <v>8</v>
      </c>
      <c r="G83" s="151" t="s">
        <v>8</v>
      </c>
      <c r="H83" s="151" t="s">
        <v>8</v>
      </c>
      <c r="I83" s="151" t="s">
        <v>8</v>
      </c>
      <c r="J83" s="151" t="s">
        <v>8</v>
      </c>
      <c r="K83" s="151" t="s">
        <v>8</v>
      </c>
      <c r="L83" s="151" t="s">
        <v>8</v>
      </c>
      <c r="M83" s="151" t="s">
        <v>8</v>
      </c>
      <c r="N83" s="151" t="s">
        <v>8</v>
      </c>
      <c r="O83" s="151" t="s">
        <v>8</v>
      </c>
      <c r="P83" s="151" t="s">
        <v>8</v>
      </c>
    </row>
    <row r="84" spans="1:16" s="279" customFormat="1" ht="11.25" customHeight="1" x14ac:dyDescent="0.2">
      <c r="A84" s="330" t="s">
        <v>100</v>
      </c>
      <c r="B84" s="151" t="s">
        <v>8</v>
      </c>
      <c r="C84" s="151" t="s">
        <v>8</v>
      </c>
      <c r="D84" s="151" t="s">
        <v>8</v>
      </c>
      <c r="E84" s="151" t="s">
        <v>8</v>
      </c>
      <c r="F84" s="151" t="s">
        <v>8</v>
      </c>
      <c r="G84" s="151" t="s">
        <v>8</v>
      </c>
      <c r="H84" s="151" t="s">
        <v>8</v>
      </c>
      <c r="I84" s="151" t="s">
        <v>8</v>
      </c>
      <c r="J84" s="151" t="s">
        <v>8</v>
      </c>
      <c r="K84" s="151" t="s">
        <v>8</v>
      </c>
      <c r="L84" s="151" t="s">
        <v>8</v>
      </c>
      <c r="M84" s="151" t="s">
        <v>8</v>
      </c>
      <c r="N84" s="151" t="s">
        <v>8</v>
      </c>
      <c r="O84" s="151" t="s">
        <v>8</v>
      </c>
      <c r="P84" s="151" t="s">
        <v>8</v>
      </c>
    </row>
    <row r="85" spans="1:16" s="279" customFormat="1" ht="12.75" customHeight="1" x14ac:dyDescent="0.2">
      <c r="A85" s="330" t="s">
        <v>102</v>
      </c>
      <c r="B85" s="151" t="s">
        <v>8</v>
      </c>
      <c r="C85" s="151" t="s">
        <v>8</v>
      </c>
      <c r="D85" s="151" t="s">
        <v>8</v>
      </c>
      <c r="E85" s="151" t="s">
        <v>8</v>
      </c>
      <c r="F85" s="151" t="s">
        <v>8</v>
      </c>
      <c r="G85" s="151" t="s">
        <v>8</v>
      </c>
      <c r="H85" s="151" t="s">
        <v>8</v>
      </c>
      <c r="I85" s="151" t="s">
        <v>8</v>
      </c>
      <c r="J85" s="151" t="s">
        <v>8</v>
      </c>
      <c r="K85" s="151" t="s">
        <v>8</v>
      </c>
      <c r="L85" s="151" t="s">
        <v>8</v>
      </c>
      <c r="M85" s="151" t="s">
        <v>8</v>
      </c>
      <c r="N85" s="151" t="s">
        <v>8</v>
      </c>
      <c r="O85" s="151" t="s">
        <v>8</v>
      </c>
      <c r="P85" s="151" t="s">
        <v>8</v>
      </c>
    </row>
    <row r="86" spans="1:16" s="279" customFormat="1" ht="12" customHeight="1" x14ac:dyDescent="0.2">
      <c r="A86" s="330" t="s">
        <v>103</v>
      </c>
      <c r="B86" s="151" t="s">
        <v>8</v>
      </c>
      <c r="C86" s="151" t="s">
        <v>8</v>
      </c>
      <c r="D86" s="151" t="s">
        <v>8</v>
      </c>
      <c r="E86" s="151" t="s">
        <v>8</v>
      </c>
      <c r="F86" s="151" t="s">
        <v>8</v>
      </c>
      <c r="G86" s="151" t="s">
        <v>8</v>
      </c>
      <c r="H86" s="151" t="s">
        <v>8</v>
      </c>
      <c r="I86" s="151" t="s">
        <v>8</v>
      </c>
      <c r="J86" s="151" t="s">
        <v>8</v>
      </c>
      <c r="K86" s="151" t="s">
        <v>8</v>
      </c>
      <c r="L86" s="151" t="s">
        <v>8</v>
      </c>
      <c r="M86" s="151" t="s">
        <v>8</v>
      </c>
      <c r="N86" s="151" t="s">
        <v>8</v>
      </c>
      <c r="O86" s="151" t="s">
        <v>8</v>
      </c>
      <c r="P86" s="151" t="s">
        <v>8</v>
      </c>
    </row>
    <row r="87" spans="1:16" s="279" customFormat="1" ht="15.75" customHeight="1" x14ac:dyDescent="0.2">
      <c r="A87" s="330" t="s">
        <v>104</v>
      </c>
      <c r="B87" s="151" t="s">
        <v>8</v>
      </c>
      <c r="C87" s="151" t="s">
        <v>8</v>
      </c>
      <c r="D87" s="151" t="s">
        <v>8</v>
      </c>
      <c r="E87" s="151" t="s">
        <v>8</v>
      </c>
      <c r="F87" s="151" t="s">
        <v>8</v>
      </c>
      <c r="G87" s="151" t="s">
        <v>8</v>
      </c>
      <c r="H87" s="151" t="s">
        <v>8</v>
      </c>
      <c r="I87" s="151" t="s">
        <v>8</v>
      </c>
      <c r="J87" s="151" t="s">
        <v>8</v>
      </c>
      <c r="K87" s="151" t="s">
        <v>8</v>
      </c>
      <c r="L87" s="151" t="s">
        <v>8</v>
      </c>
      <c r="M87" s="151" t="s">
        <v>8</v>
      </c>
      <c r="N87" s="151" t="s">
        <v>8</v>
      </c>
      <c r="O87" s="151" t="s">
        <v>8</v>
      </c>
      <c r="P87" s="151" t="s">
        <v>8</v>
      </c>
    </row>
    <row r="88" spans="1:16" s="279" customFormat="1" ht="12" customHeight="1" x14ac:dyDescent="0.2">
      <c r="A88" s="1213" t="s">
        <v>105</v>
      </c>
      <c r="B88" s="1292"/>
      <c r="C88" s="1292"/>
      <c r="D88" s="1292"/>
      <c r="E88" s="1292"/>
      <c r="F88" s="1292"/>
      <c r="G88" s="1292"/>
      <c r="H88" s="1292"/>
      <c r="I88" s="1292"/>
      <c r="J88" s="1287"/>
      <c r="K88" s="1287"/>
      <c r="L88" s="1287"/>
      <c r="M88" s="1321"/>
      <c r="N88" s="1321"/>
      <c r="O88" s="1321"/>
      <c r="P88" s="1222"/>
    </row>
    <row r="89" spans="1:16" s="113" customFormat="1" x14ac:dyDescent="0.2">
      <c r="A89" s="323" t="s">
        <v>711</v>
      </c>
      <c r="B89" s="96"/>
      <c r="C89" s="96"/>
      <c r="D89" s="96"/>
      <c r="E89" s="96"/>
      <c r="F89" s="96"/>
      <c r="G89" s="96"/>
      <c r="H89" s="96"/>
      <c r="I89" s="64"/>
      <c r="J89" s="331"/>
      <c r="K89" s="252"/>
      <c r="L89" s="252"/>
      <c r="M89" s="292"/>
      <c r="N89" s="142"/>
      <c r="O89" s="308"/>
      <c r="P89" s="449"/>
    </row>
    <row r="90" spans="1:16" s="113" customFormat="1" x14ac:dyDescent="0.2">
      <c r="A90" s="323" t="s">
        <v>82</v>
      </c>
      <c r="B90" s="12">
        <v>37641.839999999997</v>
      </c>
      <c r="C90" s="12">
        <v>5897.28</v>
      </c>
      <c r="D90" s="12">
        <v>7501.3379999999997</v>
      </c>
      <c r="E90" s="12">
        <v>9542.4259999999995</v>
      </c>
      <c r="F90" s="12">
        <v>9862.5660000000007</v>
      </c>
      <c r="G90" s="12">
        <v>8493.2139999999999</v>
      </c>
      <c r="H90" s="12">
        <v>8729.2819999999992</v>
      </c>
      <c r="I90" s="67">
        <v>10018.825000000001</v>
      </c>
      <c r="J90" s="12">
        <v>9280.3590000000004</v>
      </c>
      <c r="K90" s="12">
        <v>6071.5349999999999</v>
      </c>
      <c r="L90" s="12">
        <v>5865.3760000000002</v>
      </c>
      <c r="M90" s="12">
        <v>7984.4080000000004</v>
      </c>
      <c r="N90" s="332">
        <v>11113.844999999999</v>
      </c>
      <c r="O90" s="96">
        <v>12460.5</v>
      </c>
      <c r="P90" s="186">
        <v>78595.3</v>
      </c>
    </row>
    <row r="91" spans="1:16" s="113" customFormat="1" ht="22.5" x14ac:dyDescent="0.2">
      <c r="A91" s="323" t="s">
        <v>712</v>
      </c>
      <c r="B91" s="333"/>
      <c r="C91" s="333"/>
      <c r="D91" s="333"/>
      <c r="E91" s="67"/>
      <c r="F91" s="67"/>
      <c r="G91" s="67"/>
      <c r="H91" s="67"/>
      <c r="I91" s="67"/>
      <c r="J91" s="67"/>
      <c r="K91" s="67"/>
      <c r="L91" s="67"/>
      <c r="M91" s="67"/>
      <c r="N91" s="332"/>
      <c r="O91" s="64"/>
      <c r="P91" s="186"/>
    </row>
    <row r="92" spans="1:16" s="113" customFormat="1" x14ac:dyDescent="0.2">
      <c r="A92" s="323" t="s">
        <v>254</v>
      </c>
      <c r="B92" s="333" t="s">
        <v>4</v>
      </c>
      <c r="C92" s="333" t="s">
        <v>4</v>
      </c>
      <c r="D92" s="333" t="s">
        <v>4</v>
      </c>
      <c r="E92" s="333" t="s">
        <v>4</v>
      </c>
      <c r="F92" s="333" t="s">
        <v>4</v>
      </c>
      <c r="G92" s="333" t="s">
        <v>4</v>
      </c>
      <c r="H92" s="333" t="s">
        <v>4</v>
      </c>
      <c r="I92" s="333" t="s">
        <v>4</v>
      </c>
      <c r="J92" s="333" t="s">
        <v>4</v>
      </c>
      <c r="K92" s="333" t="s">
        <v>4</v>
      </c>
      <c r="L92" s="333" t="s">
        <v>4</v>
      </c>
      <c r="M92" s="333" t="s">
        <v>4</v>
      </c>
      <c r="N92" s="333" t="s">
        <v>4</v>
      </c>
      <c r="O92" s="334" t="s">
        <v>4</v>
      </c>
      <c r="P92" s="338" t="s">
        <v>4</v>
      </c>
    </row>
    <row r="93" spans="1:16" s="113" customFormat="1" x14ac:dyDescent="0.2">
      <c r="A93" s="323" t="s">
        <v>713</v>
      </c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5"/>
      <c r="O93" s="334"/>
      <c r="P93" s="186"/>
    </row>
    <row r="94" spans="1:16" s="113" customFormat="1" x14ac:dyDescent="0.2">
      <c r="A94" s="323" t="s">
        <v>82</v>
      </c>
      <c r="B94" s="67">
        <v>32396.22</v>
      </c>
      <c r="C94" s="67">
        <v>573.51900000000001</v>
      </c>
      <c r="D94" s="67">
        <v>387.25</v>
      </c>
      <c r="E94" s="67">
        <v>1048.4259999999999</v>
      </c>
      <c r="F94" s="67">
        <v>754.65499999999997</v>
      </c>
      <c r="G94" s="67">
        <v>906.303</v>
      </c>
      <c r="H94" s="67">
        <v>356.55200000000002</v>
      </c>
      <c r="I94" s="67">
        <v>572.19899999999996</v>
      </c>
      <c r="J94" s="67">
        <v>111.873</v>
      </c>
      <c r="K94" s="67">
        <v>126.53</v>
      </c>
      <c r="L94" s="67">
        <v>85.447000000000003</v>
      </c>
      <c r="M94" s="67" t="s">
        <v>115</v>
      </c>
      <c r="N94" s="333" t="s">
        <v>4</v>
      </c>
      <c r="O94" s="334" t="s">
        <v>8</v>
      </c>
      <c r="P94" s="186">
        <v>61919.3</v>
      </c>
    </row>
    <row r="95" spans="1:16" s="113" customFormat="1" x14ac:dyDescent="0.2">
      <c r="A95" s="336" t="s">
        <v>254</v>
      </c>
      <c r="B95" s="333" t="s">
        <v>4</v>
      </c>
      <c r="C95" s="333" t="s">
        <v>4</v>
      </c>
      <c r="D95" s="333" t="s">
        <v>4</v>
      </c>
      <c r="E95" s="333" t="s">
        <v>4</v>
      </c>
      <c r="F95" s="333" t="s">
        <v>4</v>
      </c>
      <c r="G95" s="333" t="s">
        <v>4</v>
      </c>
      <c r="H95" s="333" t="s">
        <v>4</v>
      </c>
      <c r="I95" s="333" t="s">
        <v>4</v>
      </c>
      <c r="J95" s="333" t="s">
        <v>4</v>
      </c>
      <c r="K95" s="333" t="s">
        <v>4</v>
      </c>
      <c r="L95" s="333" t="s">
        <v>4</v>
      </c>
      <c r="M95" s="333" t="s">
        <v>4</v>
      </c>
      <c r="N95" s="333" t="s">
        <v>4</v>
      </c>
      <c r="O95" s="334" t="s">
        <v>4</v>
      </c>
      <c r="P95" s="338" t="s">
        <v>4</v>
      </c>
    </row>
    <row r="96" spans="1:16" s="113" customFormat="1" x14ac:dyDescent="0.2">
      <c r="A96" s="323" t="s">
        <v>632</v>
      </c>
      <c r="B96" s="333"/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5"/>
      <c r="O96" s="334"/>
      <c r="P96" s="186"/>
    </row>
    <row r="97" spans="1:16" s="113" customFormat="1" x14ac:dyDescent="0.2">
      <c r="A97" s="323" t="s">
        <v>82</v>
      </c>
      <c r="B97" s="67">
        <v>1535.268</v>
      </c>
      <c r="C97" s="67">
        <v>1795.0530000000001</v>
      </c>
      <c r="D97" s="67">
        <v>2595.3820000000001</v>
      </c>
      <c r="E97" s="67">
        <v>3313.6860000000001</v>
      </c>
      <c r="F97" s="67">
        <v>3728.58</v>
      </c>
      <c r="G97" s="67">
        <v>3124.5169999999998</v>
      </c>
      <c r="H97" s="67">
        <v>2522.6579999999999</v>
      </c>
      <c r="I97" s="67">
        <v>2995.3519999999999</v>
      </c>
      <c r="J97" s="67">
        <v>3587.7429999999999</v>
      </c>
      <c r="K97" s="67">
        <v>2388.3380000000002</v>
      </c>
      <c r="L97" s="67">
        <v>2487.6289999999999</v>
      </c>
      <c r="M97" s="67">
        <v>3489.64</v>
      </c>
      <c r="N97" s="332">
        <v>4330.9489999999996</v>
      </c>
      <c r="O97" s="64">
        <v>4664.3</v>
      </c>
      <c r="P97" s="186">
        <v>8095.7</v>
      </c>
    </row>
    <row r="98" spans="1:16" s="113" customFormat="1" x14ac:dyDescent="0.2">
      <c r="A98" s="336" t="s">
        <v>254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332"/>
      <c r="O98" s="64"/>
      <c r="P98" s="186"/>
    </row>
    <row r="99" spans="1:16" s="113" customFormat="1" x14ac:dyDescent="0.2">
      <c r="A99" s="337" t="s">
        <v>714</v>
      </c>
      <c r="B99" s="333" t="s">
        <v>4</v>
      </c>
      <c r="C99" s="333" t="s">
        <v>4</v>
      </c>
      <c r="D99" s="333" t="s">
        <v>4</v>
      </c>
      <c r="E99" s="333" t="s">
        <v>4</v>
      </c>
      <c r="F99" s="333" t="s">
        <v>4</v>
      </c>
      <c r="G99" s="333" t="s">
        <v>4</v>
      </c>
      <c r="H99" s="333" t="s">
        <v>4</v>
      </c>
      <c r="I99" s="333" t="s">
        <v>4</v>
      </c>
      <c r="J99" s="333" t="s">
        <v>4</v>
      </c>
      <c r="K99" s="333" t="s">
        <v>4</v>
      </c>
      <c r="L99" s="333" t="s">
        <v>4</v>
      </c>
      <c r="M99" s="333" t="s">
        <v>4</v>
      </c>
      <c r="N99" s="333" t="s">
        <v>4</v>
      </c>
      <c r="O99" s="338">
        <v>1472.1</v>
      </c>
      <c r="P99" s="186">
        <v>5847.9</v>
      </c>
    </row>
    <row r="100" spans="1:16" s="113" customFormat="1" x14ac:dyDescent="0.2">
      <c r="A100" s="337" t="s">
        <v>715</v>
      </c>
      <c r="B100" s="333" t="s">
        <v>4</v>
      </c>
      <c r="C100" s="333" t="s">
        <v>4</v>
      </c>
      <c r="D100" s="333" t="s">
        <v>4</v>
      </c>
      <c r="E100" s="333" t="s">
        <v>4</v>
      </c>
      <c r="F100" s="333" t="s">
        <v>4</v>
      </c>
      <c r="G100" s="333" t="s">
        <v>4</v>
      </c>
      <c r="H100" s="333" t="s">
        <v>4</v>
      </c>
      <c r="I100" s="333" t="s">
        <v>4</v>
      </c>
      <c r="J100" s="333" t="s">
        <v>4</v>
      </c>
      <c r="K100" s="333" t="s">
        <v>4</v>
      </c>
      <c r="L100" s="333" t="s">
        <v>4</v>
      </c>
      <c r="M100" s="333" t="s">
        <v>4</v>
      </c>
      <c r="N100" s="333" t="s">
        <v>4</v>
      </c>
      <c r="O100" s="338">
        <v>206.1</v>
      </c>
      <c r="P100" s="186">
        <v>242.1</v>
      </c>
    </row>
    <row r="101" spans="1:16" s="113" customFormat="1" x14ac:dyDescent="0.2">
      <c r="A101" s="337" t="s">
        <v>716</v>
      </c>
      <c r="B101" s="333" t="s">
        <v>4</v>
      </c>
      <c r="C101" s="333" t="s">
        <v>4</v>
      </c>
      <c r="D101" s="333" t="s">
        <v>4</v>
      </c>
      <c r="E101" s="333" t="s">
        <v>4</v>
      </c>
      <c r="F101" s="333" t="s">
        <v>4</v>
      </c>
      <c r="G101" s="333" t="s">
        <v>4</v>
      </c>
      <c r="H101" s="333" t="s">
        <v>4</v>
      </c>
      <c r="I101" s="333" t="s">
        <v>4</v>
      </c>
      <c r="J101" s="333" t="s">
        <v>4</v>
      </c>
      <c r="K101" s="333" t="s">
        <v>4</v>
      </c>
      <c r="L101" s="333" t="s">
        <v>4</v>
      </c>
      <c r="M101" s="333" t="s">
        <v>4</v>
      </c>
      <c r="N101" s="333" t="s">
        <v>4</v>
      </c>
      <c r="O101" s="338">
        <v>903.9</v>
      </c>
      <c r="P101" s="186">
        <v>51.5</v>
      </c>
    </row>
    <row r="102" spans="1:16" s="113" customFormat="1" ht="33.75" x14ac:dyDescent="0.2">
      <c r="A102" s="337" t="s">
        <v>717</v>
      </c>
      <c r="B102" s="333" t="s">
        <v>4</v>
      </c>
      <c r="C102" s="333" t="s">
        <v>4</v>
      </c>
      <c r="D102" s="333" t="s">
        <v>4</v>
      </c>
      <c r="E102" s="333" t="s">
        <v>4</v>
      </c>
      <c r="F102" s="333" t="s">
        <v>4</v>
      </c>
      <c r="G102" s="333" t="s">
        <v>4</v>
      </c>
      <c r="H102" s="333" t="s">
        <v>4</v>
      </c>
      <c r="I102" s="333" t="s">
        <v>4</v>
      </c>
      <c r="J102" s="333" t="s">
        <v>4</v>
      </c>
      <c r="K102" s="333" t="s">
        <v>4</v>
      </c>
      <c r="L102" s="333" t="s">
        <v>4</v>
      </c>
      <c r="M102" s="333" t="s">
        <v>4</v>
      </c>
      <c r="N102" s="333" t="s">
        <v>4</v>
      </c>
      <c r="O102" s="338" t="s">
        <v>4</v>
      </c>
      <c r="P102" s="338" t="s">
        <v>4</v>
      </c>
    </row>
    <row r="103" spans="1:16" s="113" customFormat="1" x14ac:dyDescent="0.2">
      <c r="A103" s="337" t="s">
        <v>718</v>
      </c>
      <c r="B103" s="333" t="s">
        <v>4</v>
      </c>
      <c r="C103" s="333" t="s">
        <v>4</v>
      </c>
      <c r="D103" s="333" t="s">
        <v>4</v>
      </c>
      <c r="E103" s="333" t="s">
        <v>4</v>
      </c>
      <c r="F103" s="333" t="s">
        <v>4</v>
      </c>
      <c r="G103" s="333" t="s">
        <v>4</v>
      </c>
      <c r="H103" s="333" t="s">
        <v>4</v>
      </c>
      <c r="I103" s="333" t="s">
        <v>4</v>
      </c>
      <c r="J103" s="333" t="s">
        <v>4</v>
      </c>
      <c r="K103" s="333" t="s">
        <v>4</v>
      </c>
      <c r="L103" s="333" t="s">
        <v>4</v>
      </c>
      <c r="M103" s="333" t="s">
        <v>4</v>
      </c>
      <c r="N103" s="333" t="s">
        <v>4</v>
      </c>
      <c r="O103" s="338" t="s">
        <v>4</v>
      </c>
      <c r="P103" s="338" t="s">
        <v>4</v>
      </c>
    </row>
    <row r="104" spans="1:16" s="113" customFormat="1" x14ac:dyDescent="0.2">
      <c r="A104" s="337" t="s">
        <v>719</v>
      </c>
      <c r="B104" s="333" t="s">
        <v>4</v>
      </c>
      <c r="C104" s="333" t="s">
        <v>4</v>
      </c>
      <c r="D104" s="333" t="s">
        <v>4</v>
      </c>
      <c r="E104" s="333" t="s">
        <v>4</v>
      </c>
      <c r="F104" s="333" t="s">
        <v>4</v>
      </c>
      <c r="G104" s="333" t="s">
        <v>4</v>
      </c>
      <c r="H104" s="333" t="s">
        <v>4</v>
      </c>
      <c r="I104" s="333" t="s">
        <v>4</v>
      </c>
      <c r="J104" s="333" t="s">
        <v>4</v>
      </c>
      <c r="K104" s="333" t="s">
        <v>4</v>
      </c>
      <c r="L104" s="333" t="s">
        <v>4</v>
      </c>
      <c r="M104" s="333" t="s">
        <v>4</v>
      </c>
      <c r="N104" s="333" t="s">
        <v>4</v>
      </c>
      <c r="O104" s="338">
        <v>1055.2</v>
      </c>
      <c r="P104" s="186">
        <v>900.8</v>
      </c>
    </row>
    <row r="105" spans="1:16" s="113" customFormat="1" x14ac:dyDescent="0.2">
      <c r="A105" s="337" t="s">
        <v>258</v>
      </c>
      <c r="B105" s="333" t="s">
        <v>4</v>
      </c>
      <c r="C105" s="333" t="s">
        <v>4</v>
      </c>
      <c r="D105" s="333" t="s">
        <v>4</v>
      </c>
      <c r="E105" s="333" t="s">
        <v>4</v>
      </c>
      <c r="F105" s="333" t="s">
        <v>4</v>
      </c>
      <c r="G105" s="333" t="s">
        <v>4</v>
      </c>
      <c r="H105" s="333" t="s">
        <v>4</v>
      </c>
      <c r="I105" s="333" t="s">
        <v>4</v>
      </c>
      <c r="J105" s="333" t="s">
        <v>4</v>
      </c>
      <c r="K105" s="333" t="s">
        <v>4</v>
      </c>
      <c r="L105" s="333" t="s">
        <v>4</v>
      </c>
      <c r="M105" s="333" t="s">
        <v>4</v>
      </c>
      <c r="N105" s="333" t="s">
        <v>4</v>
      </c>
      <c r="O105" s="338">
        <v>405.2</v>
      </c>
      <c r="P105" s="186">
        <v>257.8</v>
      </c>
    </row>
    <row r="106" spans="1:16" s="113" customFormat="1" ht="22.5" x14ac:dyDescent="0.2">
      <c r="A106" s="337" t="s">
        <v>720</v>
      </c>
      <c r="B106" s="333" t="s">
        <v>4</v>
      </c>
      <c r="C106" s="333" t="s">
        <v>4</v>
      </c>
      <c r="D106" s="333" t="s">
        <v>4</v>
      </c>
      <c r="E106" s="333" t="s">
        <v>4</v>
      </c>
      <c r="F106" s="333" t="s">
        <v>4</v>
      </c>
      <c r="G106" s="333" t="s">
        <v>4</v>
      </c>
      <c r="H106" s="333" t="s">
        <v>4</v>
      </c>
      <c r="I106" s="333" t="s">
        <v>4</v>
      </c>
      <c r="J106" s="333" t="s">
        <v>4</v>
      </c>
      <c r="K106" s="333" t="s">
        <v>4</v>
      </c>
      <c r="L106" s="333" t="s">
        <v>4</v>
      </c>
      <c r="M106" s="333" t="s">
        <v>4</v>
      </c>
      <c r="N106" s="333" t="s">
        <v>4</v>
      </c>
      <c r="O106" s="338">
        <v>31.5</v>
      </c>
      <c r="P106" s="186">
        <v>158.4</v>
      </c>
    </row>
    <row r="107" spans="1:16" s="113" customFormat="1" ht="22.5" x14ac:dyDescent="0.2">
      <c r="A107" s="337" t="s">
        <v>721</v>
      </c>
      <c r="B107" s="333" t="s">
        <v>4</v>
      </c>
      <c r="C107" s="333" t="s">
        <v>4</v>
      </c>
      <c r="D107" s="333" t="s">
        <v>4</v>
      </c>
      <c r="E107" s="333" t="s">
        <v>4</v>
      </c>
      <c r="F107" s="333" t="s">
        <v>4</v>
      </c>
      <c r="G107" s="333" t="s">
        <v>4</v>
      </c>
      <c r="H107" s="333" t="s">
        <v>4</v>
      </c>
      <c r="I107" s="333" t="s">
        <v>4</v>
      </c>
      <c r="J107" s="333" t="s">
        <v>4</v>
      </c>
      <c r="K107" s="333" t="s">
        <v>4</v>
      </c>
      <c r="L107" s="333" t="s">
        <v>4</v>
      </c>
      <c r="M107" s="333" t="s">
        <v>4</v>
      </c>
      <c r="N107" s="333" t="s">
        <v>4</v>
      </c>
      <c r="O107" s="338" t="s">
        <v>4</v>
      </c>
      <c r="P107" s="338" t="s">
        <v>4</v>
      </c>
    </row>
    <row r="108" spans="1:16" s="113" customFormat="1" ht="22.5" x14ac:dyDescent="0.2">
      <c r="A108" s="337" t="s">
        <v>358</v>
      </c>
      <c r="B108" s="333" t="s">
        <v>4</v>
      </c>
      <c r="C108" s="333" t="s">
        <v>4</v>
      </c>
      <c r="D108" s="333" t="s">
        <v>4</v>
      </c>
      <c r="E108" s="333" t="s">
        <v>4</v>
      </c>
      <c r="F108" s="333" t="s">
        <v>4</v>
      </c>
      <c r="G108" s="333" t="s">
        <v>4</v>
      </c>
      <c r="H108" s="333" t="s">
        <v>4</v>
      </c>
      <c r="I108" s="333" t="s">
        <v>4</v>
      </c>
      <c r="J108" s="333" t="s">
        <v>4</v>
      </c>
      <c r="K108" s="333" t="s">
        <v>4</v>
      </c>
      <c r="L108" s="333" t="s">
        <v>4</v>
      </c>
      <c r="M108" s="333" t="s">
        <v>4</v>
      </c>
      <c r="N108" s="333" t="s">
        <v>4</v>
      </c>
      <c r="O108" s="338" t="s">
        <v>4</v>
      </c>
      <c r="P108" s="338" t="s">
        <v>4</v>
      </c>
    </row>
    <row r="109" spans="1:16" s="113" customFormat="1" x14ac:dyDescent="0.2">
      <c r="A109" s="337" t="s">
        <v>722</v>
      </c>
      <c r="B109" s="333" t="s">
        <v>4</v>
      </c>
      <c r="C109" s="333" t="s">
        <v>4</v>
      </c>
      <c r="D109" s="333" t="s">
        <v>4</v>
      </c>
      <c r="E109" s="333" t="s">
        <v>4</v>
      </c>
      <c r="F109" s="333" t="s">
        <v>4</v>
      </c>
      <c r="G109" s="333" t="s">
        <v>4</v>
      </c>
      <c r="H109" s="333" t="s">
        <v>4</v>
      </c>
      <c r="I109" s="333" t="s">
        <v>4</v>
      </c>
      <c r="J109" s="333" t="s">
        <v>4</v>
      </c>
      <c r="K109" s="333" t="s">
        <v>4</v>
      </c>
      <c r="L109" s="333" t="s">
        <v>4</v>
      </c>
      <c r="M109" s="333" t="s">
        <v>4</v>
      </c>
      <c r="N109" s="333" t="s">
        <v>4</v>
      </c>
      <c r="O109" s="338" t="s">
        <v>4</v>
      </c>
      <c r="P109" s="338" t="s">
        <v>4</v>
      </c>
    </row>
    <row r="110" spans="1:16" s="113" customFormat="1" x14ac:dyDescent="0.2">
      <c r="A110" s="337" t="s">
        <v>723</v>
      </c>
      <c r="B110" s="333" t="s">
        <v>4</v>
      </c>
      <c r="C110" s="333" t="s">
        <v>4</v>
      </c>
      <c r="D110" s="333" t="s">
        <v>4</v>
      </c>
      <c r="E110" s="333" t="s">
        <v>4</v>
      </c>
      <c r="F110" s="333" t="s">
        <v>4</v>
      </c>
      <c r="G110" s="333" t="s">
        <v>4</v>
      </c>
      <c r="H110" s="333" t="s">
        <v>4</v>
      </c>
      <c r="I110" s="333" t="s">
        <v>4</v>
      </c>
      <c r="J110" s="333" t="s">
        <v>4</v>
      </c>
      <c r="K110" s="333" t="s">
        <v>4</v>
      </c>
      <c r="L110" s="333" t="s">
        <v>4</v>
      </c>
      <c r="M110" s="333" t="s">
        <v>4</v>
      </c>
      <c r="N110" s="333" t="s">
        <v>4</v>
      </c>
      <c r="O110" s="338" t="s">
        <v>4</v>
      </c>
      <c r="P110" s="338" t="s">
        <v>4</v>
      </c>
    </row>
    <row r="111" spans="1:16" s="113" customFormat="1" ht="22.5" x14ac:dyDescent="0.2">
      <c r="A111" s="323" t="s">
        <v>724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339"/>
      <c r="L111" s="64"/>
      <c r="M111" s="32"/>
      <c r="N111" s="172"/>
      <c r="O111" s="96"/>
      <c r="P111" s="186"/>
    </row>
    <row r="112" spans="1:16" s="113" customFormat="1" x14ac:dyDescent="0.2">
      <c r="A112" s="323" t="s">
        <v>725</v>
      </c>
      <c r="B112" s="12">
        <v>1321.002</v>
      </c>
      <c r="C112" s="12">
        <v>1044.932</v>
      </c>
      <c r="D112" s="12">
        <v>1970.64</v>
      </c>
      <c r="E112" s="12">
        <v>2350.2800000000002</v>
      </c>
      <c r="F112" s="12">
        <v>2189.3589999999999</v>
      </c>
      <c r="G112" s="12">
        <v>2795.232</v>
      </c>
      <c r="H112" s="12">
        <v>4279.1400000000003</v>
      </c>
      <c r="I112" s="67">
        <v>5473.7039999999997</v>
      </c>
      <c r="J112" s="12">
        <v>4574.4830000000002</v>
      </c>
      <c r="K112" s="12">
        <v>2244.7579999999998</v>
      </c>
      <c r="L112" s="12">
        <v>2558.2109999999998</v>
      </c>
      <c r="M112" s="12">
        <v>2711.2440000000001</v>
      </c>
      <c r="N112" s="340">
        <v>5051.2380000000003</v>
      </c>
      <c r="O112" s="96">
        <v>5730.3</v>
      </c>
      <c r="P112" s="186">
        <v>7207.9</v>
      </c>
    </row>
    <row r="113" spans="1:16" s="113" customFormat="1" x14ac:dyDescent="0.2">
      <c r="A113" s="336" t="s">
        <v>254</v>
      </c>
      <c r="B113" s="288" t="s">
        <v>4</v>
      </c>
      <c r="C113" s="288" t="s">
        <v>4</v>
      </c>
      <c r="D113" s="288" t="s">
        <v>4</v>
      </c>
      <c r="E113" s="288" t="s">
        <v>4</v>
      </c>
      <c r="F113" s="288" t="s">
        <v>4</v>
      </c>
      <c r="G113" s="288" t="s">
        <v>4</v>
      </c>
      <c r="H113" s="288" t="s">
        <v>4</v>
      </c>
      <c r="I113" s="288" t="s">
        <v>4</v>
      </c>
      <c r="J113" s="288" t="s">
        <v>4</v>
      </c>
      <c r="K113" s="288" t="s">
        <v>4</v>
      </c>
      <c r="L113" s="288" t="s">
        <v>4</v>
      </c>
      <c r="M113" s="288" t="s">
        <v>4</v>
      </c>
      <c r="N113" s="288" t="s">
        <v>4</v>
      </c>
      <c r="O113" s="1305" t="s">
        <v>4</v>
      </c>
      <c r="P113" s="338" t="s">
        <v>4</v>
      </c>
    </row>
    <row r="114" spans="1:16" s="113" customFormat="1" ht="22.5" x14ac:dyDescent="0.2">
      <c r="A114" s="323" t="s">
        <v>265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339"/>
      <c r="L114" s="64"/>
      <c r="M114" s="32"/>
      <c r="N114" s="172"/>
      <c r="O114" s="626"/>
      <c r="P114" s="186"/>
    </row>
    <row r="115" spans="1:16" s="113" customFormat="1" x14ac:dyDescent="0.2">
      <c r="A115" s="323" t="s">
        <v>82</v>
      </c>
      <c r="B115" s="12">
        <v>2389.35</v>
      </c>
      <c r="C115" s="12">
        <v>2483.7759999999998</v>
      </c>
      <c r="D115" s="12">
        <v>2548.0659999999998</v>
      </c>
      <c r="E115" s="12">
        <v>2830.0340000000001</v>
      </c>
      <c r="F115" s="12">
        <v>3189.9720000000002</v>
      </c>
      <c r="G115" s="12">
        <v>1667.162</v>
      </c>
      <c r="H115" s="12">
        <v>1570.932</v>
      </c>
      <c r="I115" s="67">
        <v>977.57</v>
      </c>
      <c r="J115" s="12">
        <v>1006.26</v>
      </c>
      <c r="K115" s="12">
        <v>1311.9090000000001</v>
      </c>
      <c r="L115" s="12">
        <v>734.08900000000006</v>
      </c>
      <c r="M115" s="12">
        <v>1777.124</v>
      </c>
      <c r="N115" s="340">
        <v>1731.6579999999999</v>
      </c>
      <c r="O115" s="96">
        <v>2065.8000000000002</v>
      </c>
      <c r="P115" s="186">
        <v>1372.4</v>
      </c>
    </row>
    <row r="116" spans="1:16" s="113" customFormat="1" x14ac:dyDescent="0.2">
      <c r="A116" s="336" t="s">
        <v>254</v>
      </c>
      <c r="B116" s="288" t="s">
        <v>4</v>
      </c>
      <c r="C116" s="288" t="s">
        <v>4</v>
      </c>
      <c r="D116" s="288" t="s">
        <v>4</v>
      </c>
      <c r="E116" s="288" t="s">
        <v>4</v>
      </c>
      <c r="F116" s="288" t="s">
        <v>4</v>
      </c>
      <c r="G116" s="288" t="s">
        <v>4</v>
      </c>
      <c r="H116" s="288" t="s">
        <v>4</v>
      </c>
      <c r="I116" s="288" t="s">
        <v>4</v>
      </c>
      <c r="J116" s="288" t="s">
        <v>4</v>
      </c>
      <c r="K116" s="288" t="s">
        <v>4</v>
      </c>
      <c r="L116" s="288" t="s">
        <v>4</v>
      </c>
      <c r="M116" s="288" t="s">
        <v>4</v>
      </c>
      <c r="N116" s="288" t="s">
        <v>4</v>
      </c>
      <c r="O116" s="288" t="s">
        <v>4</v>
      </c>
      <c r="P116" s="288" t="s">
        <v>4</v>
      </c>
    </row>
    <row r="117" spans="1:16" s="279" customFormat="1" ht="22.5" x14ac:dyDescent="0.2">
      <c r="A117" s="323" t="s">
        <v>726</v>
      </c>
      <c r="B117" s="64"/>
      <c r="C117" s="64"/>
      <c r="D117" s="64"/>
      <c r="E117" s="64"/>
      <c r="F117" s="64"/>
      <c r="G117" s="64"/>
      <c r="H117" s="64"/>
      <c r="I117" s="64"/>
      <c r="J117" s="36"/>
      <c r="K117" s="36"/>
      <c r="L117" s="36"/>
      <c r="M117" s="292"/>
      <c r="N117" s="142"/>
      <c r="O117" s="292"/>
      <c r="P117" s="449"/>
    </row>
    <row r="118" spans="1:16" s="279" customFormat="1" x14ac:dyDescent="0.2">
      <c r="A118" s="324" t="s">
        <v>267</v>
      </c>
      <c r="B118" s="165">
        <v>118.4</v>
      </c>
      <c r="C118" s="165">
        <v>226.8</v>
      </c>
      <c r="D118" s="165">
        <v>288.39999999999998</v>
      </c>
      <c r="E118" s="165">
        <v>689.2</v>
      </c>
      <c r="F118" s="64">
        <v>517.20000000000005</v>
      </c>
      <c r="G118" s="64">
        <v>697.7</v>
      </c>
      <c r="H118" s="64">
        <v>605.20000000000005</v>
      </c>
      <c r="I118" s="64">
        <v>460.6</v>
      </c>
      <c r="J118" s="36">
        <v>556.1</v>
      </c>
      <c r="K118" s="64">
        <v>719.3</v>
      </c>
      <c r="L118" s="36">
        <v>722.6</v>
      </c>
      <c r="M118" s="292">
        <v>836.2</v>
      </c>
      <c r="N118" s="142">
        <v>1105.5</v>
      </c>
      <c r="O118" s="1306">
        <v>1122.5</v>
      </c>
      <c r="P118" s="1307">
        <v>1221.4000000000001</v>
      </c>
    </row>
    <row r="119" spans="1:16" s="279" customFormat="1" x14ac:dyDescent="0.2">
      <c r="A119" s="336" t="s">
        <v>296</v>
      </c>
      <c r="B119" s="165">
        <v>98.4</v>
      </c>
      <c r="C119" s="165">
        <v>98.4</v>
      </c>
      <c r="D119" s="165">
        <v>98.4</v>
      </c>
      <c r="E119" s="165">
        <v>98.4</v>
      </c>
      <c r="F119" s="50">
        <v>73.8</v>
      </c>
      <c r="G119" s="50">
        <v>110.9</v>
      </c>
      <c r="H119" s="64">
        <v>84</v>
      </c>
      <c r="I119" s="64">
        <v>75.7</v>
      </c>
      <c r="J119" s="36">
        <v>88.9</v>
      </c>
      <c r="K119" s="64">
        <v>110.3</v>
      </c>
      <c r="L119" s="36">
        <v>93.8</v>
      </c>
      <c r="M119" s="292">
        <v>108.2</v>
      </c>
      <c r="N119" s="142">
        <v>112.6</v>
      </c>
      <c r="O119" s="1308">
        <v>98.8</v>
      </c>
      <c r="P119" s="1307">
        <v>100.6</v>
      </c>
    </row>
    <row r="120" spans="1:16" s="279" customFormat="1" x14ac:dyDescent="0.2">
      <c r="A120" s="341" t="s">
        <v>92</v>
      </c>
      <c r="B120" s="64"/>
      <c r="C120" s="64"/>
      <c r="D120" s="64"/>
      <c r="E120" s="64"/>
      <c r="F120" s="64"/>
      <c r="G120" s="64"/>
      <c r="H120" s="64"/>
      <c r="I120" s="64"/>
      <c r="J120" s="29"/>
      <c r="K120" s="15"/>
      <c r="L120" s="36"/>
      <c r="M120" s="292"/>
      <c r="N120" s="142"/>
      <c r="O120" s="1309"/>
      <c r="P120" s="1307"/>
    </row>
    <row r="121" spans="1:16" s="279" customFormat="1" x14ac:dyDescent="0.2">
      <c r="A121" s="337" t="s">
        <v>727</v>
      </c>
      <c r="B121" s="64"/>
      <c r="C121" s="64"/>
      <c r="D121" s="64"/>
      <c r="E121" s="64"/>
      <c r="F121" s="64"/>
      <c r="G121" s="64"/>
      <c r="H121" s="64"/>
      <c r="I121" s="64"/>
      <c r="J121" s="29"/>
      <c r="K121" s="15"/>
      <c r="L121" s="36"/>
      <c r="M121" s="292"/>
      <c r="N121" s="142"/>
      <c r="O121" s="1309"/>
      <c r="P121" s="1307"/>
    </row>
    <row r="122" spans="1:16" s="279" customFormat="1" x14ac:dyDescent="0.2">
      <c r="A122" s="342" t="s">
        <v>82</v>
      </c>
      <c r="B122" s="165">
        <v>54.4</v>
      </c>
      <c r="C122" s="165">
        <v>66.099999999999994</v>
      </c>
      <c r="D122" s="165">
        <v>2.6</v>
      </c>
      <c r="E122" s="165">
        <v>303.2</v>
      </c>
      <c r="F122" s="64">
        <v>142.9</v>
      </c>
      <c r="G122" s="64">
        <v>228.2</v>
      </c>
      <c r="H122" s="64">
        <v>247.9</v>
      </c>
      <c r="I122" s="64">
        <v>79.099999999999994</v>
      </c>
      <c r="J122" s="36">
        <v>80.7</v>
      </c>
      <c r="K122" s="64">
        <v>147.1</v>
      </c>
      <c r="L122" s="36">
        <v>128.80000000000001</v>
      </c>
      <c r="M122" s="292">
        <v>133.30000000000001</v>
      </c>
      <c r="N122" s="142">
        <v>214</v>
      </c>
      <c r="O122" s="1308">
        <v>193.5</v>
      </c>
      <c r="P122" s="1307">
        <v>223.8</v>
      </c>
    </row>
    <row r="123" spans="1:16" s="279" customFormat="1" x14ac:dyDescent="0.2">
      <c r="A123" s="336" t="s">
        <v>728</v>
      </c>
      <c r="B123" s="36" t="s">
        <v>8</v>
      </c>
      <c r="C123" s="36">
        <v>133</v>
      </c>
      <c r="D123" s="36">
        <v>3.5</v>
      </c>
      <c r="E123" s="36">
        <v>918.9</v>
      </c>
      <c r="F123" s="36">
        <v>34.200000000000003</v>
      </c>
      <c r="G123" s="36">
        <v>157.9</v>
      </c>
      <c r="H123" s="64">
        <v>107.6</v>
      </c>
      <c r="I123" s="64">
        <v>34.4</v>
      </c>
      <c r="J123" s="36">
        <v>43.7</v>
      </c>
      <c r="K123" s="64">
        <v>155.1</v>
      </c>
      <c r="L123" s="36">
        <v>67.099999999999994</v>
      </c>
      <c r="M123" s="292">
        <v>106.7</v>
      </c>
      <c r="N123" s="142">
        <v>127.9</v>
      </c>
      <c r="O123" s="1308">
        <v>98.5</v>
      </c>
      <c r="P123" s="1307">
        <v>103.3</v>
      </c>
    </row>
    <row r="124" spans="1:16" s="279" customFormat="1" x14ac:dyDescent="0.2">
      <c r="A124" s="337" t="s">
        <v>729</v>
      </c>
      <c r="B124" s="64"/>
      <c r="C124" s="64"/>
      <c r="D124" s="64"/>
      <c r="E124" s="64"/>
      <c r="F124" s="64"/>
      <c r="G124" s="64"/>
      <c r="H124" s="64"/>
      <c r="I124" s="64"/>
      <c r="J124" s="36"/>
      <c r="K124" s="15"/>
      <c r="L124" s="36"/>
      <c r="M124" s="292"/>
      <c r="N124" s="142"/>
      <c r="O124" s="1308"/>
      <c r="P124" s="1307"/>
    </row>
    <row r="125" spans="1:16" s="279" customFormat="1" x14ac:dyDescent="0.2">
      <c r="A125" s="342" t="s">
        <v>82</v>
      </c>
      <c r="B125" s="165">
        <v>64</v>
      </c>
      <c r="C125" s="165">
        <v>160.69999999999999</v>
      </c>
      <c r="D125" s="165">
        <v>285.60000000000002</v>
      </c>
      <c r="E125" s="165">
        <v>386</v>
      </c>
      <c r="F125" s="64">
        <v>374.3</v>
      </c>
      <c r="G125" s="64">
        <v>469.5</v>
      </c>
      <c r="H125" s="64">
        <v>357.3</v>
      </c>
      <c r="I125" s="64">
        <v>373.3</v>
      </c>
      <c r="J125" s="36">
        <v>475.4</v>
      </c>
      <c r="K125" s="64">
        <v>572.20000000000005</v>
      </c>
      <c r="L125" s="36">
        <v>592.4</v>
      </c>
      <c r="M125" s="292">
        <v>697.8</v>
      </c>
      <c r="N125" s="142">
        <v>880.3</v>
      </c>
      <c r="O125" s="1308">
        <v>925.6</v>
      </c>
      <c r="P125" s="1307">
        <v>993.4</v>
      </c>
    </row>
    <row r="126" spans="1:16" s="279" customFormat="1" x14ac:dyDescent="0.2">
      <c r="A126" s="336" t="s">
        <v>296</v>
      </c>
      <c r="B126" s="165">
        <v>78.5</v>
      </c>
      <c r="C126" s="165">
        <v>180.9</v>
      </c>
      <c r="D126" s="165">
        <v>154.5</v>
      </c>
      <c r="E126" s="165">
        <v>132.9</v>
      </c>
      <c r="F126" s="50">
        <v>107.1</v>
      </c>
      <c r="G126" s="50">
        <v>102.5</v>
      </c>
      <c r="H126" s="64">
        <v>71.3</v>
      </c>
      <c r="I126" s="64">
        <v>102.8</v>
      </c>
      <c r="J126" s="36">
        <v>114.2</v>
      </c>
      <c r="K126" s="64">
        <v>102.7</v>
      </c>
      <c r="L126" s="36">
        <v>100.6</v>
      </c>
      <c r="M126" s="292">
        <v>107.5</v>
      </c>
      <c r="N126" s="142">
        <v>109.5</v>
      </c>
      <c r="O126" s="1311">
        <v>99</v>
      </c>
      <c r="P126" s="1307">
        <v>100.1</v>
      </c>
    </row>
    <row r="127" spans="1:16" s="279" customFormat="1" ht="22.5" x14ac:dyDescent="0.2">
      <c r="A127" s="343" t="s">
        <v>730</v>
      </c>
      <c r="B127" s="151">
        <v>203.5</v>
      </c>
      <c r="C127" s="156">
        <v>96</v>
      </c>
      <c r="D127" s="156">
        <v>92</v>
      </c>
      <c r="E127" s="156">
        <v>100</v>
      </c>
      <c r="F127" s="156">
        <v>128</v>
      </c>
      <c r="G127" s="36">
        <v>139.30000000000001</v>
      </c>
      <c r="H127" s="64">
        <v>77.400000000000006</v>
      </c>
      <c r="I127" s="64">
        <v>58.3</v>
      </c>
      <c r="J127" s="36">
        <v>29.3</v>
      </c>
      <c r="K127" s="64">
        <v>36.5</v>
      </c>
      <c r="L127" s="36">
        <v>41.5</v>
      </c>
      <c r="M127" s="292">
        <v>38.9</v>
      </c>
      <c r="N127" s="292">
        <v>53.9</v>
      </c>
      <c r="O127" s="1308">
        <v>47.8</v>
      </c>
      <c r="P127" s="1310">
        <v>89.8</v>
      </c>
    </row>
    <row r="128" spans="1:16" s="279" customFormat="1" x14ac:dyDescent="0.2">
      <c r="A128" s="343" t="s">
        <v>731</v>
      </c>
      <c r="B128" s="64">
        <v>640.70000000000005</v>
      </c>
      <c r="C128" s="64">
        <v>711.9</v>
      </c>
      <c r="D128" s="64">
        <v>104.9</v>
      </c>
      <c r="E128" s="64">
        <v>2436</v>
      </c>
      <c r="F128" s="64">
        <v>1616</v>
      </c>
      <c r="G128" s="64">
        <v>2076</v>
      </c>
      <c r="H128" s="64">
        <v>2472.5</v>
      </c>
      <c r="I128" s="64">
        <v>1031.5</v>
      </c>
      <c r="J128" s="36">
        <v>712.6</v>
      </c>
      <c r="K128" s="64">
        <v>1085.2</v>
      </c>
      <c r="L128" s="36">
        <v>903.7</v>
      </c>
      <c r="M128" s="292">
        <v>965.7</v>
      </c>
      <c r="N128" s="344">
        <v>1328.1</v>
      </c>
      <c r="O128" s="1306">
        <v>1318.4</v>
      </c>
      <c r="P128" s="1310">
        <v>1351.5</v>
      </c>
    </row>
    <row r="129" spans="1:16" s="279" customFormat="1" x14ac:dyDescent="0.2">
      <c r="A129" s="329" t="s">
        <v>732</v>
      </c>
      <c r="B129" s="288" t="s">
        <v>4</v>
      </c>
      <c r="C129" s="288" t="s">
        <v>4</v>
      </c>
      <c r="D129" s="288" t="s">
        <v>4</v>
      </c>
      <c r="E129" s="288" t="s">
        <v>4</v>
      </c>
      <c r="F129" s="288" t="s">
        <v>4</v>
      </c>
      <c r="G129" s="288" t="s">
        <v>4</v>
      </c>
      <c r="H129" s="288" t="s">
        <v>4</v>
      </c>
      <c r="I129" s="288" t="s">
        <v>4</v>
      </c>
      <c r="J129" s="288" t="s">
        <v>4</v>
      </c>
      <c r="K129" s="288" t="s">
        <v>4</v>
      </c>
      <c r="L129" s="288" t="s">
        <v>4</v>
      </c>
      <c r="M129" s="288" t="s">
        <v>4</v>
      </c>
      <c r="N129" s="288" t="s">
        <v>4</v>
      </c>
      <c r="O129" s="1306" t="s">
        <v>4</v>
      </c>
      <c r="P129" s="1314" t="s">
        <v>4</v>
      </c>
    </row>
    <row r="130" spans="1:16" s="279" customFormat="1" x14ac:dyDescent="0.2">
      <c r="A130" s="329" t="s">
        <v>142</v>
      </c>
      <c r="B130" s="288" t="s">
        <v>4</v>
      </c>
      <c r="C130" s="288" t="s">
        <v>4</v>
      </c>
      <c r="D130" s="288" t="s">
        <v>4</v>
      </c>
      <c r="E130" s="288" t="s">
        <v>4</v>
      </c>
      <c r="F130" s="288" t="s">
        <v>4</v>
      </c>
      <c r="G130" s="288" t="s">
        <v>4</v>
      </c>
      <c r="H130" s="288" t="s">
        <v>4</v>
      </c>
      <c r="I130" s="288" t="s">
        <v>4</v>
      </c>
      <c r="J130" s="288" t="s">
        <v>4</v>
      </c>
      <c r="K130" s="288" t="s">
        <v>4</v>
      </c>
      <c r="L130" s="288" t="s">
        <v>4</v>
      </c>
      <c r="M130" s="288" t="s">
        <v>4</v>
      </c>
      <c r="N130" s="288" t="s">
        <v>4</v>
      </c>
      <c r="O130" s="1306" t="s">
        <v>4</v>
      </c>
      <c r="P130" s="1314" t="s">
        <v>4</v>
      </c>
    </row>
    <row r="131" spans="1:16" s="279" customFormat="1" x14ac:dyDescent="0.2">
      <c r="A131" s="329" t="s">
        <v>733</v>
      </c>
      <c r="B131" s="151">
        <v>309.8</v>
      </c>
      <c r="C131" s="151">
        <v>341.5</v>
      </c>
      <c r="D131" s="151">
        <v>29.9</v>
      </c>
      <c r="E131" s="151">
        <v>976</v>
      </c>
      <c r="F131" s="151">
        <v>601.79999999999995</v>
      </c>
      <c r="G131" s="36" t="s">
        <v>734</v>
      </c>
      <c r="H131" s="64">
        <v>1022</v>
      </c>
      <c r="I131" s="64">
        <v>831.7</v>
      </c>
      <c r="J131" s="36">
        <v>457.1</v>
      </c>
      <c r="K131" s="64">
        <v>608.20000000000005</v>
      </c>
      <c r="L131" s="36">
        <v>333.7</v>
      </c>
      <c r="M131" s="292">
        <v>333.7</v>
      </c>
      <c r="N131" s="292">
        <v>336.6</v>
      </c>
      <c r="O131" s="1308">
        <v>324.3</v>
      </c>
      <c r="P131" s="1310">
        <v>338</v>
      </c>
    </row>
    <row r="132" spans="1:16" s="279" customFormat="1" ht="22.5" x14ac:dyDescent="0.2">
      <c r="A132" s="329" t="s">
        <v>145</v>
      </c>
      <c r="B132" s="151"/>
      <c r="C132" s="151"/>
      <c r="D132" s="151"/>
      <c r="E132" s="151"/>
      <c r="F132" s="151"/>
      <c r="G132" s="36"/>
      <c r="H132" s="64"/>
      <c r="I132" s="64"/>
      <c r="J132" s="36"/>
      <c r="K132" s="64"/>
      <c r="L132" s="36"/>
      <c r="M132" s="292"/>
      <c r="N132" s="142"/>
      <c r="O132" s="64"/>
      <c r="P132" s="19" t="s">
        <v>464</v>
      </c>
    </row>
    <row r="133" spans="1:16" s="279" customFormat="1" x14ac:dyDescent="0.2">
      <c r="A133" s="329" t="s">
        <v>146</v>
      </c>
      <c r="B133" s="288" t="s">
        <v>4</v>
      </c>
      <c r="C133" s="288" t="s">
        <v>4</v>
      </c>
      <c r="D133" s="288" t="s">
        <v>4</v>
      </c>
      <c r="E133" s="288" t="s">
        <v>4</v>
      </c>
      <c r="F133" s="288" t="s">
        <v>4</v>
      </c>
      <c r="G133" s="288" t="s">
        <v>4</v>
      </c>
      <c r="H133" s="288" t="s">
        <v>4</v>
      </c>
      <c r="I133" s="288" t="s">
        <v>4</v>
      </c>
      <c r="J133" s="288" t="s">
        <v>4</v>
      </c>
      <c r="K133" s="288" t="s">
        <v>4</v>
      </c>
      <c r="L133" s="288" t="s">
        <v>4</v>
      </c>
      <c r="M133" s="288" t="s">
        <v>4</v>
      </c>
      <c r="N133" s="288" t="s">
        <v>4</v>
      </c>
      <c r="O133" s="288" t="s">
        <v>4</v>
      </c>
      <c r="P133" s="19"/>
    </row>
    <row r="134" spans="1:16" s="279" customFormat="1" x14ac:dyDescent="0.2">
      <c r="A134" s="323" t="s">
        <v>735</v>
      </c>
      <c r="B134" s="64"/>
      <c r="C134" s="64"/>
      <c r="D134" s="64"/>
      <c r="E134" s="64"/>
      <c r="F134" s="64"/>
      <c r="G134" s="64"/>
      <c r="H134" s="64"/>
      <c r="I134" s="64"/>
      <c r="J134" s="36"/>
      <c r="K134" s="30"/>
      <c r="L134" s="36"/>
      <c r="M134" s="292"/>
      <c r="N134" s="142"/>
      <c r="O134" s="32"/>
      <c r="P134" s="19"/>
    </row>
    <row r="135" spans="1:16" s="279" customFormat="1" x14ac:dyDescent="0.2">
      <c r="A135" s="337" t="s">
        <v>153</v>
      </c>
      <c r="B135" s="69">
        <v>0.2</v>
      </c>
      <c r="C135" s="69">
        <v>0.5</v>
      </c>
      <c r="D135" s="69">
        <v>0.4</v>
      </c>
      <c r="E135" s="69">
        <v>0.5</v>
      </c>
      <c r="F135" s="69">
        <v>0.7</v>
      </c>
      <c r="G135" s="64">
        <v>0.2</v>
      </c>
      <c r="H135" s="64">
        <v>0.2</v>
      </c>
      <c r="I135" s="64">
        <v>0.3</v>
      </c>
      <c r="J135" s="64">
        <v>0.3</v>
      </c>
      <c r="K135" s="64">
        <v>0.3</v>
      </c>
      <c r="L135" s="345">
        <v>0.3</v>
      </c>
      <c r="M135" s="292">
        <v>0.4</v>
      </c>
      <c r="N135" s="142">
        <v>0.3</v>
      </c>
      <c r="O135" s="1311">
        <v>0.373</v>
      </c>
      <c r="P135" s="1310">
        <v>0.5</v>
      </c>
    </row>
    <row r="136" spans="1:16" s="279" customFormat="1" x14ac:dyDescent="0.2">
      <c r="A136" s="337" t="s">
        <v>155</v>
      </c>
      <c r="B136" s="96">
        <v>8.6</v>
      </c>
      <c r="C136" s="96">
        <v>11.9</v>
      </c>
      <c r="D136" s="96">
        <v>8.6</v>
      </c>
      <c r="E136" s="96">
        <v>9.3000000000000007</v>
      </c>
      <c r="F136" s="96">
        <v>6.7</v>
      </c>
      <c r="G136" s="96">
        <v>4.8</v>
      </c>
      <c r="H136" s="96">
        <v>3.4</v>
      </c>
      <c r="I136" s="64">
        <v>2.8</v>
      </c>
      <c r="J136" s="64">
        <v>2.6</v>
      </c>
      <c r="K136" s="64">
        <v>2.5</v>
      </c>
      <c r="L136" s="346">
        <v>2.4</v>
      </c>
      <c r="M136" s="326">
        <v>3.9</v>
      </c>
      <c r="N136" s="142">
        <v>4.5999999999999996</v>
      </c>
      <c r="O136" s="1308">
        <v>6.4</v>
      </c>
      <c r="P136" s="1310">
        <v>6.6</v>
      </c>
    </row>
    <row r="137" spans="1:16" s="279" customFormat="1" x14ac:dyDescent="0.2">
      <c r="A137" s="337" t="s">
        <v>156</v>
      </c>
      <c r="B137" s="288" t="s">
        <v>4</v>
      </c>
      <c r="C137" s="288" t="s">
        <v>4</v>
      </c>
      <c r="D137" s="288" t="s">
        <v>4</v>
      </c>
      <c r="E137" s="288" t="s">
        <v>4</v>
      </c>
      <c r="F137" s="288" t="s">
        <v>4</v>
      </c>
      <c r="G137" s="288" t="s">
        <v>4</v>
      </c>
      <c r="H137" s="288" t="s">
        <v>4</v>
      </c>
      <c r="I137" s="288" t="s">
        <v>4</v>
      </c>
      <c r="J137" s="288" t="s">
        <v>4</v>
      </c>
      <c r="K137" s="288" t="s">
        <v>4</v>
      </c>
      <c r="L137" s="288" t="s">
        <v>4</v>
      </c>
      <c r="M137" s="288" t="s">
        <v>4</v>
      </c>
      <c r="N137" s="288" t="s">
        <v>4</v>
      </c>
      <c r="O137" s="1306" t="s">
        <v>4</v>
      </c>
      <c r="P137" s="1314" t="s">
        <v>4</v>
      </c>
    </row>
    <row r="138" spans="1:16" s="279" customFormat="1" x14ac:dyDescent="0.2">
      <c r="A138" s="337" t="s">
        <v>157</v>
      </c>
      <c r="B138" s="69">
        <v>1.2</v>
      </c>
      <c r="C138" s="69">
        <v>2.6</v>
      </c>
      <c r="D138" s="69">
        <v>2.4</v>
      </c>
      <c r="E138" s="69">
        <v>2.4</v>
      </c>
      <c r="F138" s="69">
        <v>2.2999999999999998</v>
      </c>
      <c r="G138" s="64">
        <v>2.1</v>
      </c>
      <c r="H138" s="64">
        <v>1.4</v>
      </c>
      <c r="I138" s="64">
        <v>1.4</v>
      </c>
      <c r="J138" s="64">
        <v>2.2000000000000002</v>
      </c>
      <c r="K138" s="64">
        <v>2.4</v>
      </c>
      <c r="L138" s="347">
        <v>2.5</v>
      </c>
      <c r="M138" s="326">
        <v>3.3</v>
      </c>
      <c r="N138" s="344">
        <v>4</v>
      </c>
      <c r="O138" s="1308">
        <v>5.7</v>
      </c>
      <c r="P138" s="1310">
        <v>5.2</v>
      </c>
    </row>
    <row r="139" spans="1:16" s="279" customFormat="1" x14ac:dyDescent="0.2">
      <c r="A139" s="337" t="s">
        <v>736</v>
      </c>
      <c r="B139" s="69">
        <v>1.3</v>
      </c>
      <c r="C139" s="69">
        <v>0.6</v>
      </c>
      <c r="D139" s="69">
        <v>0.6</v>
      </c>
      <c r="E139" s="69">
        <v>0.6</v>
      </c>
      <c r="F139" s="69">
        <v>0.7</v>
      </c>
      <c r="G139" s="64">
        <v>0.7</v>
      </c>
      <c r="H139" s="64">
        <v>0.8</v>
      </c>
      <c r="I139" s="64">
        <v>0.7</v>
      </c>
      <c r="J139" s="64">
        <v>0.8</v>
      </c>
      <c r="K139" s="64">
        <v>0.9</v>
      </c>
      <c r="L139" s="348">
        <v>0.6</v>
      </c>
      <c r="M139" s="292">
        <v>0.7</v>
      </c>
      <c r="N139" s="101">
        <v>2.7</v>
      </c>
      <c r="O139" s="1308">
        <v>4.3</v>
      </c>
      <c r="P139" s="1310">
        <v>4</v>
      </c>
    </row>
    <row r="140" spans="1:16" s="279" customFormat="1" x14ac:dyDescent="0.2">
      <c r="A140" s="336" t="s">
        <v>737</v>
      </c>
      <c r="B140" s="131"/>
      <c r="C140" s="131"/>
      <c r="D140" s="131"/>
      <c r="E140" s="131"/>
      <c r="F140" s="131"/>
      <c r="G140" s="131"/>
      <c r="H140" s="131"/>
      <c r="I140" s="349"/>
      <c r="J140" s="350"/>
      <c r="K140" s="268"/>
      <c r="L140" s="268"/>
      <c r="M140" s="351"/>
      <c r="N140" s="292"/>
      <c r="O140" s="1315"/>
      <c r="P140" s="449"/>
    </row>
    <row r="141" spans="1:16" s="279" customFormat="1" x14ac:dyDescent="0.2">
      <c r="A141" s="352" t="s">
        <v>82</v>
      </c>
      <c r="B141" s="79">
        <v>37641.839999999997</v>
      </c>
      <c r="C141" s="79">
        <v>5897.28</v>
      </c>
      <c r="D141" s="79">
        <v>7501.3379999999997</v>
      </c>
      <c r="E141" s="79">
        <v>9542.4259999999995</v>
      </c>
      <c r="F141" s="79">
        <v>9862.5660000000007</v>
      </c>
      <c r="G141" s="79">
        <v>8493.2139999999999</v>
      </c>
      <c r="H141" s="79">
        <v>8729.2819999999992</v>
      </c>
      <c r="I141" s="79">
        <v>10018.825000000001</v>
      </c>
      <c r="J141" s="79">
        <v>9280.3590000000004</v>
      </c>
      <c r="K141" s="79">
        <v>6071.5349999999999</v>
      </c>
      <c r="L141" s="79">
        <v>5865.3760000000002</v>
      </c>
      <c r="M141" s="79">
        <v>7984.4080000000004</v>
      </c>
      <c r="N141" s="141">
        <v>11113.844999999999</v>
      </c>
      <c r="O141" s="96">
        <v>12460.5</v>
      </c>
      <c r="P141" s="186">
        <v>78595.3</v>
      </c>
    </row>
    <row r="142" spans="1:16" s="279" customFormat="1" x14ac:dyDescent="0.2">
      <c r="A142" s="336" t="s">
        <v>296</v>
      </c>
      <c r="B142" s="64"/>
      <c r="C142" s="36"/>
      <c r="D142" s="130"/>
      <c r="E142" s="64"/>
      <c r="F142" s="64"/>
      <c r="G142" s="64"/>
      <c r="H142" s="353"/>
      <c r="I142" s="64"/>
      <c r="J142" s="111"/>
      <c r="K142" s="111"/>
      <c r="L142" s="111"/>
      <c r="M142" s="111"/>
      <c r="N142" s="96"/>
      <c r="O142" s="96"/>
      <c r="P142" s="96"/>
    </row>
    <row r="143" spans="1:16" s="279" customFormat="1" x14ac:dyDescent="0.2">
      <c r="A143" s="336" t="s">
        <v>738</v>
      </c>
      <c r="B143" s="23"/>
      <c r="C143" s="23"/>
      <c r="D143" s="23"/>
      <c r="E143" s="23"/>
      <c r="F143" s="23"/>
      <c r="G143" s="23"/>
      <c r="H143" s="23"/>
      <c r="I143" s="349"/>
      <c r="J143" s="131"/>
      <c r="K143" s="354"/>
      <c r="L143" s="23"/>
      <c r="M143" s="131"/>
      <c r="N143" s="32"/>
      <c r="O143" s="96"/>
      <c r="P143" s="96"/>
    </row>
    <row r="144" spans="1:16" s="279" customFormat="1" x14ac:dyDescent="0.2">
      <c r="A144" s="352" t="s">
        <v>82</v>
      </c>
      <c r="B144" s="79">
        <v>32396.22</v>
      </c>
      <c r="C144" s="79">
        <v>573.51900000000001</v>
      </c>
      <c r="D144" s="79">
        <v>387.25</v>
      </c>
      <c r="E144" s="79">
        <v>1048.4259999999999</v>
      </c>
      <c r="F144" s="79">
        <v>754.65499999999997</v>
      </c>
      <c r="G144" s="79">
        <v>906.303</v>
      </c>
      <c r="H144" s="79">
        <v>356.55200000000002</v>
      </c>
      <c r="I144" s="79">
        <v>572.19899999999996</v>
      </c>
      <c r="J144" s="79">
        <v>111.873</v>
      </c>
      <c r="K144" s="79">
        <v>126.53</v>
      </c>
      <c r="L144" s="79">
        <v>85.447000000000003</v>
      </c>
      <c r="M144" s="79" t="s">
        <v>115</v>
      </c>
      <c r="N144" s="79" t="s">
        <v>8</v>
      </c>
      <c r="O144" s="96" t="s">
        <v>8</v>
      </c>
      <c r="P144" s="186">
        <v>61919.3</v>
      </c>
    </row>
    <row r="145" spans="1:16" s="279" customFormat="1" x14ac:dyDescent="0.2">
      <c r="A145" s="336" t="s">
        <v>728</v>
      </c>
      <c r="B145" s="130"/>
      <c r="C145" s="36"/>
      <c r="D145" s="130"/>
      <c r="E145" s="130"/>
      <c r="F145" s="130"/>
      <c r="G145" s="130"/>
      <c r="H145" s="64"/>
      <c r="I145" s="151"/>
      <c r="J145" s="151"/>
      <c r="K145" s="111"/>
      <c r="L145" s="111"/>
      <c r="M145" s="111"/>
      <c r="N145" s="32"/>
      <c r="O145" s="96"/>
      <c r="P145" s="96"/>
    </row>
    <row r="146" spans="1:16" s="279" customFormat="1" x14ac:dyDescent="0.2">
      <c r="A146" s="336" t="s">
        <v>632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354"/>
      <c r="L146" s="23"/>
      <c r="M146" s="131"/>
      <c r="N146" s="32"/>
      <c r="O146" s="96"/>
      <c r="P146" s="96"/>
    </row>
    <row r="147" spans="1:16" s="279" customFormat="1" x14ac:dyDescent="0.2">
      <c r="A147" s="352" t="s">
        <v>82</v>
      </c>
      <c r="B147" s="79">
        <v>1535.268</v>
      </c>
      <c r="C147" s="79">
        <v>1795.0530000000001</v>
      </c>
      <c r="D147" s="79">
        <v>2595.3820000000001</v>
      </c>
      <c r="E147" s="79">
        <v>3313.6860000000001</v>
      </c>
      <c r="F147" s="79">
        <v>3728.58</v>
      </c>
      <c r="G147" s="79">
        <v>3124.5169999999998</v>
      </c>
      <c r="H147" s="79">
        <v>2522.6579999999999</v>
      </c>
      <c r="I147" s="79">
        <v>2995.3519999999999</v>
      </c>
      <c r="J147" s="79">
        <v>3587.7429999999999</v>
      </c>
      <c r="K147" s="79">
        <v>2388.3380000000002</v>
      </c>
      <c r="L147" s="79">
        <v>2487.6289999999999</v>
      </c>
      <c r="M147" s="79">
        <v>3489.64</v>
      </c>
      <c r="N147" s="79">
        <v>4330.9489999999996</v>
      </c>
      <c r="O147" s="96">
        <v>4664.3</v>
      </c>
      <c r="P147" s="96">
        <v>8095.7</v>
      </c>
    </row>
    <row r="148" spans="1:16" s="279" customFormat="1" x14ac:dyDescent="0.2">
      <c r="A148" s="336" t="s">
        <v>296</v>
      </c>
      <c r="B148" s="130"/>
      <c r="C148" s="130"/>
      <c r="D148" s="130"/>
      <c r="E148" s="130"/>
      <c r="F148" s="130"/>
      <c r="G148" s="130"/>
      <c r="H148" s="64"/>
      <c r="I148" s="151"/>
      <c r="J148" s="151"/>
      <c r="K148" s="111"/>
      <c r="L148" s="111"/>
      <c r="M148" s="111"/>
      <c r="N148" s="32"/>
      <c r="O148" s="109"/>
      <c r="P148" s="96"/>
    </row>
    <row r="149" spans="1:16" s="279" customFormat="1" x14ac:dyDescent="0.2">
      <c r="A149" s="336" t="s">
        <v>739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354"/>
      <c r="L149" s="23"/>
      <c r="M149" s="84"/>
      <c r="N149" s="32"/>
      <c r="O149" s="109"/>
      <c r="P149" s="96"/>
    </row>
    <row r="150" spans="1:16" s="279" customFormat="1" x14ac:dyDescent="0.2">
      <c r="A150" s="352" t="s">
        <v>725</v>
      </c>
      <c r="B150" s="79">
        <v>1321.002</v>
      </c>
      <c r="C150" s="79">
        <v>1044.932</v>
      </c>
      <c r="D150" s="79">
        <v>1970.64</v>
      </c>
      <c r="E150" s="79">
        <v>2350.2800000000002</v>
      </c>
      <c r="F150" s="79">
        <v>2189.3589999999999</v>
      </c>
      <c r="G150" s="79">
        <v>2795.232</v>
      </c>
      <c r="H150" s="79">
        <v>4279.1400000000003</v>
      </c>
      <c r="I150" s="79">
        <v>5473.7039999999997</v>
      </c>
      <c r="J150" s="79">
        <v>4574.4830000000002</v>
      </c>
      <c r="K150" s="79">
        <v>2244.7579999999998</v>
      </c>
      <c r="L150" s="79">
        <v>2558.2109999999998</v>
      </c>
      <c r="M150" s="79">
        <v>2711.2440000000001</v>
      </c>
      <c r="N150" s="79">
        <v>5051.2380000000003</v>
      </c>
      <c r="O150" s="96">
        <v>5730.3</v>
      </c>
      <c r="P150" s="186">
        <v>7207.9</v>
      </c>
    </row>
    <row r="151" spans="1:16" s="279" customFormat="1" x14ac:dyDescent="0.2">
      <c r="A151" s="336" t="s">
        <v>296</v>
      </c>
      <c r="B151" s="130"/>
      <c r="C151" s="130"/>
      <c r="D151" s="130"/>
      <c r="E151" s="130"/>
      <c r="F151" s="130"/>
      <c r="G151" s="130"/>
      <c r="H151" s="64"/>
      <c r="I151" s="151"/>
      <c r="J151" s="151"/>
      <c r="K151" s="111"/>
      <c r="L151" s="111"/>
      <c r="M151" s="111"/>
      <c r="N151" s="32"/>
      <c r="O151" s="326"/>
      <c r="P151" s="449"/>
    </row>
    <row r="152" spans="1:16" s="279" customFormat="1" ht="22.5" x14ac:dyDescent="0.2">
      <c r="A152" s="336" t="s">
        <v>740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354"/>
      <c r="L152" s="23"/>
      <c r="M152" s="84"/>
      <c r="N152" s="32"/>
      <c r="O152" s="326"/>
      <c r="P152" s="449"/>
    </row>
    <row r="153" spans="1:16" s="279" customFormat="1" x14ac:dyDescent="0.2">
      <c r="A153" s="352" t="s">
        <v>82</v>
      </c>
      <c r="B153" s="79">
        <v>2389.35</v>
      </c>
      <c r="C153" s="79">
        <v>2483.7759999999998</v>
      </c>
      <c r="D153" s="79">
        <v>2548.0659999999998</v>
      </c>
      <c r="E153" s="79">
        <v>2830.0340000000001</v>
      </c>
      <c r="F153" s="79">
        <v>3189.9720000000002</v>
      </c>
      <c r="G153" s="79">
        <v>1667.162</v>
      </c>
      <c r="H153" s="79">
        <v>1570.932</v>
      </c>
      <c r="I153" s="79">
        <v>977.57</v>
      </c>
      <c r="J153" s="79">
        <v>1006.26</v>
      </c>
      <c r="K153" s="79">
        <v>1311.9090000000001</v>
      </c>
      <c r="L153" s="79">
        <v>734.08900000000006</v>
      </c>
      <c r="M153" s="79">
        <v>1777.124</v>
      </c>
      <c r="N153" s="79">
        <v>1731.6579999999999</v>
      </c>
      <c r="O153" s="96">
        <v>2065.8000000000002</v>
      </c>
      <c r="P153" s="186">
        <v>1372.4</v>
      </c>
    </row>
    <row r="154" spans="1:16" s="279" customFormat="1" x14ac:dyDescent="0.2">
      <c r="A154" s="336" t="s">
        <v>296</v>
      </c>
      <c r="B154" s="130"/>
      <c r="C154" s="130"/>
      <c r="D154" s="130"/>
      <c r="E154" s="130"/>
      <c r="F154" s="130"/>
      <c r="G154" s="130"/>
      <c r="H154" s="64"/>
      <c r="I154" s="151"/>
      <c r="J154" s="151"/>
      <c r="K154" s="111"/>
      <c r="L154" s="111"/>
      <c r="M154" s="111"/>
      <c r="N154" s="96"/>
      <c r="O154" s="292"/>
      <c r="P154" s="449"/>
    </row>
    <row r="155" spans="1:16" s="279" customFormat="1" x14ac:dyDescent="0.2">
      <c r="A155" s="317" t="s">
        <v>159</v>
      </c>
      <c r="B155" s="64"/>
      <c r="C155" s="64"/>
      <c r="D155" s="64"/>
      <c r="E155" s="64"/>
      <c r="F155" s="64"/>
      <c r="G155" s="64"/>
      <c r="H155" s="64"/>
      <c r="I155" s="64"/>
      <c r="J155" s="29"/>
      <c r="K155" s="29"/>
      <c r="L155" s="29"/>
      <c r="M155" s="292"/>
      <c r="N155" s="142"/>
      <c r="O155" s="292"/>
      <c r="P155" s="449"/>
    </row>
    <row r="156" spans="1:16" s="279" customFormat="1" ht="12.75" x14ac:dyDescent="0.2">
      <c r="A156" s="317" t="s">
        <v>82</v>
      </c>
      <c r="B156" s="355" t="s">
        <v>741</v>
      </c>
      <c r="C156" s="355" t="s">
        <v>741</v>
      </c>
      <c r="D156" s="355" t="s">
        <v>741</v>
      </c>
      <c r="E156" s="355" t="s">
        <v>741</v>
      </c>
      <c r="F156" s="355" t="s">
        <v>741</v>
      </c>
      <c r="G156" s="355" t="s">
        <v>741</v>
      </c>
      <c r="H156" s="355" t="s">
        <v>741</v>
      </c>
      <c r="I156" s="307">
        <v>18888</v>
      </c>
      <c r="J156" s="307">
        <v>21780</v>
      </c>
      <c r="K156" s="307">
        <v>21822</v>
      </c>
      <c r="L156" s="307">
        <v>14467</v>
      </c>
      <c r="M156" s="275">
        <v>21136</v>
      </c>
      <c r="N156" s="325">
        <v>23562</v>
      </c>
      <c r="O156" s="326">
        <v>76691</v>
      </c>
      <c r="P156" s="391">
        <v>16612</v>
      </c>
    </row>
    <row r="157" spans="1:16" s="279" customFormat="1" ht="12.75" x14ac:dyDescent="0.2">
      <c r="A157" s="317" t="s">
        <v>160</v>
      </c>
      <c r="B157" s="355" t="s">
        <v>741</v>
      </c>
      <c r="C157" s="355" t="s">
        <v>741</v>
      </c>
      <c r="D157" s="355" t="s">
        <v>741</v>
      </c>
      <c r="E157" s="355" t="s">
        <v>741</v>
      </c>
      <c r="F157" s="355" t="s">
        <v>741</v>
      </c>
      <c r="G157" s="355" t="s">
        <v>741</v>
      </c>
      <c r="H157" s="355" t="s">
        <v>741</v>
      </c>
      <c r="I157" s="312">
        <v>87.4</v>
      </c>
      <c r="J157" s="300">
        <v>109.8</v>
      </c>
      <c r="K157" s="298">
        <v>98.9</v>
      </c>
      <c r="L157" s="298">
        <v>66.7</v>
      </c>
      <c r="M157" s="308">
        <v>140.9</v>
      </c>
      <c r="N157" s="356">
        <v>111.3</v>
      </c>
      <c r="O157" s="288" t="s">
        <v>4</v>
      </c>
      <c r="P157" s="384">
        <v>20.2</v>
      </c>
    </row>
    <row r="158" spans="1:16" s="279" customFormat="1" ht="12.75" x14ac:dyDescent="0.2">
      <c r="A158" s="317" t="s">
        <v>742</v>
      </c>
      <c r="B158" s="355"/>
      <c r="C158" s="298"/>
      <c r="D158" s="298"/>
      <c r="E158" s="298"/>
      <c r="F158" s="298"/>
      <c r="G158" s="298"/>
      <c r="H158" s="298"/>
      <c r="I158" s="298"/>
      <c r="J158" s="300"/>
      <c r="K158" s="298"/>
      <c r="L158" s="298"/>
      <c r="M158" s="308"/>
      <c r="N158" s="325"/>
      <c r="O158" s="292"/>
      <c r="P158" s="384"/>
    </row>
    <row r="159" spans="1:16" s="279" customFormat="1" ht="12.75" x14ac:dyDescent="0.2">
      <c r="A159" s="317" t="s">
        <v>163</v>
      </c>
      <c r="B159" s="355" t="s">
        <v>741</v>
      </c>
      <c r="C159" s="355" t="s">
        <v>741</v>
      </c>
      <c r="D159" s="355" t="s">
        <v>741</v>
      </c>
      <c r="E159" s="355" t="s">
        <v>741</v>
      </c>
      <c r="F159" s="355" t="s">
        <v>741</v>
      </c>
      <c r="G159" s="355" t="s">
        <v>741</v>
      </c>
      <c r="H159" s="355" t="s">
        <v>741</v>
      </c>
      <c r="I159" s="300">
        <v>54.6</v>
      </c>
      <c r="J159" s="300">
        <v>20</v>
      </c>
      <c r="K159" s="298">
        <v>22.5</v>
      </c>
      <c r="L159" s="298">
        <v>23.4</v>
      </c>
      <c r="M159" s="308">
        <v>39.200000000000003</v>
      </c>
      <c r="N159" s="357">
        <v>48</v>
      </c>
      <c r="O159" s="292">
        <v>46.8</v>
      </c>
      <c r="P159" s="384">
        <v>30.9</v>
      </c>
    </row>
    <row r="160" spans="1:16" s="279" customFormat="1" ht="22.5" x14ac:dyDescent="0.2">
      <c r="A160" s="317" t="s">
        <v>164</v>
      </c>
      <c r="B160" s="355" t="s">
        <v>741</v>
      </c>
      <c r="C160" s="355" t="s">
        <v>741</v>
      </c>
      <c r="D160" s="355" t="s">
        <v>741</v>
      </c>
      <c r="E160" s="355" t="s">
        <v>741</v>
      </c>
      <c r="F160" s="355" t="s">
        <v>741</v>
      </c>
      <c r="G160" s="355" t="s">
        <v>741</v>
      </c>
      <c r="H160" s="355" t="s">
        <v>741</v>
      </c>
      <c r="I160" s="312">
        <v>69.5</v>
      </c>
      <c r="J160" s="300">
        <v>36.6</v>
      </c>
      <c r="K160" s="298">
        <v>112.5</v>
      </c>
      <c r="L160" s="298">
        <v>104.1</v>
      </c>
      <c r="M160" s="308">
        <v>167.6</v>
      </c>
      <c r="N160" s="357">
        <v>122.4</v>
      </c>
      <c r="O160" s="292">
        <v>97.4</v>
      </c>
      <c r="P160" s="384">
        <v>66.2</v>
      </c>
    </row>
    <row r="161" spans="1:17" s="279" customFormat="1" ht="12.75" x14ac:dyDescent="0.2">
      <c r="A161" s="317" t="s">
        <v>165</v>
      </c>
      <c r="B161" s="355"/>
      <c r="C161" s="355"/>
      <c r="D161" s="355"/>
      <c r="E161" s="355"/>
      <c r="F161" s="355"/>
      <c r="G161" s="355"/>
      <c r="H161" s="355"/>
      <c r="I161" s="312"/>
      <c r="J161" s="300"/>
      <c r="K161" s="298"/>
      <c r="L161" s="298"/>
      <c r="M161" s="308"/>
      <c r="N161" s="253"/>
      <c r="O161" s="292"/>
      <c r="P161" s="384"/>
    </row>
    <row r="162" spans="1:17" s="279" customFormat="1" ht="22.5" x14ac:dyDescent="0.2">
      <c r="A162" s="317" t="s">
        <v>166</v>
      </c>
      <c r="B162" s="288" t="s">
        <v>4</v>
      </c>
      <c r="C162" s="288" t="s">
        <v>4</v>
      </c>
      <c r="D162" s="288" t="s">
        <v>4</v>
      </c>
      <c r="E162" s="288" t="s">
        <v>4</v>
      </c>
      <c r="F162" s="288" t="s">
        <v>4</v>
      </c>
      <c r="G162" s="288" t="s">
        <v>4</v>
      </c>
      <c r="H162" s="288" t="s">
        <v>4</v>
      </c>
      <c r="I162" s="288" t="s">
        <v>4</v>
      </c>
      <c r="J162" s="358">
        <v>1800</v>
      </c>
      <c r="K162" s="288" t="s">
        <v>4</v>
      </c>
      <c r="L162" s="288" t="s">
        <v>4</v>
      </c>
      <c r="M162" s="288" t="s">
        <v>4</v>
      </c>
      <c r="N162" s="288" t="s">
        <v>4</v>
      </c>
      <c r="O162" s="288" t="s">
        <v>4</v>
      </c>
      <c r="P162" s="787" t="s">
        <v>4</v>
      </c>
    </row>
    <row r="163" spans="1:17" s="279" customFormat="1" ht="22.5" x14ac:dyDescent="0.2">
      <c r="A163" s="317" t="s">
        <v>167</v>
      </c>
      <c r="B163" s="288" t="s">
        <v>4</v>
      </c>
      <c r="C163" s="288" t="s">
        <v>4</v>
      </c>
      <c r="D163" s="288" t="s">
        <v>4</v>
      </c>
      <c r="E163" s="288" t="s">
        <v>4</v>
      </c>
      <c r="F163" s="288" t="s">
        <v>4</v>
      </c>
      <c r="G163" s="288" t="s">
        <v>4</v>
      </c>
      <c r="H163" s="288" t="s">
        <v>4</v>
      </c>
      <c r="I163" s="288" t="s">
        <v>4</v>
      </c>
      <c r="J163" s="288" t="s">
        <v>4</v>
      </c>
      <c r="K163" s="288" t="s">
        <v>4</v>
      </c>
      <c r="L163" s="288" t="s">
        <v>4</v>
      </c>
      <c r="M163" s="288" t="s">
        <v>4</v>
      </c>
      <c r="N163" s="288" t="s">
        <v>4</v>
      </c>
      <c r="O163" s="288" t="s">
        <v>4</v>
      </c>
      <c r="P163" s="787" t="s">
        <v>4</v>
      </c>
    </row>
    <row r="164" spans="1:17" s="279" customFormat="1" x14ac:dyDescent="0.2">
      <c r="A164" s="317" t="s">
        <v>377</v>
      </c>
      <c r="B164" s="298"/>
      <c r="C164" s="298"/>
      <c r="D164" s="298"/>
      <c r="E164" s="298"/>
      <c r="F164" s="298"/>
      <c r="G164" s="298"/>
      <c r="H164" s="298"/>
      <c r="I164" s="298"/>
      <c r="J164" s="359"/>
      <c r="K164" s="298"/>
      <c r="L164" s="298"/>
      <c r="M164" s="298"/>
      <c r="N164" s="309"/>
      <c r="O164" s="292"/>
      <c r="P164" s="359"/>
    </row>
    <row r="165" spans="1:17" s="279" customFormat="1" x14ac:dyDescent="0.2">
      <c r="A165" s="317" t="s">
        <v>430</v>
      </c>
      <c r="B165" s="288" t="s">
        <v>4</v>
      </c>
      <c r="C165" s="288" t="s">
        <v>4</v>
      </c>
      <c r="D165" s="288" t="s">
        <v>4</v>
      </c>
      <c r="E165" s="288" t="s">
        <v>4</v>
      </c>
      <c r="F165" s="288" t="s">
        <v>4</v>
      </c>
      <c r="G165" s="288" t="s">
        <v>4</v>
      </c>
      <c r="H165" s="288" t="s">
        <v>4</v>
      </c>
      <c r="I165" s="288" t="s">
        <v>4</v>
      </c>
      <c r="J165" s="288" t="s">
        <v>4</v>
      </c>
      <c r="K165" s="288" t="s">
        <v>4</v>
      </c>
      <c r="L165" s="288" t="s">
        <v>4</v>
      </c>
      <c r="M165" s="288" t="s">
        <v>4</v>
      </c>
      <c r="N165" s="301">
        <v>50</v>
      </c>
      <c r="O165" s="288" t="s">
        <v>4</v>
      </c>
      <c r="P165" s="787" t="s">
        <v>4</v>
      </c>
    </row>
    <row r="166" spans="1:17" s="279" customFormat="1" ht="22.5" x14ac:dyDescent="0.2">
      <c r="A166" s="317" t="s">
        <v>431</v>
      </c>
      <c r="B166" s="288" t="s">
        <v>4</v>
      </c>
      <c r="C166" s="288" t="s">
        <v>4</v>
      </c>
      <c r="D166" s="288" t="s">
        <v>4</v>
      </c>
      <c r="E166" s="288" t="s">
        <v>4</v>
      </c>
      <c r="F166" s="288" t="s">
        <v>4</v>
      </c>
      <c r="G166" s="288" t="s">
        <v>4</v>
      </c>
      <c r="H166" s="288" t="s">
        <v>4</v>
      </c>
      <c r="I166" s="288" t="s">
        <v>4</v>
      </c>
      <c r="J166" s="288" t="s">
        <v>4</v>
      </c>
      <c r="K166" s="288" t="s">
        <v>4</v>
      </c>
      <c r="L166" s="288" t="s">
        <v>4</v>
      </c>
      <c r="M166" s="288" t="s">
        <v>4</v>
      </c>
      <c r="N166" s="288" t="s">
        <v>4</v>
      </c>
      <c r="O166" s="288" t="s">
        <v>4</v>
      </c>
      <c r="P166" s="787" t="s">
        <v>4</v>
      </c>
    </row>
    <row r="167" spans="1:17" s="254" customFormat="1" ht="22.5" x14ac:dyDescent="0.2">
      <c r="A167" s="343" t="s">
        <v>480</v>
      </c>
      <c r="B167" s="30">
        <v>5362</v>
      </c>
      <c r="C167" s="30">
        <v>5820</v>
      </c>
      <c r="D167" s="30">
        <v>6598</v>
      </c>
      <c r="E167" s="30">
        <v>7607</v>
      </c>
      <c r="F167" s="30">
        <v>8643</v>
      </c>
      <c r="G167" s="30">
        <v>7530</v>
      </c>
      <c r="H167" s="30">
        <v>7420</v>
      </c>
      <c r="I167" s="30">
        <v>7499</v>
      </c>
      <c r="J167" s="30">
        <v>8074</v>
      </c>
      <c r="K167" s="30">
        <v>7897</v>
      </c>
      <c r="L167" s="30">
        <v>8033</v>
      </c>
      <c r="M167" s="30">
        <v>8714</v>
      </c>
      <c r="N167" s="31">
        <v>12027</v>
      </c>
      <c r="O167" s="1302" t="s">
        <v>4</v>
      </c>
      <c r="P167" s="1302" t="s">
        <v>4</v>
      </c>
    </row>
    <row r="168" spans="1:17" s="254" customFormat="1" ht="22.5" x14ac:dyDescent="0.2">
      <c r="A168" s="343" t="s">
        <v>892</v>
      </c>
      <c r="B168" s="30">
        <v>5223</v>
      </c>
      <c r="C168" s="30">
        <v>5448</v>
      </c>
      <c r="D168" s="30">
        <v>6137</v>
      </c>
      <c r="E168" s="30">
        <v>7044</v>
      </c>
      <c r="F168" s="67">
        <v>7803</v>
      </c>
      <c r="G168" s="30">
        <v>6806</v>
      </c>
      <c r="H168" s="30">
        <v>6757</v>
      </c>
      <c r="I168" s="30">
        <v>6967</v>
      </c>
      <c r="J168" s="30">
        <v>7589</v>
      </c>
      <c r="K168" s="30">
        <v>7367</v>
      </c>
      <c r="L168" s="30">
        <v>7384</v>
      </c>
      <c r="M168" s="30">
        <v>8078</v>
      </c>
      <c r="N168" s="31">
        <v>11552</v>
      </c>
      <c r="O168" s="1302" t="s">
        <v>4</v>
      </c>
      <c r="P168" s="1302" t="s">
        <v>4</v>
      </c>
    </row>
    <row r="169" spans="1:17" s="279" customFormat="1" ht="22.5" x14ac:dyDescent="0.2">
      <c r="A169" s="323" t="s">
        <v>383</v>
      </c>
      <c r="B169" s="288" t="s">
        <v>4</v>
      </c>
      <c r="C169" s="288" t="s">
        <v>4</v>
      </c>
      <c r="D169" s="288" t="s">
        <v>4</v>
      </c>
      <c r="E169" s="288" t="s">
        <v>4</v>
      </c>
      <c r="F169" s="288" t="s">
        <v>4</v>
      </c>
      <c r="G169" s="288" t="s">
        <v>4</v>
      </c>
      <c r="H169" s="288" t="s">
        <v>4</v>
      </c>
      <c r="I169" s="288" t="s">
        <v>4</v>
      </c>
      <c r="J169" s="288" t="s">
        <v>4</v>
      </c>
      <c r="K169" s="288" t="s">
        <v>4</v>
      </c>
      <c r="L169" s="288" t="s">
        <v>4</v>
      </c>
      <c r="M169" s="288" t="s">
        <v>4</v>
      </c>
      <c r="N169" s="288" t="s">
        <v>4</v>
      </c>
      <c r="O169" s="288" t="s">
        <v>4</v>
      </c>
      <c r="P169" s="16"/>
    </row>
    <row r="170" spans="1:17" s="113" customFormat="1" ht="22.5" x14ac:dyDescent="0.2">
      <c r="A170" s="323" t="s">
        <v>384</v>
      </c>
      <c r="B170" s="288" t="s">
        <v>4</v>
      </c>
      <c r="C170" s="288" t="s">
        <v>4</v>
      </c>
      <c r="D170" s="288" t="s">
        <v>4</v>
      </c>
      <c r="E170" s="288" t="s">
        <v>4</v>
      </c>
      <c r="F170" s="288" t="s">
        <v>4</v>
      </c>
      <c r="G170" s="288" t="s">
        <v>4</v>
      </c>
      <c r="H170" s="288" t="s">
        <v>4</v>
      </c>
      <c r="I170" s="288" t="s">
        <v>4</v>
      </c>
      <c r="J170" s="288" t="s">
        <v>4</v>
      </c>
      <c r="K170" s="288" t="s">
        <v>4</v>
      </c>
      <c r="L170" s="288" t="s">
        <v>4</v>
      </c>
      <c r="M170" s="288" t="s">
        <v>4</v>
      </c>
      <c r="N170" s="288" t="s">
        <v>4</v>
      </c>
      <c r="O170" s="288" t="s">
        <v>4</v>
      </c>
      <c r="P170" s="16"/>
    </row>
    <row r="171" spans="1:17" s="254" customFormat="1" ht="22.5" x14ac:dyDescent="0.2">
      <c r="A171" s="323" t="s">
        <v>434</v>
      </c>
      <c r="B171" s="64">
        <v>349570.57699999999</v>
      </c>
      <c r="C171" s="64">
        <v>408399.56199999998</v>
      </c>
      <c r="D171" s="64">
        <v>334896.45699999999</v>
      </c>
      <c r="E171" s="64">
        <v>454125.50199999998</v>
      </c>
      <c r="F171" s="64">
        <v>555027.96699999995</v>
      </c>
      <c r="G171" s="64">
        <v>686370.37667856994</v>
      </c>
      <c r="H171" s="64">
        <v>708840.96121446998</v>
      </c>
      <c r="I171" s="64">
        <v>783274.55816650018</v>
      </c>
      <c r="J171" s="64">
        <v>840552.70569019997</v>
      </c>
      <c r="K171" s="114">
        <v>941729.66899999999</v>
      </c>
      <c r="L171" s="64">
        <v>1146967.152</v>
      </c>
      <c r="M171" s="64">
        <v>1230104.017</v>
      </c>
      <c r="N171" s="110">
        <v>1349413.7</v>
      </c>
      <c r="O171" s="1312">
        <v>1476157.3</v>
      </c>
      <c r="P171" s="39">
        <v>1628772.7</v>
      </c>
    </row>
    <row r="172" spans="1:17" s="254" customFormat="1" x14ac:dyDescent="0.2">
      <c r="A172" s="336" t="s">
        <v>296</v>
      </c>
      <c r="B172" s="130" t="s">
        <v>743</v>
      </c>
      <c r="C172" s="23">
        <v>116.8</v>
      </c>
      <c r="D172" s="23">
        <v>89.3</v>
      </c>
      <c r="E172" s="23">
        <v>132.9</v>
      </c>
      <c r="F172" s="23">
        <v>114.8</v>
      </c>
      <c r="G172" s="23">
        <v>124</v>
      </c>
      <c r="H172" s="23">
        <v>103.8</v>
      </c>
      <c r="I172" s="23">
        <v>110.4</v>
      </c>
      <c r="J172" s="35">
        <v>107.6</v>
      </c>
      <c r="K172" s="35">
        <v>111.6</v>
      </c>
      <c r="L172" s="23">
        <v>121.8</v>
      </c>
      <c r="M172" s="23">
        <v>107.2</v>
      </c>
      <c r="N172" s="23">
        <v>109.7</v>
      </c>
      <c r="O172" s="1157">
        <v>109.4</v>
      </c>
      <c r="P172" s="16">
        <v>110.3</v>
      </c>
    </row>
    <row r="173" spans="1:17" s="279" customFormat="1" x14ac:dyDescent="0.2">
      <c r="A173" s="1213" t="s">
        <v>181</v>
      </c>
      <c r="B173" s="1292"/>
      <c r="C173" s="1292"/>
      <c r="D173" s="1292"/>
      <c r="E173" s="1292"/>
      <c r="F173" s="1292"/>
      <c r="G173" s="1292"/>
      <c r="H173" s="1292"/>
      <c r="I173" s="1292"/>
      <c r="J173" s="1287"/>
      <c r="K173" s="1287"/>
      <c r="L173" s="1287"/>
      <c r="M173" s="1321"/>
      <c r="N173" s="1321"/>
      <c r="O173" s="1098"/>
      <c r="P173" s="1222"/>
    </row>
    <row r="174" spans="1:17" s="279" customFormat="1" ht="12.75" x14ac:dyDescent="0.2">
      <c r="A174" s="361" t="s">
        <v>385</v>
      </c>
      <c r="B174" s="362" t="s">
        <v>893</v>
      </c>
      <c r="C174" s="362" t="s">
        <v>893</v>
      </c>
      <c r="D174" s="362" t="s">
        <v>893</v>
      </c>
      <c r="E174" s="300">
        <v>8119.9</v>
      </c>
      <c r="F174" s="300">
        <v>2044.3</v>
      </c>
      <c r="G174" s="300">
        <v>4063.9</v>
      </c>
      <c r="H174" s="300">
        <v>2998.7</v>
      </c>
      <c r="I174" s="300">
        <v>6458.9</v>
      </c>
      <c r="J174" s="356">
        <v>12811.3</v>
      </c>
      <c r="K174" s="300">
        <v>15488.1</v>
      </c>
      <c r="L174" s="300">
        <v>18134.3</v>
      </c>
      <c r="M174" s="300">
        <v>46181.3</v>
      </c>
      <c r="N174" s="356">
        <v>24180.5</v>
      </c>
      <c r="O174" s="316">
        <v>30777.8</v>
      </c>
      <c r="P174" s="24">
        <v>36915.699999999997</v>
      </c>
      <c r="Q174" s="279" t="s">
        <v>464</v>
      </c>
    </row>
    <row r="175" spans="1:17" s="113" customFormat="1" x14ac:dyDescent="0.2">
      <c r="A175" s="363" t="s">
        <v>744</v>
      </c>
      <c r="B175" s="316" t="s">
        <v>8</v>
      </c>
      <c r="C175" s="316" t="s">
        <v>8</v>
      </c>
      <c r="D175" s="316" t="s">
        <v>8</v>
      </c>
      <c r="E175" s="316" t="s">
        <v>8</v>
      </c>
      <c r="F175" s="300">
        <v>23.49</v>
      </c>
      <c r="G175" s="300">
        <v>188.07</v>
      </c>
      <c r="H175" s="300">
        <v>62.67</v>
      </c>
      <c r="I175" s="300">
        <v>199.99</v>
      </c>
      <c r="J175" s="300">
        <v>183.66</v>
      </c>
      <c r="K175" s="300">
        <v>112.88</v>
      </c>
      <c r="L175" s="300">
        <v>108.82</v>
      </c>
      <c r="M175" s="300">
        <v>232.99</v>
      </c>
      <c r="N175" s="356">
        <v>44.87</v>
      </c>
      <c r="O175" s="316">
        <v>112.1</v>
      </c>
      <c r="P175" s="288" t="s">
        <v>4</v>
      </c>
    </row>
    <row r="176" spans="1:17" s="255" customFormat="1" ht="12.75" x14ac:dyDescent="0.2">
      <c r="A176" s="269" t="s">
        <v>853</v>
      </c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30"/>
      <c r="N176" s="230"/>
      <c r="O176" s="230"/>
    </row>
    <row r="177" spans="1:28" s="255" customFormat="1" ht="26.25" customHeight="1" x14ac:dyDescent="0.2">
      <c r="A177" s="1512" t="s">
        <v>894</v>
      </c>
      <c r="B177" s="1512"/>
      <c r="C177" s="1512"/>
      <c r="D177" s="1512"/>
      <c r="E177" s="1512"/>
      <c r="F177" s="1512"/>
      <c r="G177" s="1512"/>
      <c r="H177" s="1512"/>
      <c r="I177" s="1512"/>
      <c r="J177" s="1512"/>
      <c r="K177" s="1512"/>
      <c r="L177" s="1512"/>
      <c r="M177" s="364"/>
      <c r="N177" s="364"/>
      <c r="O177" s="364"/>
      <c r="P177" s="364"/>
      <c r="Q177" s="364"/>
      <c r="R177" s="364"/>
      <c r="S177" s="364"/>
      <c r="T177" s="364"/>
      <c r="U177" s="364"/>
      <c r="V177" s="364"/>
      <c r="W177" s="364"/>
      <c r="X177" s="364"/>
      <c r="Y177" s="364"/>
      <c r="Z177" s="364"/>
      <c r="AA177" s="364"/>
      <c r="AB177" s="364"/>
    </row>
    <row r="178" spans="1:28" s="255" customFormat="1" ht="15" customHeight="1" x14ac:dyDescent="0.2">
      <c r="A178" s="1513" t="s">
        <v>895</v>
      </c>
      <c r="B178" s="1513"/>
      <c r="C178" s="1513"/>
      <c r="D178" s="1513"/>
      <c r="E178" s="1513"/>
      <c r="F178" s="1513"/>
      <c r="G178" s="1513"/>
      <c r="H178" s="1513"/>
      <c r="I178" s="1513"/>
      <c r="J178" s="1513"/>
      <c r="K178" s="1513"/>
      <c r="L178" s="1513"/>
      <c r="M178" s="230"/>
      <c r="N178" s="230"/>
      <c r="O178" s="230"/>
    </row>
    <row r="179" spans="1:28" s="255" customFormat="1" ht="11.25" customHeight="1" x14ac:dyDescent="0.2">
      <c r="A179" s="788" t="s">
        <v>896</v>
      </c>
      <c r="B179" s="1020"/>
      <c r="C179" s="1020"/>
      <c r="D179" s="1020"/>
      <c r="E179" s="1020"/>
      <c r="F179" s="1020"/>
      <c r="G179" s="1020"/>
      <c r="H179" s="1020"/>
      <c r="I179" s="1020"/>
      <c r="J179" s="1020"/>
      <c r="K179" s="1020"/>
      <c r="L179" s="1020"/>
      <c r="M179" s="230"/>
      <c r="N179" s="230"/>
      <c r="O179" s="230"/>
    </row>
    <row r="180" spans="1:28" s="255" customFormat="1" ht="11.25" customHeight="1" x14ac:dyDescent="0.2">
      <c r="A180" s="1510" t="s">
        <v>897</v>
      </c>
      <c r="B180" s="1510"/>
      <c r="C180" s="1510"/>
      <c r="D180" s="1510"/>
      <c r="E180" s="1510"/>
      <c r="F180" s="1510"/>
      <c r="G180" s="1510"/>
      <c r="H180" s="1510"/>
      <c r="I180" s="1510"/>
      <c r="J180" s="1510"/>
      <c r="K180" s="1510"/>
      <c r="L180" s="1510"/>
      <c r="M180" s="1510"/>
      <c r="N180" s="1510"/>
      <c r="O180" s="1510"/>
      <c r="P180" s="1510"/>
      <c r="Q180" s="1510"/>
      <c r="R180" s="1510"/>
      <c r="S180" s="1510"/>
      <c r="T180" s="1510"/>
      <c r="U180" s="1510"/>
      <c r="V180" s="1510"/>
      <c r="W180" s="1510"/>
      <c r="X180" s="1510"/>
      <c r="Y180" s="1510"/>
      <c r="Z180" s="1510"/>
      <c r="AA180" s="1510"/>
      <c r="AB180" s="1510"/>
    </row>
    <row r="181" spans="1:28" ht="16.5" customHeight="1" x14ac:dyDescent="0.2">
      <c r="A181" s="262" t="s">
        <v>491</v>
      </c>
      <c r="B181" s="262"/>
      <c r="C181" s="262"/>
      <c r="D181" s="262"/>
      <c r="E181" s="256"/>
      <c r="F181" s="256"/>
      <c r="G181" s="256"/>
      <c r="H181" s="256"/>
      <c r="I181" s="256"/>
      <c r="J181" s="262"/>
      <c r="K181" s="262"/>
      <c r="L181" s="262"/>
    </row>
    <row r="182" spans="1:28" ht="13.5" customHeight="1" x14ac:dyDescent="0.2">
      <c r="A182" s="262" t="s">
        <v>534</v>
      </c>
      <c r="B182" s="262"/>
      <c r="C182" s="262"/>
      <c r="D182" s="262"/>
      <c r="E182" s="256"/>
      <c r="F182" s="256"/>
      <c r="G182" s="256"/>
      <c r="H182" s="256"/>
      <c r="I182" s="256"/>
      <c r="J182" s="262"/>
      <c r="K182" s="262"/>
      <c r="L182" s="262"/>
    </row>
    <row r="183" spans="1:28" ht="15" customHeight="1" x14ac:dyDescent="0.2">
      <c r="A183" s="1509" t="s">
        <v>854</v>
      </c>
      <c r="B183" s="1509"/>
      <c r="C183" s="1509"/>
      <c r="D183" s="1509"/>
      <c r="E183" s="1509"/>
      <c r="F183" s="1509"/>
      <c r="G183" s="1509"/>
      <c r="H183" s="1509"/>
      <c r="I183" s="1509"/>
      <c r="J183" s="1509"/>
      <c r="K183" s="1509"/>
      <c r="L183" s="1509"/>
    </row>
    <row r="184" spans="1:28" ht="16.5" customHeight="1" x14ac:dyDescent="0.2"/>
    <row r="185" spans="1:28" ht="19.5" customHeight="1" x14ac:dyDescent="0.2"/>
    <row r="186" spans="1:28" x14ac:dyDescent="0.2">
      <c r="B186" s="209"/>
      <c r="C186" s="209"/>
      <c r="D186" s="209"/>
      <c r="E186" s="209"/>
      <c r="F186" s="209"/>
      <c r="G186" s="209"/>
      <c r="H186" s="209"/>
      <c r="I186" s="209"/>
    </row>
    <row r="187" spans="1:28" x14ac:dyDescent="0.2">
      <c r="B187" s="209"/>
      <c r="C187" s="209"/>
      <c r="D187" s="209"/>
      <c r="E187" s="209"/>
      <c r="F187" s="209"/>
      <c r="G187" s="209"/>
      <c r="H187" s="209"/>
      <c r="I187" s="209"/>
    </row>
    <row r="188" spans="1:28" x14ac:dyDescent="0.2">
      <c r="B188" s="209"/>
      <c r="C188" s="209"/>
      <c r="D188" s="209"/>
      <c r="E188" s="209"/>
      <c r="F188" s="209"/>
      <c r="G188" s="209"/>
      <c r="H188" s="209"/>
      <c r="I188" s="209"/>
    </row>
    <row r="189" spans="1:28" x14ac:dyDescent="0.2">
      <c r="B189" s="209"/>
      <c r="C189" s="209"/>
      <c r="D189" s="209"/>
      <c r="E189" s="209"/>
      <c r="F189" s="209"/>
      <c r="G189" s="209"/>
      <c r="H189" s="209"/>
      <c r="I189" s="209"/>
    </row>
    <row r="190" spans="1:28" x14ac:dyDescent="0.2">
      <c r="B190" s="209"/>
      <c r="C190" s="209"/>
      <c r="D190" s="209"/>
      <c r="E190" s="209"/>
      <c r="F190" s="209"/>
      <c r="G190" s="209"/>
      <c r="H190" s="209"/>
      <c r="I190" s="209"/>
    </row>
    <row r="191" spans="1:28" x14ac:dyDescent="0.2">
      <c r="B191" s="209"/>
      <c r="C191" s="209"/>
      <c r="D191" s="209"/>
      <c r="E191" s="209"/>
      <c r="F191" s="209"/>
      <c r="G191" s="209"/>
      <c r="H191" s="209"/>
      <c r="I191" s="209"/>
    </row>
    <row r="192" spans="1:28" x14ac:dyDescent="0.2">
      <c r="B192" s="209"/>
      <c r="C192" s="209"/>
      <c r="D192" s="209"/>
      <c r="E192" s="209"/>
      <c r="F192" s="209"/>
      <c r="G192" s="209"/>
      <c r="H192" s="209"/>
      <c r="I192" s="209"/>
    </row>
    <row r="193" spans="2:9" x14ac:dyDescent="0.2">
      <c r="B193" s="209"/>
      <c r="C193" s="209"/>
      <c r="D193" s="209"/>
      <c r="E193" s="209"/>
      <c r="F193" s="209"/>
      <c r="G193" s="209"/>
      <c r="H193" s="209"/>
      <c r="I193" s="209"/>
    </row>
    <row r="194" spans="2:9" x14ac:dyDescent="0.2">
      <c r="B194" s="209"/>
      <c r="C194" s="209"/>
      <c r="D194" s="209"/>
      <c r="E194" s="209"/>
      <c r="F194" s="209"/>
      <c r="G194" s="209"/>
      <c r="H194" s="209"/>
      <c r="I194" s="209"/>
    </row>
    <row r="195" spans="2:9" x14ac:dyDescent="0.2">
      <c r="B195" s="209"/>
      <c r="C195" s="209"/>
      <c r="D195" s="209"/>
      <c r="E195" s="209"/>
      <c r="F195" s="209"/>
      <c r="G195" s="209"/>
      <c r="H195" s="209"/>
      <c r="I195" s="209"/>
    </row>
    <row r="196" spans="2:9" x14ac:dyDescent="0.2">
      <c r="B196" s="209"/>
      <c r="C196" s="209"/>
      <c r="D196" s="209"/>
      <c r="E196" s="209"/>
      <c r="F196" s="209"/>
      <c r="G196" s="209"/>
      <c r="H196" s="209"/>
      <c r="I196" s="209"/>
    </row>
    <row r="197" spans="2:9" x14ac:dyDescent="0.2">
      <c r="B197" s="209"/>
      <c r="C197" s="209"/>
      <c r="D197" s="209"/>
      <c r="E197" s="209"/>
      <c r="F197" s="209"/>
      <c r="G197" s="209"/>
      <c r="H197" s="209"/>
      <c r="I197" s="209"/>
    </row>
    <row r="198" spans="2:9" x14ac:dyDescent="0.2">
      <c r="B198" s="209"/>
      <c r="C198" s="209"/>
      <c r="D198" s="209"/>
      <c r="E198" s="209"/>
      <c r="F198" s="209"/>
      <c r="G198" s="209"/>
      <c r="H198" s="209"/>
      <c r="I198" s="209"/>
    </row>
    <row r="199" spans="2:9" x14ac:dyDescent="0.2">
      <c r="B199" s="209"/>
      <c r="C199" s="209"/>
      <c r="D199" s="209"/>
      <c r="E199" s="209"/>
      <c r="F199" s="209"/>
      <c r="G199" s="209"/>
      <c r="H199" s="209"/>
      <c r="I199" s="209"/>
    </row>
    <row r="200" spans="2:9" x14ac:dyDescent="0.2">
      <c r="B200" s="209"/>
      <c r="C200" s="209"/>
      <c r="D200" s="209"/>
      <c r="E200" s="209"/>
      <c r="F200" s="209"/>
      <c r="G200" s="209"/>
      <c r="H200" s="209"/>
      <c r="I200" s="209"/>
    </row>
    <row r="201" spans="2:9" x14ac:dyDescent="0.2">
      <c r="B201" s="209"/>
      <c r="C201" s="209"/>
      <c r="D201" s="209"/>
      <c r="E201" s="209"/>
      <c r="F201" s="209"/>
      <c r="G201" s="209"/>
      <c r="H201" s="209"/>
      <c r="I201" s="209"/>
    </row>
    <row r="202" spans="2:9" x14ac:dyDescent="0.2">
      <c r="B202" s="209"/>
      <c r="C202" s="209"/>
      <c r="D202" s="209"/>
      <c r="E202" s="209"/>
      <c r="F202" s="209"/>
      <c r="G202" s="209"/>
      <c r="H202" s="209"/>
      <c r="I202" s="209"/>
    </row>
    <row r="203" spans="2:9" x14ac:dyDescent="0.2">
      <c r="B203" s="209"/>
      <c r="C203" s="209"/>
      <c r="D203" s="209"/>
      <c r="E203" s="209"/>
      <c r="F203" s="209"/>
      <c r="G203" s="209"/>
      <c r="H203" s="209"/>
      <c r="I203" s="209"/>
    </row>
    <row r="204" spans="2:9" x14ac:dyDescent="0.2">
      <c r="B204" s="209"/>
      <c r="C204" s="209"/>
      <c r="D204" s="209"/>
      <c r="E204" s="209"/>
      <c r="F204" s="209"/>
      <c r="G204" s="209"/>
      <c r="H204" s="209"/>
      <c r="I204" s="209"/>
    </row>
    <row r="205" spans="2:9" x14ac:dyDescent="0.2">
      <c r="B205" s="209"/>
      <c r="C205" s="209"/>
      <c r="D205" s="209"/>
      <c r="E205" s="209"/>
      <c r="F205" s="209"/>
      <c r="G205" s="209"/>
      <c r="H205" s="209"/>
      <c r="I205" s="209"/>
    </row>
    <row r="206" spans="2:9" x14ac:dyDescent="0.2">
      <c r="B206" s="209"/>
      <c r="C206" s="209"/>
      <c r="D206" s="209"/>
      <c r="E206" s="209"/>
      <c r="F206" s="209"/>
      <c r="G206" s="209"/>
      <c r="H206" s="209"/>
      <c r="I206" s="209"/>
    </row>
    <row r="207" spans="2:9" x14ac:dyDescent="0.2">
      <c r="B207" s="209"/>
      <c r="C207" s="209"/>
      <c r="D207" s="209"/>
      <c r="E207" s="209"/>
      <c r="F207" s="209"/>
      <c r="G207" s="209"/>
      <c r="H207" s="209"/>
      <c r="I207" s="209"/>
    </row>
    <row r="208" spans="2:9" x14ac:dyDescent="0.2">
      <c r="B208" s="209"/>
      <c r="C208" s="209"/>
      <c r="D208" s="209"/>
      <c r="E208" s="209"/>
      <c r="F208" s="209"/>
      <c r="G208" s="209"/>
      <c r="H208" s="209"/>
      <c r="I208" s="209"/>
    </row>
    <row r="209" spans="2:9" x14ac:dyDescent="0.2">
      <c r="B209" s="209"/>
      <c r="C209" s="209"/>
      <c r="D209" s="209"/>
      <c r="E209" s="209"/>
      <c r="F209" s="209"/>
      <c r="G209" s="209"/>
      <c r="H209" s="209"/>
      <c r="I209" s="209"/>
    </row>
    <row r="210" spans="2:9" x14ac:dyDescent="0.2">
      <c r="B210" s="209"/>
      <c r="C210" s="209"/>
      <c r="D210" s="209"/>
      <c r="E210" s="209"/>
      <c r="F210" s="209"/>
      <c r="G210" s="209"/>
      <c r="H210" s="209"/>
      <c r="I210" s="209"/>
    </row>
    <row r="211" spans="2:9" x14ac:dyDescent="0.2">
      <c r="B211" s="209"/>
      <c r="C211" s="209"/>
      <c r="D211" s="209"/>
      <c r="E211" s="209"/>
      <c r="F211" s="209"/>
      <c r="G211" s="209"/>
      <c r="H211" s="209"/>
      <c r="I211" s="209"/>
    </row>
    <row r="212" spans="2:9" x14ac:dyDescent="0.2">
      <c r="B212" s="209"/>
      <c r="C212" s="209"/>
      <c r="D212" s="209"/>
      <c r="E212" s="209"/>
      <c r="F212" s="209"/>
      <c r="G212" s="209"/>
      <c r="H212" s="209"/>
      <c r="I212" s="209"/>
    </row>
    <row r="213" spans="2:9" x14ac:dyDescent="0.2">
      <c r="B213" s="209"/>
      <c r="C213" s="209"/>
      <c r="D213" s="209"/>
      <c r="E213" s="209"/>
      <c r="F213" s="209"/>
      <c r="G213" s="209"/>
      <c r="H213" s="209"/>
      <c r="I213" s="209"/>
    </row>
    <row r="214" spans="2:9" x14ac:dyDescent="0.2">
      <c r="B214" s="209"/>
      <c r="C214" s="209"/>
      <c r="D214" s="209"/>
      <c r="E214" s="209"/>
      <c r="F214" s="209"/>
      <c r="G214" s="209"/>
      <c r="H214" s="209"/>
      <c r="I214" s="209"/>
    </row>
    <row r="215" spans="2:9" x14ac:dyDescent="0.2">
      <c r="B215" s="209"/>
      <c r="C215" s="209"/>
      <c r="D215" s="209"/>
      <c r="E215" s="209"/>
      <c r="F215" s="209"/>
      <c r="G215" s="209"/>
      <c r="H215" s="209"/>
      <c r="I215" s="209"/>
    </row>
    <row r="216" spans="2:9" x14ac:dyDescent="0.2">
      <c r="B216" s="209"/>
      <c r="C216" s="209"/>
      <c r="D216" s="209"/>
      <c r="E216" s="209"/>
      <c r="F216" s="209"/>
      <c r="G216" s="209"/>
      <c r="H216" s="209"/>
      <c r="I216" s="209"/>
    </row>
    <row r="217" spans="2:9" x14ac:dyDescent="0.2">
      <c r="B217" s="209"/>
      <c r="C217" s="209"/>
      <c r="D217" s="209"/>
      <c r="E217" s="209"/>
      <c r="F217" s="209"/>
      <c r="G217" s="209"/>
      <c r="H217" s="209"/>
      <c r="I217" s="209"/>
    </row>
    <row r="218" spans="2:9" x14ac:dyDescent="0.2">
      <c r="B218" s="209"/>
      <c r="C218" s="209"/>
      <c r="D218" s="209"/>
      <c r="E218" s="209"/>
      <c r="F218" s="209"/>
      <c r="G218" s="209"/>
      <c r="H218" s="209"/>
      <c r="I218" s="209"/>
    </row>
    <row r="219" spans="2:9" x14ac:dyDescent="0.2">
      <c r="B219" s="209"/>
      <c r="C219" s="209"/>
      <c r="D219" s="209"/>
      <c r="E219" s="209"/>
      <c r="F219" s="209"/>
      <c r="G219" s="209"/>
      <c r="H219" s="209"/>
      <c r="I219" s="209"/>
    </row>
    <row r="220" spans="2:9" x14ac:dyDescent="0.2">
      <c r="B220" s="209"/>
      <c r="C220" s="209"/>
      <c r="D220" s="209"/>
      <c r="E220" s="209"/>
      <c r="F220" s="209"/>
      <c r="G220" s="209"/>
      <c r="H220" s="209"/>
      <c r="I220" s="209"/>
    </row>
    <row r="221" spans="2:9" x14ac:dyDescent="0.2">
      <c r="B221" s="209"/>
      <c r="C221" s="209"/>
      <c r="D221" s="209"/>
      <c r="E221" s="209"/>
      <c r="F221" s="209"/>
      <c r="G221" s="209"/>
      <c r="H221" s="209"/>
      <c r="I221" s="209"/>
    </row>
    <row r="222" spans="2:9" x14ac:dyDescent="0.2">
      <c r="B222" s="209"/>
      <c r="C222" s="209"/>
      <c r="D222" s="209"/>
      <c r="E222" s="209"/>
      <c r="F222" s="209"/>
      <c r="G222" s="209"/>
      <c r="H222" s="209"/>
      <c r="I222" s="209"/>
    </row>
    <row r="223" spans="2:9" x14ac:dyDescent="0.2">
      <c r="B223" s="209"/>
      <c r="C223" s="209"/>
      <c r="D223" s="209"/>
      <c r="E223" s="209"/>
      <c r="F223" s="209"/>
      <c r="G223" s="209"/>
      <c r="H223" s="209"/>
      <c r="I223" s="209"/>
    </row>
    <row r="224" spans="2:9" x14ac:dyDescent="0.2">
      <c r="B224" s="209"/>
      <c r="C224" s="209"/>
      <c r="D224" s="209"/>
      <c r="E224" s="209"/>
      <c r="F224" s="209"/>
      <c r="G224" s="209"/>
      <c r="H224" s="209"/>
      <c r="I224" s="209"/>
    </row>
    <row r="225" spans="2:9" x14ac:dyDescent="0.2">
      <c r="B225" s="209"/>
      <c r="C225" s="209"/>
      <c r="D225" s="209"/>
      <c r="E225" s="209"/>
      <c r="F225" s="209"/>
      <c r="G225" s="209"/>
      <c r="H225" s="209"/>
      <c r="I225" s="209"/>
    </row>
    <row r="226" spans="2:9" x14ac:dyDescent="0.2">
      <c r="B226" s="209"/>
      <c r="C226" s="209"/>
      <c r="D226" s="209"/>
      <c r="E226" s="209"/>
      <c r="F226" s="209"/>
      <c r="G226" s="209"/>
      <c r="H226" s="209"/>
      <c r="I226" s="209"/>
    </row>
    <row r="227" spans="2:9" x14ac:dyDescent="0.2">
      <c r="B227" s="209"/>
      <c r="C227" s="209"/>
      <c r="D227" s="209"/>
      <c r="E227" s="209"/>
      <c r="F227" s="209"/>
      <c r="G227" s="209"/>
      <c r="H227" s="209"/>
      <c r="I227" s="209"/>
    </row>
    <row r="228" spans="2:9" x14ac:dyDescent="0.2">
      <c r="B228" s="209"/>
      <c r="C228" s="209"/>
      <c r="D228" s="209"/>
      <c r="E228" s="209"/>
      <c r="F228" s="209"/>
      <c r="G228" s="209"/>
      <c r="H228" s="209"/>
      <c r="I228" s="209"/>
    </row>
    <row r="229" spans="2:9" x14ac:dyDescent="0.2">
      <c r="B229" s="209"/>
      <c r="C229" s="209"/>
      <c r="D229" s="209"/>
      <c r="E229" s="209"/>
      <c r="F229" s="209"/>
      <c r="G229" s="209"/>
      <c r="H229" s="209"/>
      <c r="I229" s="209"/>
    </row>
    <row r="230" spans="2:9" x14ac:dyDescent="0.2">
      <c r="B230" s="209"/>
      <c r="C230" s="209"/>
      <c r="D230" s="209"/>
      <c r="E230" s="209"/>
      <c r="F230" s="209"/>
      <c r="G230" s="209"/>
      <c r="H230" s="209"/>
      <c r="I230" s="209"/>
    </row>
    <row r="231" spans="2:9" x14ac:dyDescent="0.2">
      <c r="B231" s="209"/>
      <c r="C231" s="209"/>
      <c r="D231" s="209"/>
      <c r="E231" s="209"/>
      <c r="F231" s="209"/>
      <c r="G231" s="209"/>
      <c r="H231" s="209"/>
      <c r="I231" s="209"/>
    </row>
    <row r="232" spans="2:9" x14ac:dyDescent="0.2">
      <c r="B232" s="209"/>
      <c r="C232" s="209"/>
      <c r="D232" s="209"/>
      <c r="E232" s="209"/>
      <c r="F232" s="209"/>
      <c r="G232" s="209"/>
      <c r="H232" s="209"/>
      <c r="I232" s="209"/>
    </row>
    <row r="233" spans="2:9" x14ac:dyDescent="0.2">
      <c r="B233" s="209"/>
      <c r="C233" s="209"/>
      <c r="D233" s="209"/>
      <c r="E233" s="209"/>
      <c r="F233" s="209"/>
      <c r="G233" s="209"/>
      <c r="H233" s="209"/>
      <c r="I233" s="209"/>
    </row>
    <row r="234" spans="2:9" x14ac:dyDescent="0.2">
      <c r="B234" s="209"/>
      <c r="C234" s="209"/>
      <c r="D234" s="209"/>
      <c r="E234" s="209"/>
      <c r="F234" s="209"/>
      <c r="G234" s="209"/>
      <c r="H234" s="209"/>
      <c r="I234" s="209"/>
    </row>
    <row r="235" spans="2:9" x14ac:dyDescent="0.2">
      <c r="B235" s="209"/>
      <c r="C235" s="209"/>
      <c r="D235" s="209"/>
      <c r="E235" s="209"/>
      <c r="F235" s="209"/>
      <c r="G235" s="209"/>
      <c r="H235" s="209"/>
      <c r="I235" s="209"/>
    </row>
    <row r="236" spans="2:9" x14ac:dyDescent="0.2">
      <c r="B236" s="209"/>
      <c r="C236" s="209"/>
      <c r="D236" s="209"/>
      <c r="E236" s="209"/>
      <c r="F236" s="209"/>
      <c r="G236" s="209"/>
      <c r="H236" s="209"/>
      <c r="I236" s="209"/>
    </row>
    <row r="237" spans="2:9" x14ac:dyDescent="0.2">
      <c r="B237" s="209"/>
      <c r="C237" s="209"/>
      <c r="D237" s="209"/>
      <c r="E237" s="209"/>
      <c r="F237" s="209"/>
      <c r="G237" s="209"/>
      <c r="H237" s="209"/>
      <c r="I237" s="209"/>
    </row>
    <row r="238" spans="2:9" x14ac:dyDescent="0.2">
      <c r="B238" s="209"/>
      <c r="C238" s="209"/>
      <c r="D238" s="209"/>
      <c r="E238" s="209"/>
      <c r="F238" s="209"/>
      <c r="G238" s="209"/>
      <c r="H238" s="209"/>
      <c r="I238" s="209"/>
    </row>
    <row r="239" spans="2:9" x14ac:dyDescent="0.2">
      <c r="B239" s="209"/>
      <c r="C239" s="209"/>
      <c r="D239" s="209"/>
      <c r="E239" s="209"/>
      <c r="F239" s="209"/>
      <c r="G239" s="209"/>
      <c r="H239" s="209"/>
      <c r="I239" s="209"/>
    </row>
    <row r="240" spans="2:9" x14ac:dyDescent="0.2">
      <c r="B240" s="209"/>
      <c r="C240" s="209"/>
      <c r="D240" s="209"/>
      <c r="E240" s="209"/>
      <c r="F240" s="209"/>
      <c r="G240" s="209"/>
      <c r="H240" s="209"/>
      <c r="I240" s="209"/>
    </row>
    <row r="241" spans="2:9" x14ac:dyDescent="0.2">
      <c r="B241" s="209"/>
      <c r="C241" s="209"/>
      <c r="D241" s="209"/>
      <c r="E241" s="209"/>
      <c r="F241" s="209"/>
      <c r="G241" s="209"/>
      <c r="H241" s="209"/>
      <c r="I241" s="209"/>
    </row>
    <row r="242" spans="2:9" x14ac:dyDescent="0.2">
      <c r="B242" s="209"/>
      <c r="C242" s="209"/>
      <c r="D242" s="209"/>
      <c r="E242" s="209"/>
      <c r="F242" s="209"/>
      <c r="G242" s="209"/>
      <c r="H242" s="209"/>
      <c r="I242" s="209"/>
    </row>
    <row r="243" spans="2:9" x14ac:dyDescent="0.2">
      <c r="B243" s="209"/>
      <c r="C243" s="209"/>
      <c r="D243" s="209"/>
      <c r="E243" s="209"/>
      <c r="F243" s="209"/>
      <c r="G243" s="209"/>
      <c r="H243" s="209"/>
      <c r="I243" s="209"/>
    </row>
    <row r="244" spans="2:9" x14ac:dyDescent="0.2">
      <c r="B244" s="209"/>
      <c r="C244" s="209"/>
      <c r="D244" s="209"/>
      <c r="E244" s="209"/>
      <c r="F244" s="209"/>
      <c r="G244" s="209"/>
      <c r="H244" s="209"/>
      <c r="I244" s="209"/>
    </row>
    <row r="245" spans="2:9" x14ac:dyDescent="0.2">
      <c r="B245" s="209"/>
      <c r="C245" s="209"/>
      <c r="D245" s="209"/>
      <c r="E245" s="209"/>
      <c r="F245" s="209"/>
      <c r="G245" s="209"/>
      <c r="H245" s="209"/>
      <c r="I245" s="209"/>
    </row>
    <row r="246" spans="2:9" x14ac:dyDescent="0.2">
      <c r="B246" s="209"/>
      <c r="C246" s="209"/>
      <c r="D246" s="209"/>
      <c r="E246" s="209"/>
      <c r="F246" s="209"/>
      <c r="G246" s="209"/>
      <c r="H246" s="209"/>
      <c r="I246" s="209"/>
    </row>
    <row r="247" spans="2:9" x14ac:dyDescent="0.2">
      <c r="B247" s="209"/>
      <c r="C247" s="209"/>
      <c r="D247" s="209"/>
      <c r="E247" s="209"/>
      <c r="F247" s="209"/>
      <c r="G247" s="209"/>
      <c r="H247" s="209"/>
      <c r="I247" s="209"/>
    </row>
    <row r="248" spans="2:9" x14ac:dyDescent="0.2">
      <c r="B248" s="209"/>
      <c r="C248" s="209"/>
      <c r="D248" s="209"/>
      <c r="E248" s="209"/>
      <c r="F248" s="209"/>
      <c r="G248" s="209"/>
      <c r="H248" s="209"/>
      <c r="I248" s="209"/>
    </row>
    <row r="249" spans="2:9" x14ac:dyDescent="0.2">
      <c r="B249" s="209"/>
      <c r="C249" s="209"/>
      <c r="D249" s="209"/>
      <c r="E249" s="209"/>
      <c r="F249" s="209"/>
      <c r="G249" s="209"/>
      <c r="H249" s="209"/>
      <c r="I249" s="209"/>
    </row>
    <row r="250" spans="2:9" x14ac:dyDescent="0.2">
      <c r="B250" s="209"/>
      <c r="C250" s="209"/>
      <c r="D250" s="209"/>
      <c r="E250" s="209"/>
      <c r="F250" s="209"/>
      <c r="G250" s="209"/>
      <c r="H250" s="209"/>
      <c r="I250" s="209"/>
    </row>
    <row r="251" spans="2:9" x14ac:dyDescent="0.2">
      <c r="B251" s="209"/>
      <c r="C251" s="209"/>
      <c r="D251" s="209"/>
      <c r="E251" s="209"/>
      <c r="F251" s="209"/>
      <c r="G251" s="209"/>
      <c r="H251" s="209"/>
      <c r="I251" s="209"/>
    </row>
    <row r="252" spans="2:9" x14ac:dyDescent="0.2">
      <c r="B252" s="209"/>
      <c r="C252" s="209"/>
      <c r="D252" s="209"/>
      <c r="E252" s="209"/>
      <c r="F252" s="209"/>
      <c r="G252" s="209"/>
      <c r="H252" s="209"/>
      <c r="I252" s="209"/>
    </row>
    <row r="253" spans="2:9" x14ac:dyDescent="0.2">
      <c r="B253" s="209"/>
      <c r="C253" s="209"/>
      <c r="D253" s="209"/>
      <c r="E253" s="209"/>
      <c r="F253" s="209"/>
      <c r="G253" s="209"/>
      <c r="H253" s="209"/>
      <c r="I253" s="209"/>
    </row>
    <row r="254" spans="2:9" x14ac:dyDescent="0.2">
      <c r="B254" s="209"/>
      <c r="C254" s="209"/>
      <c r="D254" s="209"/>
      <c r="E254" s="209"/>
      <c r="F254" s="209"/>
      <c r="G254" s="209"/>
      <c r="H254" s="209"/>
      <c r="I254" s="209"/>
    </row>
    <row r="255" spans="2:9" x14ac:dyDescent="0.2">
      <c r="B255" s="209"/>
      <c r="C255" s="209"/>
      <c r="D255" s="209"/>
      <c r="E255" s="209"/>
      <c r="F255" s="209"/>
      <c r="G255" s="209"/>
      <c r="H255" s="209"/>
      <c r="I255" s="209"/>
    </row>
    <row r="256" spans="2:9" x14ac:dyDescent="0.2">
      <c r="B256" s="209"/>
      <c r="C256" s="209"/>
      <c r="D256" s="209"/>
      <c r="E256" s="209"/>
      <c r="F256" s="209"/>
      <c r="G256" s="209"/>
      <c r="H256" s="209"/>
      <c r="I256" s="209"/>
    </row>
    <row r="257" spans="2:9" x14ac:dyDescent="0.2">
      <c r="B257" s="209"/>
      <c r="C257" s="209"/>
      <c r="D257" s="209"/>
      <c r="E257" s="209"/>
      <c r="F257" s="209"/>
      <c r="G257" s="209"/>
      <c r="H257" s="209"/>
      <c r="I257" s="209"/>
    </row>
    <row r="258" spans="2:9" x14ac:dyDescent="0.2">
      <c r="B258" s="209"/>
      <c r="C258" s="209"/>
      <c r="D258" s="209"/>
      <c r="E258" s="209"/>
      <c r="F258" s="209"/>
      <c r="G258" s="209"/>
      <c r="H258" s="209"/>
      <c r="I258" s="209"/>
    </row>
    <row r="259" spans="2:9" x14ac:dyDescent="0.2">
      <c r="B259" s="209"/>
      <c r="C259" s="209"/>
      <c r="D259" s="209"/>
      <c r="E259" s="209"/>
      <c r="F259" s="209"/>
      <c r="G259" s="209"/>
      <c r="H259" s="209"/>
      <c r="I259" s="209"/>
    </row>
    <row r="260" spans="2:9" x14ac:dyDescent="0.2">
      <c r="B260" s="209"/>
      <c r="C260" s="209"/>
      <c r="D260" s="209"/>
      <c r="E260" s="209"/>
      <c r="F260" s="209"/>
      <c r="G260" s="209"/>
      <c r="H260" s="209"/>
      <c r="I260" s="209"/>
    </row>
    <row r="261" spans="2:9" x14ac:dyDescent="0.2">
      <c r="B261" s="209"/>
      <c r="C261" s="209"/>
      <c r="D261" s="209"/>
      <c r="E261" s="209"/>
      <c r="F261" s="209"/>
      <c r="G261" s="209"/>
      <c r="H261" s="209"/>
      <c r="I261" s="209"/>
    </row>
    <row r="262" spans="2:9" x14ac:dyDescent="0.2">
      <c r="B262" s="209"/>
      <c r="C262" s="209"/>
      <c r="D262" s="209"/>
      <c r="E262" s="209"/>
      <c r="F262" s="209"/>
      <c r="G262" s="209"/>
      <c r="H262" s="209"/>
      <c r="I262" s="209"/>
    </row>
    <row r="263" spans="2:9" x14ac:dyDescent="0.2">
      <c r="B263" s="209"/>
      <c r="C263" s="209"/>
      <c r="D263" s="209"/>
      <c r="E263" s="209"/>
      <c r="F263" s="209"/>
      <c r="G263" s="209"/>
      <c r="H263" s="209"/>
      <c r="I263" s="209"/>
    </row>
    <row r="264" spans="2:9" x14ac:dyDescent="0.2">
      <c r="B264" s="209"/>
      <c r="C264" s="209"/>
      <c r="D264" s="209"/>
      <c r="E264" s="209"/>
      <c r="F264" s="209"/>
      <c r="G264" s="209"/>
      <c r="H264" s="209"/>
      <c r="I264" s="209"/>
    </row>
    <row r="265" spans="2:9" x14ac:dyDescent="0.2">
      <c r="B265" s="209"/>
      <c r="C265" s="209"/>
      <c r="D265" s="209"/>
      <c r="E265" s="209"/>
      <c r="F265" s="209"/>
      <c r="G265" s="209"/>
      <c r="H265" s="209"/>
      <c r="I265" s="209"/>
    </row>
    <row r="266" spans="2:9" x14ac:dyDescent="0.2">
      <c r="B266" s="209"/>
      <c r="C266" s="209"/>
      <c r="D266" s="209"/>
      <c r="E266" s="209"/>
      <c r="F266" s="209"/>
      <c r="G266" s="209"/>
      <c r="H266" s="209"/>
      <c r="I266" s="209"/>
    </row>
    <row r="267" spans="2:9" x14ac:dyDescent="0.2">
      <c r="B267" s="209"/>
      <c r="C267" s="209"/>
      <c r="D267" s="209"/>
      <c r="E267" s="209"/>
      <c r="F267" s="209"/>
      <c r="G267" s="209"/>
      <c r="H267" s="209"/>
      <c r="I267" s="209"/>
    </row>
    <row r="268" spans="2:9" x14ac:dyDescent="0.2">
      <c r="B268" s="209"/>
      <c r="C268" s="209"/>
      <c r="D268" s="209"/>
      <c r="E268" s="209"/>
      <c r="F268" s="209"/>
      <c r="G268" s="209"/>
      <c r="H268" s="209"/>
      <c r="I268" s="209"/>
    </row>
    <row r="269" spans="2:9" x14ac:dyDescent="0.2">
      <c r="B269" s="209"/>
      <c r="C269" s="209"/>
      <c r="D269" s="209"/>
      <c r="E269" s="209"/>
      <c r="F269" s="209"/>
      <c r="G269" s="209"/>
      <c r="H269" s="209"/>
      <c r="I269" s="209"/>
    </row>
    <row r="270" spans="2:9" x14ac:dyDescent="0.2">
      <c r="B270" s="209"/>
      <c r="C270" s="209"/>
      <c r="D270" s="209"/>
      <c r="E270" s="209"/>
      <c r="F270" s="209"/>
      <c r="G270" s="209"/>
      <c r="H270" s="209"/>
      <c r="I270" s="209"/>
    </row>
    <row r="271" spans="2:9" x14ac:dyDescent="0.2">
      <c r="B271" s="209"/>
      <c r="C271" s="209"/>
      <c r="D271" s="209"/>
      <c r="E271" s="209"/>
      <c r="F271" s="209"/>
      <c r="G271" s="209"/>
      <c r="H271" s="209"/>
      <c r="I271" s="209"/>
    </row>
    <row r="272" spans="2:9" x14ac:dyDescent="0.2">
      <c r="B272" s="209"/>
      <c r="C272" s="209"/>
      <c r="D272" s="209"/>
      <c r="E272" s="209"/>
      <c r="F272" s="209"/>
      <c r="G272" s="209"/>
      <c r="H272" s="209"/>
      <c r="I272" s="209"/>
    </row>
    <row r="273" spans="2:9" x14ac:dyDescent="0.2">
      <c r="B273" s="209"/>
      <c r="C273" s="209"/>
      <c r="D273" s="209"/>
      <c r="E273" s="209"/>
      <c r="F273" s="209"/>
      <c r="G273" s="209"/>
      <c r="H273" s="209"/>
      <c r="I273" s="209"/>
    </row>
    <row r="274" spans="2:9" x14ac:dyDescent="0.2">
      <c r="B274" s="209"/>
      <c r="C274" s="209"/>
      <c r="D274" s="209"/>
      <c r="E274" s="209"/>
      <c r="F274" s="209"/>
      <c r="G274" s="209"/>
      <c r="H274" s="209"/>
      <c r="I274" s="209"/>
    </row>
    <row r="275" spans="2:9" x14ac:dyDescent="0.2">
      <c r="B275" s="209"/>
      <c r="C275" s="209"/>
      <c r="D275" s="209"/>
      <c r="E275" s="209"/>
      <c r="F275" s="209"/>
      <c r="G275" s="209"/>
      <c r="H275" s="209"/>
      <c r="I275" s="209"/>
    </row>
    <row r="276" spans="2:9" x14ac:dyDescent="0.2">
      <c r="B276" s="209"/>
      <c r="C276" s="209"/>
      <c r="D276" s="209"/>
      <c r="E276" s="209"/>
      <c r="F276" s="209"/>
      <c r="G276" s="209"/>
      <c r="H276" s="209"/>
      <c r="I276" s="209"/>
    </row>
    <row r="277" spans="2:9" x14ac:dyDescent="0.2">
      <c r="B277" s="209"/>
      <c r="C277" s="209"/>
      <c r="D277" s="209"/>
      <c r="E277" s="209"/>
      <c r="F277" s="209"/>
      <c r="G277" s="209"/>
      <c r="H277" s="209"/>
      <c r="I277" s="209"/>
    </row>
    <row r="278" spans="2:9" x14ac:dyDescent="0.2">
      <c r="B278" s="209"/>
      <c r="C278" s="209"/>
      <c r="D278" s="209"/>
      <c r="E278" s="209"/>
      <c r="F278" s="209"/>
      <c r="G278" s="209"/>
      <c r="H278" s="209"/>
      <c r="I278" s="209"/>
    </row>
    <row r="279" spans="2:9" x14ac:dyDescent="0.2">
      <c r="B279" s="209"/>
      <c r="C279" s="209"/>
      <c r="D279" s="209"/>
      <c r="E279" s="209"/>
      <c r="F279" s="209"/>
      <c r="G279" s="209"/>
      <c r="H279" s="209"/>
      <c r="I279" s="209"/>
    </row>
    <row r="280" spans="2:9" x14ac:dyDescent="0.2">
      <c r="B280" s="209"/>
      <c r="C280" s="209"/>
      <c r="D280" s="209"/>
      <c r="E280" s="209"/>
      <c r="F280" s="209"/>
      <c r="G280" s="209"/>
      <c r="H280" s="209"/>
      <c r="I280" s="209"/>
    </row>
    <row r="281" spans="2:9" x14ac:dyDescent="0.2">
      <c r="B281" s="209"/>
      <c r="C281" s="209"/>
      <c r="D281" s="209"/>
      <c r="E281" s="209"/>
      <c r="F281" s="209"/>
      <c r="G281" s="209"/>
      <c r="H281" s="209"/>
      <c r="I281" s="209"/>
    </row>
    <row r="282" spans="2:9" x14ac:dyDescent="0.2">
      <c r="B282" s="209"/>
      <c r="C282" s="209"/>
      <c r="D282" s="209"/>
      <c r="E282" s="209"/>
      <c r="F282" s="209"/>
      <c r="G282" s="209"/>
      <c r="H282" s="209"/>
      <c r="I282" s="209"/>
    </row>
    <row r="283" spans="2:9" x14ac:dyDescent="0.2">
      <c r="B283" s="209"/>
      <c r="C283" s="209"/>
      <c r="D283" s="209"/>
      <c r="E283" s="209"/>
      <c r="F283" s="209"/>
      <c r="G283" s="209"/>
      <c r="H283" s="209"/>
      <c r="I283" s="209"/>
    </row>
    <row r="284" spans="2:9" x14ac:dyDescent="0.2">
      <c r="B284" s="209"/>
      <c r="C284" s="209"/>
      <c r="D284" s="209"/>
      <c r="E284" s="209"/>
      <c r="F284" s="209"/>
      <c r="G284" s="209"/>
      <c r="H284" s="209"/>
      <c r="I284" s="209"/>
    </row>
    <row r="285" spans="2:9" x14ac:dyDescent="0.2">
      <c r="B285" s="209"/>
      <c r="C285" s="209"/>
      <c r="D285" s="209"/>
      <c r="E285" s="209"/>
      <c r="F285" s="209"/>
      <c r="G285" s="209"/>
      <c r="H285" s="209"/>
      <c r="I285" s="209"/>
    </row>
    <row r="286" spans="2:9" x14ac:dyDescent="0.2">
      <c r="B286" s="209"/>
      <c r="C286" s="209"/>
      <c r="D286" s="209"/>
      <c r="E286" s="209"/>
      <c r="F286" s="209"/>
      <c r="G286" s="209"/>
      <c r="H286" s="209"/>
      <c r="I286" s="209"/>
    </row>
    <row r="287" spans="2:9" x14ac:dyDescent="0.2">
      <c r="B287" s="209"/>
      <c r="C287" s="209"/>
      <c r="D287" s="209"/>
      <c r="E287" s="209"/>
      <c r="F287" s="209"/>
      <c r="G287" s="209"/>
      <c r="H287" s="209"/>
      <c r="I287" s="209"/>
    </row>
    <row r="288" spans="2:9" x14ac:dyDescent="0.2">
      <c r="B288" s="209"/>
      <c r="C288" s="209"/>
      <c r="D288" s="209"/>
      <c r="E288" s="209"/>
      <c r="F288" s="209"/>
      <c r="G288" s="209"/>
      <c r="H288" s="209"/>
      <c r="I288" s="209"/>
    </row>
    <row r="289" spans="2:9" x14ac:dyDescent="0.2">
      <c r="B289" s="209"/>
      <c r="C289" s="209"/>
      <c r="D289" s="209"/>
      <c r="E289" s="209"/>
      <c r="F289" s="209"/>
      <c r="G289" s="209"/>
      <c r="H289" s="209"/>
      <c r="I289" s="209"/>
    </row>
    <row r="290" spans="2:9" x14ac:dyDescent="0.2">
      <c r="B290" s="209"/>
      <c r="C290" s="209"/>
      <c r="D290" s="209"/>
      <c r="E290" s="209"/>
      <c r="F290" s="209"/>
      <c r="G290" s="209"/>
      <c r="H290" s="209"/>
      <c r="I290" s="209"/>
    </row>
    <row r="291" spans="2:9" x14ac:dyDescent="0.2">
      <c r="B291" s="209"/>
      <c r="C291" s="209"/>
      <c r="D291" s="209"/>
      <c r="E291" s="209"/>
      <c r="F291" s="209"/>
      <c r="G291" s="209"/>
      <c r="H291" s="209"/>
      <c r="I291" s="209"/>
    </row>
    <row r="292" spans="2:9" x14ac:dyDescent="0.2">
      <c r="B292" s="209"/>
      <c r="C292" s="209"/>
      <c r="D292" s="209"/>
      <c r="E292" s="209"/>
      <c r="F292" s="209"/>
      <c r="G292" s="209"/>
      <c r="H292" s="209"/>
      <c r="I292" s="209"/>
    </row>
    <row r="293" spans="2:9" x14ac:dyDescent="0.2">
      <c r="B293" s="209"/>
      <c r="C293" s="209"/>
      <c r="D293" s="209"/>
      <c r="E293" s="209"/>
      <c r="F293" s="209"/>
      <c r="G293" s="209"/>
      <c r="H293" s="209"/>
      <c r="I293" s="209"/>
    </row>
    <row r="294" spans="2:9" x14ac:dyDescent="0.2">
      <c r="B294" s="209"/>
      <c r="C294" s="209"/>
      <c r="D294" s="209"/>
      <c r="E294" s="209"/>
      <c r="F294" s="209"/>
      <c r="G294" s="209"/>
      <c r="H294" s="209"/>
      <c r="I294" s="209"/>
    </row>
    <row r="295" spans="2:9" x14ac:dyDescent="0.2">
      <c r="B295" s="209"/>
      <c r="C295" s="209"/>
      <c r="D295" s="209"/>
      <c r="E295" s="209"/>
      <c r="F295" s="209"/>
      <c r="G295" s="209"/>
      <c r="H295" s="209"/>
      <c r="I295" s="209"/>
    </row>
    <row r="296" spans="2:9" x14ac:dyDescent="0.2">
      <c r="B296" s="209"/>
      <c r="C296" s="209"/>
      <c r="D296" s="209"/>
      <c r="E296" s="209"/>
      <c r="F296" s="209"/>
      <c r="G296" s="209"/>
      <c r="H296" s="209"/>
      <c r="I296" s="209"/>
    </row>
    <row r="297" spans="2:9" x14ac:dyDescent="0.2">
      <c r="B297" s="209"/>
      <c r="C297" s="209"/>
      <c r="D297" s="209"/>
      <c r="E297" s="209"/>
      <c r="F297" s="209"/>
      <c r="G297" s="209"/>
      <c r="H297" s="209"/>
      <c r="I297" s="209"/>
    </row>
    <row r="298" spans="2:9" x14ac:dyDescent="0.2">
      <c r="B298" s="209"/>
      <c r="C298" s="209"/>
      <c r="D298" s="209"/>
      <c r="E298" s="209"/>
      <c r="F298" s="209"/>
      <c r="G298" s="209"/>
      <c r="H298" s="209"/>
      <c r="I298" s="209"/>
    </row>
    <row r="299" spans="2:9" x14ac:dyDescent="0.2">
      <c r="B299" s="209"/>
      <c r="C299" s="209"/>
      <c r="D299" s="209"/>
      <c r="E299" s="209"/>
      <c r="F299" s="209"/>
      <c r="G299" s="209"/>
      <c r="H299" s="209"/>
      <c r="I299" s="209"/>
    </row>
    <row r="300" spans="2:9" x14ac:dyDescent="0.2">
      <c r="B300" s="209"/>
      <c r="C300" s="209"/>
      <c r="D300" s="209"/>
      <c r="E300" s="209"/>
      <c r="F300" s="209"/>
      <c r="G300" s="209"/>
      <c r="H300" s="209"/>
      <c r="I300" s="209"/>
    </row>
  </sheetData>
  <mergeCells count="5">
    <mergeCell ref="A183:L183"/>
    <mergeCell ref="A180:AB180"/>
    <mergeCell ref="A1:L1"/>
    <mergeCell ref="A177:L177"/>
    <mergeCell ref="A178:L17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workbookViewId="0">
      <pane xSplit="1" ySplit="2" topLeftCell="M147" activePane="bottomRight" state="frozen"/>
      <selection pane="topRight" activeCell="B1" sqref="B1"/>
      <selection pane="bottomLeft" activeCell="A3" sqref="A3"/>
      <selection pane="bottomRight" activeCell="A164" sqref="A164:AB164"/>
    </sheetView>
  </sheetViews>
  <sheetFormatPr defaultRowHeight="11.25" x14ac:dyDescent="0.2"/>
  <cols>
    <col min="1" max="1" width="36.7109375" style="205" customWidth="1"/>
    <col min="2" max="18" width="9" style="77" customWidth="1"/>
    <col min="19" max="19" width="11.42578125" style="77" bestFit="1" customWidth="1"/>
    <col min="20" max="23" width="9" style="77" customWidth="1"/>
    <col min="24" max="25" width="9" style="371" customWidth="1"/>
    <col min="26" max="28" width="9" style="77" customWidth="1"/>
    <col min="29" max="30" width="9.5703125" style="113" customWidth="1"/>
    <col min="31" max="33" width="9.5703125" style="77" customWidth="1"/>
    <col min="34" max="34" width="9.5703125" style="371" customWidth="1"/>
    <col min="35" max="35" width="15.42578125" style="77" customWidth="1"/>
    <col min="36" max="256" width="9.140625" style="113"/>
    <col min="257" max="257" width="53.7109375" style="113" bestFit="1" customWidth="1"/>
    <col min="258" max="262" width="4.42578125" style="113" bestFit="1" customWidth="1"/>
    <col min="263" max="271" width="4.85546875" style="113" bestFit="1" customWidth="1"/>
    <col min="272" max="272" width="7.28515625" style="113" bestFit="1" customWidth="1"/>
    <col min="273" max="274" width="4.85546875" style="113" bestFit="1" customWidth="1"/>
    <col min="275" max="276" width="7.42578125" style="113" customWidth="1"/>
    <col min="277" max="288" width="7.85546875" style="113" bestFit="1" customWidth="1"/>
    <col min="289" max="289" width="9.5703125" style="113" customWidth="1"/>
    <col min="290" max="290" width="12.7109375" style="113" customWidth="1"/>
    <col min="291" max="512" width="9.140625" style="113"/>
    <col min="513" max="513" width="53.7109375" style="113" bestFit="1" customWidth="1"/>
    <col min="514" max="518" width="4.42578125" style="113" bestFit="1" customWidth="1"/>
    <col min="519" max="527" width="4.85546875" style="113" bestFit="1" customWidth="1"/>
    <col min="528" max="528" width="7.28515625" style="113" bestFit="1" customWidth="1"/>
    <col min="529" max="530" width="4.85546875" style="113" bestFit="1" customWidth="1"/>
    <col min="531" max="532" width="7.42578125" style="113" customWidth="1"/>
    <col min="533" max="544" width="7.85546875" style="113" bestFit="1" customWidth="1"/>
    <col min="545" max="545" width="9.5703125" style="113" customWidth="1"/>
    <col min="546" max="546" width="12.7109375" style="113" customWidth="1"/>
    <col min="547" max="768" width="9.140625" style="113"/>
    <col min="769" max="769" width="53.7109375" style="113" bestFit="1" customWidth="1"/>
    <col min="770" max="774" width="4.42578125" style="113" bestFit="1" customWidth="1"/>
    <col min="775" max="783" width="4.85546875" style="113" bestFit="1" customWidth="1"/>
    <col min="784" max="784" width="7.28515625" style="113" bestFit="1" customWidth="1"/>
    <col min="785" max="786" width="4.85546875" style="113" bestFit="1" customWidth="1"/>
    <col min="787" max="788" width="7.42578125" style="113" customWidth="1"/>
    <col min="789" max="800" width="7.85546875" style="113" bestFit="1" customWidth="1"/>
    <col min="801" max="801" width="9.5703125" style="113" customWidth="1"/>
    <col min="802" max="802" width="12.7109375" style="113" customWidth="1"/>
    <col min="803" max="1024" width="9.140625" style="113"/>
    <col min="1025" max="1025" width="53.7109375" style="113" bestFit="1" customWidth="1"/>
    <col min="1026" max="1030" width="4.42578125" style="113" bestFit="1" customWidth="1"/>
    <col min="1031" max="1039" width="4.85546875" style="113" bestFit="1" customWidth="1"/>
    <col min="1040" max="1040" width="7.28515625" style="113" bestFit="1" customWidth="1"/>
    <col min="1041" max="1042" width="4.85546875" style="113" bestFit="1" customWidth="1"/>
    <col min="1043" max="1044" width="7.42578125" style="113" customWidth="1"/>
    <col min="1045" max="1056" width="7.85546875" style="113" bestFit="1" customWidth="1"/>
    <col min="1057" max="1057" width="9.5703125" style="113" customWidth="1"/>
    <col min="1058" max="1058" width="12.7109375" style="113" customWidth="1"/>
    <col min="1059" max="1280" width="9.140625" style="113"/>
    <col min="1281" max="1281" width="53.7109375" style="113" bestFit="1" customWidth="1"/>
    <col min="1282" max="1286" width="4.42578125" style="113" bestFit="1" customWidth="1"/>
    <col min="1287" max="1295" width="4.85546875" style="113" bestFit="1" customWidth="1"/>
    <col min="1296" max="1296" width="7.28515625" style="113" bestFit="1" customWidth="1"/>
    <col min="1297" max="1298" width="4.85546875" style="113" bestFit="1" customWidth="1"/>
    <col min="1299" max="1300" width="7.42578125" style="113" customWidth="1"/>
    <col min="1301" max="1312" width="7.85546875" style="113" bestFit="1" customWidth="1"/>
    <col min="1313" max="1313" width="9.5703125" style="113" customWidth="1"/>
    <col min="1314" max="1314" width="12.7109375" style="113" customWidth="1"/>
    <col min="1315" max="1536" width="9.140625" style="113"/>
    <col min="1537" max="1537" width="53.7109375" style="113" bestFit="1" customWidth="1"/>
    <col min="1538" max="1542" width="4.42578125" style="113" bestFit="1" customWidth="1"/>
    <col min="1543" max="1551" width="4.85546875" style="113" bestFit="1" customWidth="1"/>
    <col min="1552" max="1552" width="7.28515625" style="113" bestFit="1" customWidth="1"/>
    <col min="1553" max="1554" width="4.85546875" style="113" bestFit="1" customWidth="1"/>
    <col min="1555" max="1556" width="7.42578125" style="113" customWidth="1"/>
    <col min="1557" max="1568" width="7.85546875" style="113" bestFit="1" customWidth="1"/>
    <col min="1569" max="1569" width="9.5703125" style="113" customWidth="1"/>
    <col min="1570" max="1570" width="12.7109375" style="113" customWidth="1"/>
    <col min="1571" max="1792" width="9.140625" style="113"/>
    <col min="1793" max="1793" width="53.7109375" style="113" bestFit="1" customWidth="1"/>
    <col min="1794" max="1798" width="4.42578125" style="113" bestFit="1" customWidth="1"/>
    <col min="1799" max="1807" width="4.85546875" style="113" bestFit="1" customWidth="1"/>
    <col min="1808" max="1808" width="7.28515625" style="113" bestFit="1" customWidth="1"/>
    <col min="1809" max="1810" width="4.85546875" style="113" bestFit="1" customWidth="1"/>
    <col min="1811" max="1812" width="7.42578125" style="113" customWidth="1"/>
    <col min="1813" max="1824" width="7.85546875" style="113" bestFit="1" customWidth="1"/>
    <col min="1825" max="1825" width="9.5703125" style="113" customWidth="1"/>
    <col min="1826" max="1826" width="12.7109375" style="113" customWidth="1"/>
    <col min="1827" max="2048" width="9.140625" style="113"/>
    <col min="2049" max="2049" width="53.7109375" style="113" bestFit="1" customWidth="1"/>
    <col min="2050" max="2054" width="4.42578125" style="113" bestFit="1" customWidth="1"/>
    <col min="2055" max="2063" width="4.85546875" style="113" bestFit="1" customWidth="1"/>
    <col min="2064" max="2064" width="7.28515625" style="113" bestFit="1" customWidth="1"/>
    <col min="2065" max="2066" width="4.85546875" style="113" bestFit="1" customWidth="1"/>
    <col min="2067" max="2068" width="7.42578125" style="113" customWidth="1"/>
    <col min="2069" max="2080" width="7.85546875" style="113" bestFit="1" customWidth="1"/>
    <col min="2081" max="2081" width="9.5703125" style="113" customWidth="1"/>
    <col min="2082" max="2082" width="12.7109375" style="113" customWidth="1"/>
    <col min="2083" max="2304" width="9.140625" style="113"/>
    <col min="2305" max="2305" width="53.7109375" style="113" bestFit="1" customWidth="1"/>
    <col min="2306" max="2310" width="4.42578125" style="113" bestFit="1" customWidth="1"/>
    <col min="2311" max="2319" width="4.85546875" style="113" bestFit="1" customWidth="1"/>
    <col min="2320" max="2320" width="7.28515625" style="113" bestFit="1" customWidth="1"/>
    <col min="2321" max="2322" width="4.85546875" style="113" bestFit="1" customWidth="1"/>
    <col min="2323" max="2324" width="7.42578125" style="113" customWidth="1"/>
    <col min="2325" max="2336" width="7.85546875" style="113" bestFit="1" customWidth="1"/>
    <col min="2337" max="2337" width="9.5703125" style="113" customWidth="1"/>
    <col min="2338" max="2338" width="12.7109375" style="113" customWidth="1"/>
    <col min="2339" max="2560" width="9.140625" style="113"/>
    <col min="2561" max="2561" width="53.7109375" style="113" bestFit="1" customWidth="1"/>
    <col min="2562" max="2566" width="4.42578125" style="113" bestFit="1" customWidth="1"/>
    <col min="2567" max="2575" width="4.85546875" style="113" bestFit="1" customWidth="1"/>
    <col min="2576" max="2576" width="7.28515625" style="113" bestFit="1" customWidth="1"/>
    <col min="2577" max="2578" width="4.85546875" style="113" bestFit="1" customWidth="1"/>
    <col min="2579" max="2580" width="7.42578125" style="113" customWidth="1"/>
    <col min="2581" max="2592" width="7.85546875" style="113" bestFit="1" customWidth="1"/>
    <col min="2593" max="2593" width="9.5703125" style="113" customWidth="1"/>
    <col min="2594" max="2594" width="12.7109375" style="113" customWidth="1"/>
    <col min="2595" max="2816" width="9.140625" style="113"/>
    <col min="2817" max="2817" width="53.7109375" style="113" bestFit="1" customWidth="1"/>
    <col min="2818" max="2822" width="4.42578125" style="113" bestFit="1" customWidth="1"/>
    <col min="2823" max="2831" width="4.85546875" style="113" bestFit="1" customWidth="1"/>
    <col min="2832" max="2832" width="7.28515625" style="113" bestFit="1" customWidth="1"/>
    <col min="2833" max="2834" width="4.85546875" style="113" bestFit="1" customWidth="1"/>
    <col min="2835" max="2836" width="7.42578125" style="113" customWidth="1"/>
    <col min="2837" max="2848" width="7.85546875" style="113" bestFit="1" customWidth="1"/>
    <col min="2849" max="2849" width="9.5703125" style="113" customWidth="1"/>
    <col min="2850" max="2850" width="12.7109375" style="113" customWidth="1"/>
    <col min="2851" max="3072" width="9.140625" style="113"/>
    <col min="3073" max="3073" width="53.7109375" style="113" bestFit="1" customWidth="1"/>
    <col min="3074" max="3078" width="4.42578125" style="113" bestFit="1" customWidth="1"/>
    <col min="3079" max="3087" width="4.85546875" style="113" bestFit="1" customWidth="1"/>
    <col min="3088" max="3088" width="7.28515625" style="113" bestFit="1" customWidth="1"/>
    <col min="3089" max="3090" width="4.85546875" style="113" bestFit="1" customWidth="1"/>
    <col min="3091" max="3092" width="7.42578125" style="113" customWidth="1"/>
    <col min="3093" max="3104" width="7.85546875" style="113" bestFit="1" customWidth="1"/>
    <col min="3105" max="3105" width="9.5703125" style="113" customWidth="1"/>
    <col min="3106" max="3106" width="12.7109375" style="113" customWidth="1"/>
    <col min="3107" max="3328" width="9.140625" style="113"/>
    <col min="3329" max="3329" width="53.7109375" style="113" bestFit="1" customWidth="1"/>
    <col min="3330" max="3334" width="4.42578125" style="113" bestFit="1" customWidth="1"/>
    <col min="3335" max="3343" width="4.85546875" style="113" bestFit="1" customWidth="1"/>
    <col min="3344" max="3344" width="7.28515625" style="113" bestFit="1" customWidth="1"/>
    <col min="3345" max="3346" width="4.85546875" style="113" bestFit="1" customWidth="1"/>
    <col min="3347" max="3348" width="7.42578125" style="113" customWidth="1"/>
    <col min="3349" max="3360" width="7.85546875" style="113" bestFit="1" customWidth="1"/>
    <col min="3361" max="3361" width="9.5703125" style="113" customWidth="1"/>
    <col min="3362" max="3362" width="12.7109375" style="113" customWidth="1"/>
    <col min="3363" max="3584" width="9.140625" style="113"/>
    <col min="3585" max="3585" width="53.7109375" style="113" bestFit="1" customWidth="1"/>
    <col min="3586" max="3590" width="4.42578125" style="113" bestFit="1" customWidth="1"/>
    <col min="3591" max="3599" width="4.85546875" style="113" bestFit="1" customWidth="1"/>
    <col min="3600" max="3600" width="7.28515625" style="113" bestFit="1" customWidth="1"/>
    <col min="3601" max="3602" width="4.85546875" style="113" bestFit="1" customWidth="1"/>
    <col min="3603" max="3604" width="7.42578125" style="113" customWidth="1"/>
    <col min="3605" max="3616" width="7.85546875" style="113" bestFit="1" customWidth="1"/>
    <col min="3617" max="3617" width="9.5703125" style="113" customWidth="1"/>
    <col min="3618" max="3618" width="12.7109375" style="113" customWidth="1"/>
    <col min="3619" max="3840" width="9.140625" style="113"/>
    <col min="3841" max="3841" width="53.7109375" style="113" bestFit="1" customWidth="1"/>
    <col min="3842" max="3846" width="4.42578125" style="113" bestFit="1" customWidth="1"/>
    <col min="3847" max="3855" width="4.85546875" style="113" bestFit="1" customWidth="1"/>
    <col min="3856" max="3856" width="7.28515625" style="113" bestFit="1" customWidth="1"/>
    <col min="3857" max="3858" width="4.85546875" style="113" bestFit="1" customWidth="1"/>
    <col min="3859" max="3860" width="7.42578125" style="113" customWidth="1"/>
    <col min="3861" max="3872" width="7.85546875" style="113" bestFit="1" customWidth="1"/>
    <col min="3873" max="3873" width="9.5703125" style="113" customWidth="1"/>
    <col min="3874" max="3874" width="12.7109375" style="113" customWidth="1"/>
    <col min="3875" max="4096" width="9.140625" style="113"/>
    <col min="4097" max="4097" width="53.7109375" style="113" bestFit="1" customWidth="1"/>
    <col min="4098" max="4102" width="4.42578125" style="113" bestFit="1" customWidth="1"/>
    <col min="4103" max="4111" width="4.85546875" style="113" bestFit="1" customWidth="1"/>
    <col min="4112" max="4112" width="7.28515625" style="113" bestFit="1" customWidth="1"/>
    <col min="4113" max="4114" width="4.85546875" style="113" bestFit="1" customWidth="1"/>
    <col min="4115" max="4116" width="7.42578125" style="113" customWidth="1"/>
    <col min="4117" max="4128" width="7.85546875" style="113" bestFit="1" customWidth="1"/>
    <col min="4129" max="4129" width="9.5703125" style="113" customWidth="1"/>
    <col min="4130" max="4130" width="12.7109375" style="113" customWidth="1"/>
    <col min="4131" max="4352" width="9.140625" style="113"/>
    <col min="4353" max="4353" width="53.7109375" style="113" bestFit="1" customWidth="1"/>
    <col min="4354" max="4358" width="4.42578125" style="113" bestFit="1" customWidth="1"/>
    <col min="4359" max="4367" width="4.85546875" style="113" bestFit="1" customWidth="1"/>
    <col min="4368" max="4368" width="7.28515625" style="113" bestFit="1" customWidth="1"/>
    <col min="4369" max="4370" width="4.85546875" style="113" bestFit="1" customWidth="1"/>
    <col min="4371" max="4372" width="7.42578125" style="113" customWidth="1"/>
    <col min="4373" max="4384" width="7.85546875" style="113" bestFit="1" customWidth="1"/>
    <col min="4385" max="4385" width="9.5703125" style="113" customWidth="1"/>
    <col min="4386" max="4386" width="12.7109375" style="113" customWidth="1"/>
    <col min="4387" max="4608" width="9.140625" style="113"/>
    <col min="4609" max="4609" width="53.7109375" style="113" bestFit="1" customWidth="1"/>
    <col min="4610" max="4614" width="4.42578125" style="113" bestFit="1" customWidth="1"/>
    <col min="4615" max="4623" width="4.85546875" style="113" bestFit="1" customWidth="1"/>
    <col min="4624" max="4624" width="7.28515625" style="113" bestFit="1" customWidth="1"/>
    <col min="4625" max="4626" width="4.85546875" style="113" bestFit="1" customWidth="1"/>
    <col min="4627" max="4628" width="7.42578125" style="113" customWidth="1"/>
    <col min="4629" max="4640" width="7.85546875" style="113" bestFit="1" customWidth="1"/>
    <col min="4641" max="4641" width="9.5703125" style="113" customWidth="1"/>
    <col min="4642" max="4642" width="12.7109375" style="113" customWidth="1"/>
    <col min="4643" max="4864" width="9.140625" style="113"/>
    <col min="4865" max="4865" width="53.7109375" style="113" bestFit="1" customWidth="1"/>
    <col min="4866" max="4870" width="4.42578125" style="113" bestFit="1" customWidth="1"/>
    <col min="4871" max="4879" width="4.85546875" style="113" bestFit="1" customWidth="1"/>
    <col min="4880" max="4880" width="7.28515625" style="113" bestFit="1" customWidth="1"/>
    <col min="4881" max="4882" width="4.85546875" style="113" bestFit="1" customWidth="1"/>
    <col min="4883" max="4884" width="7.42578125" style="113" customWidth="1"/>
    <col min="4885" max="4896" width="7.85546875" style="113" bestFit="1" customWidth="1"/>
    <col min="4897" max="4897" width="9.5703125" style="113" customWidth="1"/>
    <col min="4898" max="4898" width="12.7109375" style="113" customWidth="1"/>
    <col min="4899" max="5120" width="9.140625" style="113"/>
    <col min="5121" max="5121" width="53.7109375" style="113" bestFit="1" customWidth="1"/>
    <col min="5122" max="5126" width="4.42578125" style="113" bestFit="1" customWidth="1"/>
    <col min="5127" max="5135" width="4.85546875" style="113" bestFit="1" customWidth="1"/>
    <col min="5136" max="5136" width="7.28515625" style="113" bestFit="1" customWidth="1"/>
    <col min="5137" max="5138" width="4.85546875" style="113" bestFit="1" customWidth="1"/>
    <col min="5139" max="5140" width="7.42578125" style="113" customWidth="1"/>
    <col min="5141" max="5152" width="7.85546875" style="113" bestFit="1" customWidth="1"/>
    <col min="5153" max="5153" width="9.5703125" style="113" customWidth="1"/>
    <col min="5154" max="5154" width="12.7109375" style="113" customWidth="1"/>
    <col min="5155" max="5376" width="9.140625" style="113"/>
    <col min="5377" max="5377" width="53.7109375" style="113" bestFit="1" customWidth="1"/>
    <col min="5378" max="5382" width="4.42578125" style="113" bestFit="1" customWidth="1"/>
    <col min="5383" max="5391" width="4.85546875" style="113" bestFit="1" customWidth="1"/>
    <col min="5392" max="5392" width="7.28515625" style="113" bestFit="1" customWidth="1"/>
    <col min="5393" max="5394" width="4.85546875" style="113" bestFit="1" customWidth="1"/>
    <col min="5395" max="5396" width="7.42578125" style="113" customWidth="1"/>
    <col min="5397" max="5408" width="7.85546875" style="113" bestFit="1" customWidth="1"/>
    <col min="5409" max="5409" width="9.5703125" style="113" customWidth="1"/>
    <col min="5410" max="5410" width="12.7109375" style="113" customWidth="1"/>
    <col min="5411" max="5632" width="9.140625" style="113"/>
    <col min="5633" max="5633" width="53.7109375" style="113" bestFit="1" customWidth="1"/>
    <col min="5634" max="5638" width="4.42578125" style="113" bestFit="1" customWidth="1"/>
    <col min="5639" max="5647" width="4.85546875" style="113" bestFit="1" customWidth="1"/>
    <col min="5648" max="5648" width="7.28515625" style="113" bestFit="1" customWidth="1"/>
    <col min="5649" max="5650" width="4.85546875" style="113" bestFit="1" customWidth="1"/>
    <col min="5651" max="5652" width="7.42578125" style="113" customWidth="1"/>
    <col min="5653" max="5664" width="7.85546875" style="113" bestFit="1" customWidth="1"/>
    <col min="5665" max="5665" width="9.5703125" style="113" customWidth="1"/>
    <col min="5666" max="5666" width="12.7109375" style="113" customWidth="1"/>
    <col min="5667" max="5888" width="9.140625" style="113"/>
    <col min="5889" max="5889" width="53.7109375" style="113" bestFit="1" customWidth="1"/>
    <col min="5890" max="5894" width="4.42578125" style="113" bestFit="1" customWidth="1"/>
    <col min="5895" max="5903" width="4.85546875" style="113" bestFit="1" customWidth="1"/>
    <col min="5904" max="5904" width="7.28515625" style="113" bestFit="1" customWidth="1"/>
    <col min="5905" max="5906" width="4.85546875" style="113" bestFit="1" customWidth="1"/>
    <col min="5907" max="5908" width="7.42578125" style="113" customWidth="1"/>
    <col min="5909" max="5920" width="7.85546875" style="113" bestFit="1" customWidth="1"/>
    <col min="5921" max="5921" width="9.5703125" style="113" customWidth="1"/>
    <col min="5922" max="5922" width="12.7109375" style="113" customWidth="1"/>
    <col min="5923" max="6144" width="9.140625" style="113"/>
    <col min="6145" max="6145" width="53.7109375" style="113" bestFit="1" customWidth="1"/>
    <col min="6146" max="6150" width="4.42578125" style="113" bestFit="1" customWidth="1"/>
    <col min="6151" max="6159" width="4.85546875" style="113" bestFit="1" customWidth="1"/>
    <col min="6160" max="6160" width="7.28515625" style="113" bestFit="1" customWidth="1"/>
    <col min="6161" max="6162" width="4.85546875" style="113" bestFit="1" customWidth="1"/>
    <col min="6163" max="6164" width="7.42578125" style="113" customWidth="1"/>
    <col min="6165" max="6176" width="7.85546875" style="113" bestFit="1" customWidth="1"/>
    <col min="6177" max="6177" width="9.5703125" style="113" customWidth="1"/>
    <col min="6178" max="6178" width="12.7109375" style="113" customWidth="1"/>
    <col min="6179" max="6400" width="9.140625" style="113"/>
    <col min="6401" max="6401" width="53.7109375" style="113" bestFit="1" customWidth="1"/>
    <col min="6402" max="6406" width="4.42578125" style="113" bestFit="1" customWidth="1"/>
    <col min="6407" max="6415" width="4.85546875" style="113" bestFit="1" customWidth="1"/>
    <col min="6416" max="6416" width="7.28515625" style="113" bestFit="1" customWidth="1"/>
    <col min="6417" max="6418" width="4.85546875" style="113" bestFit="1" customWidth="1"/>
    <col min="6419" max="6420" width="7.42578125" style="113" customWidth="1"/>
    <col min="6421" max="6432" width="7.85546875" style="113" bestFit="1" customWidth="1"/>
    <col min="6433" max="6433" width="9.5703125" style="113" customWidth="1"/>
    <col min="6434" max="6434" width="12.7109375" style="113" customWidth="1"/>
    <col min="6435" max="6656" width="9.140625" style="113"/>
    <col min="6657" max="6657" width="53.7109375" style="113" bestFit="1" customWidth="1"/>
    <col min="6658" max="6662" width="4.42578125" style="113" bestFit="1" customWidth="1"/>
    <col min="6663" max="6671" width="4.85546875" style="113" bestFit="1" customWidth="1"/>
    <col min="6672" max="6672" width="7.28515625" style="113" bestFit="1" customWidth="1"/>
    <col min="6673" max="6674" width="4.85546875" style="113" bestFit="1" customWidth="1"/>
    <col min="6675" max="6676" width="7.42578125" style="113" customWidth="1"/>
    <col min="6677" max="6688" width="7.85546875" style="113" bestFit="1" customWidth="1"/>
    <col min="6689" max="6689" width="9.5703125" style="113" customWidth="1"/>
    <col min="6690" max="6690" width="12.7109375" style="113" customWidth="1"/>
    <col min="6691" max="6912" width="9.140625" style="113"/>
    <col min="6913" max="6913" width="53.7109375" style="113" bestFit="1" customWidth="1"/>
    <col min="6914" max="6918" width="4.42578125" style="113" bestFit="1" customWidth="1"/>
    <col min="6919" max="6927" width="4.85546875" style="113" bestFit="1" customWidth="1"/>
    <col min="6928" max="6928" width="7.28515625" style="113" bestFit="1" customWidth="1"/>
    <col min="6929" max="6930" width="4.85546875" style="113" bestFit="1" customWidth="1"/>
    <col min="6931" max="6932" width="7.42578125" style="113" customWidth="1"/>
    <col min="6933" max="6944" width="7.85546875" style="113" bestFit="1" customWidth="1"/>
    <col min="6945" max="6945" width="9.5703125" style="113" customWidth="1"/>
    <col min="6946" max="6946" width="12.7109375" style="113" customWidth="1"/>
    <col min="6947" max="7168" width="9.140625" style="113"/>
    <col min="7169" max="7169" width="53.7109375" style="113" bestFit="1" customWidth="1"/>
    <col min="7170" max="7174" width="4.42578125" style="113" bestFit="1" customWidth="1"/>
    <col min="7175" max="7183" width="4.85546875" style="113" bestFit="1" customWidth="1"/>
    <col min="7184" max="7184" width="7.28515625" style="113" bestFit="1" customWidth="1"/>
    <col min="7185" max="7186" width="4.85546875" style="113" bestFit="1" customWidth="1"/>
    <col min="7187" max="7188" width="7.42578125" style="113" customWidth="1"/>
    <col min="7189" max="7200" width="7.85546875" style="113" bestFit="1" customWidth="1"/>
    <col min="7201" max="7201" width="9.5703125" style="113" customWidth="1"/>
    <col min="7202" max="7202" width="12.7109375" style="113" customWidth="1"/>
    <col min="7203" max="7424" width="9.140625" style="113"/>
    <col min="7425" max="7425" width="53.7109375" style="113" bestFit="1" customWidth="1"/>
    <col min="7426" max="7430" width="4.42578125" style="113" bestFit="1" customWidth="1"/>
    <col min="7431" max="7439" width="4.85546875" style="113" bestFit="1" customWidth="1"/>
    <col min="7440" max="7440" width="7.28515625" style="113" bestFit="1" customWidth="1"/>
    <col min="7441" max="7442" width="4.85546875" style="113" bestFit="1" customWidth="1"/>
    <col min="7443" max="7444" width="7.42578125" style="113" customWidth="1"/>
    <col min="7445" max="7456" width="7.85546875" style="113" bestFit="1" customWidth="1"/>
    <col min="7457" max="7457" width="9.5703125" style="113" customWidth="1"/>
    <col min="7458" max="7458" width="12.7109375" style="113" customWidth="1"/>
    <col min="7459" max="7680" width="9.140625" style="113"/>
    <col min="7681" max="7681" width="53.7109375" style="113" bestFit="1" customWidth="1"/>
    <col min="7682" max="7686" width="4.42578125" style="113" bestFit="1" customWidth="1"/>
    <col min="7687" max="7695" width="4.85546875" style="113" bestFit="1" customWidth="1"/>
    <col min="7696" max="7696" width="7.28515625" style="113" bestFit="1" customWidth="1"/>
    <col min="7697" max="7698" width="4.85546875" style="113" bestFit="1" customWidth="1"/>
    <col min="7699" max="7700" width="7.42578125" style="113" customWidth="1"/>
    <col min="7701" max="7712" width="7.85546875" style="113" bestFit="1" customWidth="1"/>
    <col min="7713" max="7713" width="9.5703125" style="113" customWidth="1"/>
    <col min="7714" max="7714" width="12.7109375" style="113" customWidth="1"/>
    <col min="7715" max="7936" width="9.140625" style="113"/>
    <col min="7937" max="7937" width="53.7109375" style="113" bestFit="1" customWidth="1"/>
    <col min="7938" max="7942" width="4.42578125" style="113" bestFit="1" customWidth="1"/>
    <col min="7943" max="7951" width="4.85546875" style="113" bestFit="1" customWidth="1"/>
    <col min="7952" max="7952" width="7.28515625" style="113" bestFit="1" customWidth="1"/>
    <col min="7953" max="7954" width="4.85546875" style="113" bestFit="1" customWidth="1"/>
    <col min="7955" max="7956" width="7.42578125" style="113" customWidth="1"/>
    <col min="7957" max="7968" width="7.85546875" style="113" bestFit="1" customWidth="1"/>
    <col min="7969" max="7969" width="9.5703125" style="113" customWidth="1"/>
    <col min="7970" max="7970" width="12.7109375" style="113" customWidth="1"/>
    <col min="7971" max="8192" width="9.140625" style="113"/>
    <col min="8193" max="8193" width="53.7109375" style="113" bestFit="1" customWidth="1"/>
    <col min="8194" max="8198" width="4.42578125" style="113" bestFit="1" customWidth="1"/>
    <col min="8199" max="8207" width="4.85546875" style="113" bestFit="1" customWidth="1"/>
    <col min="8208" max="8208" width="7.28515625" style="113" bestFit="1" customWidth="1"/>
    <col min="8209" max="8210" width="4.85546875" style="113" bestFit="1" customWidth="1"/>
    <col min="8211" max="8212" width="7.42578125" style="113" customWidth="1"/>
    <col min="8213" max="8224" width="7.85546875" style="113" bestFit="1" customWidth="1"/>
    <col min="8225" max="8225" width="9.5703125" style="113" customWidth="1"/>
    <col min="8226" max="8226" width="12.7109375" style="113" customWidth="1"/>
    <col min="8227" max="8448" width="9.140625" style="113"/>
    <col min="8449" max="8449" width="53.7109375" style="113" bestFit="1" customWidth="1"/>
    <col min="8450" max="8454" width="4.42578125" style="113" bestFit="1" customWidth="1"/>
    <col min="8455" max="8463" width="4.85546875" style="113" bestFit="1" customWidth="1"/>
    <col min="8464" max="8464" width="7.28515625" style="113" bestFit="1" customWidth="1"/>
    <col min="8465" max="8466" width="4.85546875" style="113" bestFit="1" customWidth="1"/>
    <col min="8467" max="8468" width="7.42578125" style="113" customWidth="1"/>
    <col min="8469" max="8480" width="7.85546875" style="113" bestFit="1" customWidth="1"/>
    <col min="8481" max="8481" width="9.5703125" style="113" customWidth="1"/>
    <col min="8482" max="8482" width="12.7109375" style="113" customWidth="1"/>
    <col min="8483" max="8704" width="9.140625" style="113"/>
    <col min="8705" max="8705" width="53.7109375" style="113" bestFit="1" customWidth="1"/>
    <col min="8706" max="8710" width="4.42578125" style="113" bestFit="1" customWidth="1"/>
    <col min="8711" max="8719" width="4.85546875" style="113" bestFit="1" customWidth="1"/>
    <col min="8720" max="8720" width="7.28515625" style="113" bestFit="1" customWidth="1"/>
    <col min="8721" max="8722" width="4.85546875" style="113" bestFit="1" customWidth="1"/>
    <col min="8723" max="8724" width="7.42578125" style="113" customWidth="1"/>
    <col min="8725" max="8736" width="7.85546875" style="113" bestFit="1" customWidth="1"/>
    <col min="8737" max="8737" width="9.5703125" style="113" customWidth="1"/>
    <col min="8738" max="8738" width="12.7109375" style="113" customWidth="1"/>
    <col min="8739" max="8960" width="9.140625" style="113"/>
    <col min="8961" max="8961" width="53.7109375" style="113" bestFit="1" customWidth="1"/>
    <col min="8962" max="8966" width="4.42578125" style="113" bestFit="1" customWidth="1"/>
    <col min="8967" max="8975" width="4.85546875" style="113" bestFit="1" customWidth="1"/>
    <col min="8976" max="8976" width="7.28515625" style="113" bestFit="1" customWidth="1"/>
    <col min="8977" max="8978" width="4.85546875" style="113" bestFit="1" customWidth="1"/>
    <col min="8979" max="8980" width="7.42578125" style="113" customWidth="1"/>
    <col min="8981" max="8992" width="7.85546875" style="113" bestFit="1" customWidth="1"/>
    <col min="8993" max="8993" width="9.5703125" style="113" customWidth="1"/>
    <col min="8994" max="8994" width="12.7109375" style="113" customWidth="1"/>
    <col min="8995" max="9216" width="9.140625" style="113"/>
    <col min="9217" max="9217" width="53.7109375" style="113" bestFit="1" customWidth="1"/>
    <col min="9218" max="9222" width="4.42578125" style="113" bestFit="1" customWidth="1"/>
    <col min="9223" max="9231" width="4.85546875" style="113" bestFit="1" customWidth="1"/>
    <col min="9232" max="9232" width="7.28515625" style="113" bestFit="1" customWidth="1"/>
    <col min="9233" max="9234" width="4.85546875" style="113" bestFit="1" customWidth="1"/>
    <col min="9235" max="9236" width="7.42578125" style="113" customWidth="1"/>
    <col min="9237" max="9248" width="7.85546875" style="113" bestFit="1" customWidth="1"/>
    <col min="9249" max="9249" width="9.5703125" style="113" customWidth="1"/>
    <col min="9250" max="9250" width="12.7109375" style="113" customWidth="1"/>
    <col min="9251" max="9472" width="9.140625" style="113"/>
    <col min="9473" max="9473" width="53.7109375" style="113" bestFit="1" customWidth="1"/>
    <col min="9474" max="9478" width="4.42578125" style="113" bestFit="1" customWidth="1"/>
    <col min="9479" max="9487" width="4.85546875" style="113" bestFit="1" customWidth="1"/>
    <col min="9488" max="9488" width="7.28515625" style="113" bestFit="1" customWidth="1"/>
    <col min="9489" max="9490" width="4.85546875" style="113" bestFit="1" customWidth="1"/>
    <col min="9491" max="9492" width="7.42578125" style="113" customWidth="1"/>
    <col min="9493" max="9504" width="7.85546875" style="113" bestFit="1" customWidth="1"/>
    <col min="9505" max="9505" width="9.5703125" style="113" customWidth="1"/>
    <col min="9506" max="9506" width="12.7109375" style="113" customWidth="1"/>
    <col min="9507" max="9728" width="9.140625" style="113"/>
    <col min="9729" max="9729" width="53.7109375" style="113" bestFit="1" customWidth="1"/>
    <col min="9730" max="9734" width="4.42578125" style="113" bestFit="1" customWidth="1"/>
    <col min="9735" max="9743" width="4.85546875" style="113" bestFit="1" customWidth="1"/>
    <col min="9744" max="9744" width="7.28515625" style="113" bestFit="1" customWidth="1"/>
    <col min="9745" max="9746" width="4.85546875" style="113" bestFit="1" customWidth="1"/>
    <col min="9747" max="9748" width="7.42578125" style="113" customWidth="1"/>
    <col min="9749" max="9760" width="7.85546875" style="113" bestFit="1" customWidth="1"/>
    <col min="9761" max="9761" width="9.5703125" style="113" customWidth="1"/>
    <col min="9762" max="9762" width="12.7109375" style="113" customWidth="1"/>
    <col min="9763" max="9984" width="9.140625" style="113"/>
    <col min="9985" max="9985" width="53.7109375" style="113" bestFit="1" customWidth="1"/>
    <col min="9986" max="9990" width="4.42578125" style="113" bestFit="1" customWidth="1"/>
    <col min="9991" max="9999" width="4.85546875" style="113" bestFit="1" customWidth="1"/>
    <col min="10000" max="10000" width="7.28515625" style="113" bestFit="1" customWidth="1"/>
    <col min="10001" max="10002" width="4.85546875" style="113" bestFit="1" customWidth="1"/>
    <col min="10003" max="10004" width="7.42578125" style="113" customWidth="1"/>
    <col min="10005" max="10016" width="7.85546875" style="113" bestFit="1" customWidth="1"/>
    <col min="10017" max="10017" width="9.5703125" style="113" customWidth="1"/>
    <col min="10018" max="10018" width="12.7109375" style="113" customWidth="1"/>
    <col min="10019" max="10240" width="9.140625" style="113"/>
    <col min="10241" max="10241" width="53.7109375" style="113" bestFit="1" customWidth="1"/>
    <col min="10242" max="10246" width="4.42578125" style="113" bestFit="1" customWidth="1"/>
    <col min="10247" max="10255" width="4.85546875" style="113" bestFit="1" customWidth="1"/>
    <col min="10256" max="10256" width="7.28515625" style="113" bestFit="1" customWidth="1"/>
    <col min="10257" max="10258" width="4.85546875" style="113" bestFit="1" customWidth="1"/>
    <col min="10259" max="10260" width="7.42578125" style="113" customWidth="1"/>
    <col min="10261" max="10272" width="7.85546875" style="113" bestFit="1" customWidth="1"/>
    <col min="10273" max="10273" width="9.5703125" style="113" customWidth="1"/>
    <col min="10274" max="10274" width="12.7109375" style="113" customWidth="1"/>
    <col min="10275" max="10496" width="9.140625" style="113"/>
    <col min="10497" max="10497" width="53.7109375" style="113" bestFit="1" customWidth="1"/>
    <col min="10498" max="10502" width="4.42578125" style="113" bestFit="1" customWidth="1"/>
    <col min="10503" max="10511" width="4.85546875" style="113" bestFit="1" customWidth="1"/>
    <col min="10512" max="10512" width="7.28515625" style="113" bestFit="1" customWidth="1"/>
    <col min="10513" max="10514" width="4.85546875" style="113" bestFit="1" customWidth="1"/>
    <col min="10515" max="10516" width="7.42578125" style="113" customWidth="1"/>
    <col min="10517" max="10528" width="7.85546875" style="113" bestFit="1" customWidth="1"/>
    <col min="10529" max="10529" width="9.5703125" style="113" customWidth="1"/>
    <col min="10530" max="10530" width="12.7109375" style="113" customWidth="1"/>
    <col min="10531" max="10752" width="9.140625" style="113"/>
    <col min="10753" max="10753" width="53.7109375" style="113" bestFit="1" customWidth="1"/>
    <col min="10754" max="10758" width="4.42578125" style="113" bestFit="1" customWidth="1"/>
    <col min="10759" max="10767" width="4.85546875" style="113" bestFit="1" customWidth="1"/>
    <col min="10768" max="10768" width="7.28515625" style="113" bestFit="1" customWidth="1"/>
    <col min="10769" max="10770" width="4.85546875" style="113" bestFit="1" customWidth="1"/>
    <col min="10771" max="10772" width="7.42578125" style="113" customWidth="1"/>
    <col min="10773" max="10784" width="7.85546875" style="113" bestFit="1" customWidth="1"/>
    <col min="10785" max="10785" width="9.5703125" style="113" customWidth="1"/>
    <col min="10786" max="10786" width="12.7109375" style="113" customWidth="1"/>
    <col min="10787" max="11008" width="9.140625" style="113"/>
    <col min="11009" max="11009" width="53.7109375" style="113" bestFit="1" customWidth="1"/>
    <col min="11010" max="11014" width="4.42578125" style="113" bestFit="1" customWidth="1"/>
    <col min="11015" max="11023" width="4.85546875" style="113" bestFit="1" customWidth="1"/>
    <col min="11024" max="11024" width="7.28515625" style="113" bestFit="1" customWidth="1"/>
    <col min="11025" max="11026" width="4.85546875" style="113" bestFit="1" customWidth="1"/>
    <col min="11027" max="11028" width="7.42578125" style="113" customWidth="1"/>
    <col min="11029" max="11040" width="7.85546875" style="113" bestFit="1" customWidth="1"/>
    <col min="11041" max="11041" width="9.5703125" style="113" customWidth="1"/>
    <col min="11042" max="11042" width="12.7109375" style="113" customWidth="1"/>
    <col min="11043" max="11264" width="9.140625" style="113"/>
    <col min="11265" max="11265" width="53.7109375" style="113" bestFit="1" customWidth="1"/>
    <col min="11266" max="11270" width="4.42578125" style="113" bestFit="1" customWidth="1"/>
    <col min="11271" max="11279" width="4.85546875" style="113" bestFit="1" customWidth="1"/>
    <col min="11280" max="11280" width="7.28515625" style="113" bestFit="1" customWidth="1"/>
    <col min="11281" max="11282" width="4.85546875" style="113" bestFit="1" customWidth="1"/>
    <col min="11283" max="11284" width="7.42578125" style="113" customWidth="1"/>
    <col min="11285" max="11296" width="7.85546875" style="113" bestFit="1" customWidth="1"/>
    <col min="11297" max="11297" width="9.5703125" style="113" customWidth="1"/>
    <col min="11298" max="11298" width="12.7109375" style="113" customWidth="1"/>
    <col min="11299" max="11520" width="9.140625" style="113"/>
    <col min="11521" max="11521" width="53.7109375" style="113" bestFit="1" customWidth="1"/>
    <col min="11522" max="11526" width="4.42578125" style="113" bestFit="1" customWidth="1"/>
    <col min="11527" max="11535" width="4.85546875" style="113" bestFit="1" customWidth="1"/>
    <col min="11536" max="11536" width="7.28515625" style="113" bestFit="1" customWidth="1"/>
    <col min="11537" max="11538" width="4.85546875" style="113" bestFit="1" customWidth="1"/>
    <col min="11539" max="11540" width="7.42578125" style="113" customWidth="1"/>
    <col min="11541" max="11552" width="7.85546875" style="113" bestFit="1" customWidth="1"/>
    <col min="11553" max="11553" width="9.5703125" style="113" customWidth="1"/>
    <col min="11554" max="11554" width="12.7109375" style="113" customWidth="1"/>
    <col min="11555" max="11776" width="9.140625" style="113"/>
    <col min="11777" max="11777" width="53.7109375" style="113" bestFit="1" customWidth="1"/>
    <col min="11778" max="11782" width="4.42578125" style="113" bestFit="1" customWidth="1"/>
    <col min="11783" max="11791" width="4.85546875" style="113" bestFit="1" customWidth="1"/>
    <col min="11792" max="11792" width="7.28515625" style="113" bestFit="1" customWidth="1"/>
    <col min="11793" max="11794" width="4.85546875" style="113" bestFit="1" customWidth="1"/>
    <col min="11795" max="11796" width="7.42578125" style="113" customWidth="1"/>
    <col min="11797" max="11808" width="7.85546875" style="113" bestFit="1" customWidth="1"/>
    <col min="11809" max="11809" width="9.5703125" style="113" customWidth="1"/>
    <col min="11810" max="11810" width="12.7109375" style="113" customWidth="1"/>
    <col min="11811" max="12032" width="9.140625" style="113"/>
    <col min="12033" max="12033" width="53.7109375" style="113" bestFit="1" customWidth="1"/>
    <col min="12034" max="12038" width="4.42578125" style="113" bestFit="1" customWidth="1"/>
    <col min="12039" max="12047" width="4.85546875" style="113" bestFit="1" customWidth="1"/>
    <col min="12048" max="12048" width="7.28515625" style="113" bestFit="1" customWidth="1"/>
    <col min="12049" max="12050" width="4.85546875" style="113" bestFit="1" customWidth="1"/>
    <col min="12051" max="12052" width="7.42578125" style="113" customWidth="1"/>
    <col min="12053" max="12064" width="7.85546875" style="113" bestFit="1" customWidth="1"/>
    <col min="12065" max="12065" width="9.5703125" style="113" customWidth="1"/>
    <col min="12066" max="12066" width="12.7109375" style="113" customWidth="1"/>
    <col min="12067" max="12288" width="9.140625" style="113"/>
    <col min="12289" max="12289" width="53.7109375" style="113" bestFit="1" customWidth="1"/>
    <col min="12290" max="12294" width="4.42578125" style="113" bestFit="1" customWidth="1"/>
    <col min="12295" max="12303" width="4.85546875" style="113" bestFit="1" customWidth="1"/>
    <col min="12304" max="12304" width="7.28515625" style="113" bestFit="1" customWidth="1"/>
    <col min="12305" max="12306" width="4.85546875" style="113" bestFit="1" customWidth="1"/>
    <col min="12307" max="12308" width="7.42578125" style="113" customWidth="1"/>
    <col min="12309" max="12320" width="7.85546875" style="113" bestFit="1" customWidth="1"/>
    <col min="12321" max="12321" width="9.5703125" style="113" customWidth="1"/>
    <col min="12322" max="12322" width="12.7109375" style="113" customWidth="1"/>
    <col min="12323" max="12544" width="9.140625" style="113"/>
    <col min="12545" max="12545" width="53.7109375" style="113" bestFit="1" customWidth="1"/>
    <col min="12546" max="12550" width="4.42578125" style="113" bestFit="1" customWidth="1"/>
    <col min="12551" max="12559" width="4.85546875" style="113" bestFit="1" customWidth="1"/>
    <col min="12560" max="12560" width="7.28515625" style="113" bestFit="1" customWidth="1"/>
    <col min="12561" max="12562" width="4.85546875" style="113" bestFit="1" customWidth="1"/>
    <col min="12563" max="12564" width="7.42578125" style="113" customWidth="1"/>
    <col min="12565" max="12576" width="7.85546875" style="113" bestFit="1" customWidth="1"/>
    <col min="12577" max="12577" width="9.5703125" style="113" customWidth="1"/>
    <col min="12578" max="12578" width="12.7109375" style="113" customWidth="1"/>
    <col min="12579" max="12800" width="9.140625" style="113"/>
    <col min="12801" max="12801" width="53.7109375" style="113" bestFit="1" customWidth="1"/>
    <col min="12802" max="12806" width="4.42578125" style="113" bestFit="1" customWidth="1"/>
    <col min="12807" max="12815" width="4.85546875" style="113" bestFit="1" customWidth="1"/>
    <col min="12816" max="12816" width="7.28515625" style="113" bestFit="1" customWidth="1"/>
    <col min="12817" max="12818" width="4.85546875" style="113" bestFit="1" customWidth="1"/>
    <col min="12819" max="12820" width="7.42578125" style="113" customWidth="1"/>
    <col min="12821" max="12832" width="7.85546875" style="113" bestFit="1" customWidth="1"/>
    <col min="12833" max="12833" width="9.5703125" style="113" customWidth="1"/>
    <col min="12834" max="12834" width="12.7109375" style="113" customWidth="1"/>
    <col min="12835" max="13056" width="9.140625" style="113"/>
    <col min="13057" max="13057" width="53.7109375" style="113" bestFit="1" customWidth="1"/>
    <col min="13058" max="13062" width="4.42578125" style="113" bestFit="1" customWidth="1"/>
    <col min="13063" max="13071" width="4.85546875" style="113" bestFit="1" customWidth="1"/>
    <col min="13072" max="13072" width="7.28515625" style="113" bestFit="1" customWidth="1"/>
    <col min="13073" max="13074" width="4.85546875" style="113" bestFit="1" customWidth="1"/>
    <col min="13075" max="13076" width="7.42578125" style="113" customWidth="1"/>
    <col min="13077" max="13088" width="7.85546875" style="113" bestFit="1" customWidth="1"/>
    <col min="13089" max="13089" width="9.5703125" style="113" customWidth="1"/>
    <col min="13090" max="13090" width="12.7109375" style="113" customWidth="1"/>
    <col min="13091" max="13312" width="9.140625" style="113"/>
    <col min="13313" max="13313" width="53.7109375" style="113" bestFit="1" customWidth="1"/>
    <col min="13314" max="13318" width="4.42578125" style="113" bestFit="1" customWidth="1"/>
    <col min="13319" max="13327" width="4.85546875" style="113" bestFit="1" customWidth="1"/>
    <col min="13328" max="13328" width="7.28515625" style="113" bestFit="1" customWidth="1"/>
    <col min="13329" max="13330" width="4.85546875" style="113" bestFit="1" customWidth="1"/>
    <col min="13331" max="13332" width="7.42578125" style="113" customWidth="1"/>
    <col min="13333" max="13344" width="7.85546875" style="113" bestFit="1" customWidth="1"/>
    <col min="13345" max="13345" width="9.5703125" style="113" customWidth="1"/>
    <col min="13346" max="13346" width="12.7109375" style="113" customWidth="1"/>
    <col min="13347" max="13568" width="9.140625" style="113"/>
    <col min="13569" max="13569" width="53.7109375" style="113" bestFit="1" customWidth="1"/>
    <col min="13570" max="13574" width="4.42578125" style="113" bestFit="1" customWidth="1"/>
    <col min="13575" max="13583" width="4.85546875" style="113" bestFit="1" customWidth="1"/>
    <col min="13584" max="13584" width="7.28515625" style="113" bestFit="1" customWidth="1"/>
    <col min="13585" max="13586" width="4.85546875" style="113" bestFit="1" customWidth="1"/>
    <col min="13587" max="13588" width="7.42578125" style="113" customWidth="1"/>
    <col min="13589" max="13600" width="7.85546875" style="113" bestFit="1" customWidth="1"/>
    <col min="13601" max="13601" width="9.5703125" style="113" customWidth="1"/>
    <col min="13602" max="13602" width="12.7109375" style="113" customWidth="1"/>
    <col min="13603" max="13824" width="9.140625" style="113"/>
    <col min="13825" max="13825" width="53.7109375" style="113" bestFit="1" customWidth="1"/>
    <col min="13826" max="13830" width="4.42578125" style="113" bestFit="1" customWidth="1"/>
    <col min="13831" max="13839" width="4.85546875" style="113" bestFit="1" customWidth="1"/>
    <col min="13840" max="13840" width="7.28515625" style="113" bestFit="1" customWidth="1"/>
    <col min="13841" max="13842" width="4.85546875" style="113" bestFit="1" customWidth="1"/>
    <col min="13843" max="13844" width="7.42578125" style="113" customWidth="1"/>
    <col min="13845" max="13856" width="7.85546875" style="113" bestFit="1" customWidth="1"/>
    <col min="13857" max="13857" width="9.5703125" style="113" customWidth="1"/>
    <col min="13858" max="13858" width="12.7109375" style="113" customWidth="1"/>
    <col min="13859" max="14080" width="9.140625" style="113"/>
    <col min="14081" max="14081" width="53.7109375" style="113" bestFit="1" customWidth="1"/>
    <col min="14082" max="14086" width="4.42578125" style="113" bestFit="1" customWidth="1"/>
    <col min="14087" max="14095" width="4.85546875" style="113" bestFit="1" customWidth="1"/>
    <col min="14096" max="14096" width="7.28515625" style="113" bestFit="1" customWidth="1"/>
    <col min="14097" max="14098" width="4.85546875" style="113" bestFit="1" customWidth="1"/>
    <col min="14099" max="14100" width="7.42578125" style="113" customWidth="1"/>
    <col min="14101" max="14112" width="7.85546875" style="113" bestFit="1" customWidth="1"/>
    <col min="14113" max="14113" width="9.5703125" style="113" customWidth="1"/>
    <col min="14114" max="14114" width="12.7109375" style="113" customWidth="1"/>
    <col min="14115" max="14336" width="9.140625" style="113"/>
    <col min="14337" max="14337" width="53.7109375" style="113" bestFit="1" customWidth="1"/>
    <col min="14338" max="14342" width="4.42578125" style="113" bestFit="1" customWidth="1"/>
    <col min="14343" max="14351" width="4.85546875" style="113" bestFit="1" customWidth="1"/>
    <col min="14352" max="14352" width="7.28515625" style="113" bestFit="1" customWidth="1"/>
    <col min="14353" max="14354" width="4.85546875" style="113" bestFit="1" customWidth="1"/>
    <col min="14355" max="14356" width="7.42578125" style="113" customWidth="1"/>
    <col min="14357" max="14368" width="7.85546875" style="113" bestFit="1" customWidth="1"/>
    <col min="14369" max="14369" width="9.5703125" style="113" customWidth="1"/>
    <col min="14370" max="14370" width="12.7109375" style="113" customWidth="1"/>
    <col min="14371" max="14592" width="9.140625" style="113"/>
    <col min="14593" max="14593" width="53.7109375" style="113" bestFit="1" customWidth="1"/>
    <col min="14594" max="14598" width="4.42578125" style="113" bestFit="1" customWidth="1"/>
    <col min="14599" max="14607" width="4.85546875" style="113" bestFit="1" customWidth="1"/>
    <col min="14608" max="14608" width="7.28515625" style="113" bestFit="1" customWidth="1"/>
    <col min="14609" max="14610" width="4.85546875" style="113" bestFit="1" customWidth="1"/>
    <col min="14611" max="14612" width="7.42578125" style="113" customWidth="1"/>
    <col min="14613" max="14624" width="7.85546875" style="113" bestFit="1" customWidth="1"/>
    <col min="14625" max="14625" width="9.5703125" style="113" customWidth="1"/>
    <col min="14626" max="14626" width="12.7109375" style="113" customWidth="1"/>
    <col min="14627" max="14848" width="9.140625" style="113"/>
    <col min="14849" max="14849" width="53.7109375" style="113" bestFit="1" customWidth="1"/>
    <col min="14850" max="14854" width="4.42578125" style="113" bestFit="1" customWidth="1"/>
    <col min="14855" max="14863" width="4.85546875" style="113" bestFit="1" customWidth="1"/>
    <col min="14864" max="14864" width="7.28515625" style="113" bestFit="1" customWidth="1"/>
    <col min="14865" max="14866" width="4.85546875" style="113" bestFit="1" customWidth="1"/>
    <col min="14867" max="14868" width="7.42578125" style="113" customWidth="1"/>
    <col min="14869" max="14880" width="7.85546875" style="113" bestFit="1" customWidth="1"/>
    <col min="14881" max="14881" width="9.5703125" style="113" customWidth="1"/>
    <col min="14882" max="14882" width="12.7109375" style="113" customWidth="1"/>
    <col min="14883" max="15104" width="9.140625" style="113"/>
    <col min="15105" max="15105" width="53.7109375" style="113" bestFit="1" customWidth="1"/>
    <col min="15106" max="15110" width="4.42578125" style="113" bestFit="1" customWidth="1"/>
    <col min="15111" max="15119" width="4.85546875" style="113" bestFit="1" customWidth="1"/>
    <col min="15120" max="15120" width="7.28515625" style="113" bestFit="1" customWidth="1"/>
    <col min="15121" max="15122" width="4.85546875" style="113" bestFit="1" customWidth="1"/>
    <col min="15123" max="15124" width="7.42578125" style="113" customWidth="1"/>
    <col min="15125" max="15136" width="7.85546875" style="113" bestFit="1" customWidth="1"/>
    <col min="15137" max="15137" width="9.5703125" style="113" customWidth="1"/>
    <col min="15138" max="15138" width="12.7109375" style="113" customWidth="1"/>
    <col min="15139" max="15360" width="9.140625" style="113"/>
    <col min="15361" max="15361" width="53.7109375" style="113" bestFit="1" customWidth="1"/>
    <col min="15362" max="15366" width="4.42578125" style="113" bestFit="1" customWidth="1"/>
    <col min="15367" max="15375" width="4.85546875" style="113" bestFit="1" customWidth="1"/>
    <col min="15376" max="15376" width="7.28515625" style="113" bestFit="1" customWidth="1"/>
    <col min="15377" max="15378" width="4.85546875" style="113" bestFit="1" customWidth="1"/>
    <col min="15379" max="15380" width="7.42578125" style="113" customWidth="1"/>
    <col min="15381" max="15392" width="7.85546875" style="113" bestFit="1" customWidth="1"/>
    <col min="15393" max="15393" width="9.5703125" style="113" customWidth="1"/>
    <col min="15394" max="15394" width="12.7109375" style="113" customWidth="1"/>
    <col min="15395" max="15616" width="9.140625" style="113"/>
    <col min="15617" max="15617" width="53.7109375" style="113" bestFit="1" customWidth="1"/>
    <col min="15618" max="15622" width="4.42578125" style="113" bestFit="1" customWidth="1"/>
    <col min="15623" max="15631" width="4.85546875" style="113" bestFit="1" customWidth="1"/>
    <col min="15632" max="15632" width="7.28515625" style="113" bestFit="1" customWidth="1"/>
    <col min="15633" max="15634" width="4.85546875" style="113" bestFit="1" customWidth="1"/>
    <col min="15635" max="15636" width="7.42578125" style="113" customWidth="1"/>
    <col min="15637" max="15648" width="7.85546875" style="113" bestFit="1" customWidth="1"/>
    <col min="15649" max="15649" width="9.5703125" style="113" customWidth="1"/>
    <col min="15650" max="15650" width="12.7109375" style="113" customWidth="1"/>
    <col min="15651" max="15872" width="9.140625" style="113"/>
    <col min="15873" max="15873" width="53.7109375" style="113" bestFit="1" customWidth="1"/>
    <col min="15874" max="15878" width="4.42578125" style="113" bestFit="1" customWidth="1"/>
    <col min="15879" max="15887" width="4.85546875" style="113" bestFit="1" customWidth="1"/>
    <col min="15888" max="15888" width="7.28515625" style="113" bestFit="1" customWidth="1"/>
    <col min="15889" max="15890" width="4.85546875" style="113" bestFit="1" customWidth="1"/>
    <col min="15891" max="15892" width="7.42578125" style="113" customWidth="1"/>
    <col min="15893" max="15904" width="7.85546875" style="113" bestFit="1" customWidth="1"/>
    <col min="15905" max="15905" width="9.5703125" style="113" customWidth="1"/>
    <col min="15906" max="15906" width="12.7109375" style="113" customWidth="1"/>
    <col min="15907" max="16128" width="9.140625" style="113"/>
    <col min="16129" max="16129" width="53.7109375" style="113" bestFit="1" customWidth="1"/>
    <col min="16130" max="16134" width="4.42578125" style="113" bestFit="1" customWidth="1"/>
    <col min="16135" max="16143" width="4.85546875" style="113" bestFit="1" customWidth="1"/>
    <col min="16144" max="16144" width="7.28515625" style="113" bestFit="1" customWidth="1"/>
    <col min="16145" max="16146" width="4.85546875" style="113" bestFit="1" customWidth="1"/>
    <col min="16147" max="16148" width="7.42578125" style="113" customWidth="1"/>
    <col min="16149" max="16160" width="7.85546875" style="113" bestFit="1" customWidth="1"/>
    <col min="16161" max="16161" width="9.5703125" style="113" customWidth="1"/>
    <col min="16162" max="16162" width="12.7109375" style="113" customWidth="1"/>
    <col min="16163" max="16384" width="9.140625" style="113"/>
  </cols>
  <sheetData>
    <row r="1" spans="1:36" s="77" customFormat="1" ht="15.75" x14ac:dyDescent="0.2">
      <c r="A1" s="1514" t="s">
        <v>499</v>
      </c>
      <c r="B1" s="1514"/>
      <c r="C1" s="1514"/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O1" s="1514"/>
      <c r="P1" s="1514"/>
      <c r="Q1" s="1514"/>
      <c r="R1" s="1514"/>
      <c r="S1" s="1514"/>
      <c r="T1" s="1514"/>
      <c r="U1" s="1514"/>
      <c r="V1" s="1514"/>
      <c r="W1" s="1514"/>
      <c r="X1" s="371"/>
      <c r="Y1" s="371"/>
      <c r="AH1" s="371"/>
    </row>
    <row r="2" spans="1:36" s="8" customFormat="1" x14ac:dyDescent="0.2">
      <c r="A2" s="1345"/>
      <c r="B2" s="1088">
        <v>1991</v>
      </c>
      <c r="C2" s="1088">
        <v>1992</v>
      </c>
      <c r="D2" s="1088">
        <v>1993</v>
      </c>
      <c r="E2" s="1088">
        <v>1994</v>
      </c>
      <c r="F2" s="1088">
        <v>1995</v>
      </c>
      <c r="G2" s="1088">
        <v>1996</v>
      </c>
      <c r="H2" s="1088">
        <v>1997</v>
      </c>
      <c r="I2" s="1088">
        <v>1998</v>
      </c>
      <c r="J2" s="1088">
        <v>1999</v>
      </c>
      <c r="K2" s="1088">
        <v>2000</v>
      </c>
      <c r="L2" s="1088">
        <v>2001</v>
      </c>
      <c r="M2" s="1088">
        <v>2002</v>
      </c>
      <c r="N2" s="1088">
        <v>2003</v>
      </c>
      <c r="O2" s="1088">
        <v>2004</v>
      </c>
      <c r="P2" s="1088">
        <v>2005</v>
      </c>
      <c r="Q2" s="1088">
        <v>2006</v>
      </c>
      <c r="R2" s="1088">
        <v>2007</v>
      </c>
      <c r="S2" s="1088">
        <v>2008</v>
      </c>
      <c r="T2" s="1088">
        <v>2009</v>
      </c>
      <c r="U2" s="1088">
        <v>2010</v>
      </c>
      <c r="V2" s="1088">
        <v>2011</v>
      </c>
      <c r="W2" s="1088">
        <v>2012</v>
      </c>
      <c r="X2" s="1207">
        <v>2013</v>
      </c>
      <c r="Y2" s="1207">
        <v>2014</v>
      </c>
      <c r="Z2" s="1088">
        <v>2015</v>
      </c>
      <c r="AA2" s="1207">
        <v>2016</v>
      </c>
      <c r="AB2" s="1207">
        <v>2017</v>
      </c>
      <c r="AC2" s="1088">
        <v>2018</v>
      </c>
      <c r="AD2" s="1088">
        <v>2019</v>
      </c>
      <c r="AE2" s="1207" t="s">
        <v>500</v>
      </c>
      <c r="AF2" s="1207">
        <v>2021</v>
      </c>
      <c r="AG2" s="1208">
        <v>2022</v>
      </c>
      <c r="AH2" s="1088">
        <v>2023</v>
      </c>
      <c r="AI2" s="1209">
        <v>2024</v>
      </c>
    </row>
    <row r="3" spans="1:36" s="373" customFormat="1" x14ac:dyDescent="0.25">
      <c r="A3" s="1515" t="s">
        <v>1</v>
      </c>
      <c r="B3" s="1516"/>
      <c r="C3" s="1516"/>
      <c r="D3" s="1516"/>
      <c r="E3" s="1516"/>
      <c r="F3" s="1516"/>
      <c r="G3" s="1516"/>
      <c r="H3" s="1516"/>
      <c r="I3" s="1516"/>
      <c r="J3" s="1516"/>
      <c r="K3" s="1516"/>
      <c r="L3" s="1516"/>
      <c r="M3" s="1516"/>
      <c r="N3" s="1516"/>
      <c r="O3" s="1516"/>
      <c r="P3" s="1516"/>
      <c r="Q3" s="1516"/>
      <c r="R3" s="1516"/>
      <c r="S3" s="1516"/>
      <c r="T3" s="1516"/>
      <c r="U3" s="1516"/>
      <c r="V3" s="1516"/>
      <c r="W3" s="1516"/>
      <c r="X3" s="1516"/>
      <c r="Y3" s="1516"/>
      <c r="Z3" s="1516"/>
      <c r="AA3" s="1516"/>
      <c r="AB3" s="1516"/>
      <c r="AC3" s="1516"/>
      <c r="AD3" s="1516"/>
      <c r="AE3" s="1516"/>
      <c r="AF3" s="1516"/>
      <c r="AG3" s="1516"/>
      <c r="AH3" s="1517"/>
      <c r="AI3" s="1207"/>
    </row>
    <row r="4" spans="1:36" x14ac:dyDescent="0.2">
      <c r="A4" s="37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75"/>
      <c r="V4" s="375"/>
      <c r="W4" s="375"/>
      <c r="X4" s="375"/>
      <c r="Y4" s="375"/>
      <c r="Z4" s="375"/>
      <c r="AA4" s="36"/>
      <c r="AB4" s="36"/>
      <c r="AC4" s="16"/>
      <c r="AD4" s="16"/>
      <c r="AE4" s="16"/>
      <c r="AF4" s="16"/>
      <c r="AG4" s="25"/>
      <c r="AH4" s="62"/>
      <c r="AI4" s="376"/>
    </row>
    <row r="5" spans="1:36" x14ac:dyDescent="0.2">
      <c r="A5" s="374" t="s">
        <v>3</v>
      </c>
      <c r="B5" s="30" t="str">
        <f t="shared" ref="B5:T5" si="0">B6</f>
        <v xml:space="preserve"> -</v>
      </c>
      <c r="C5" s="30" t="str">
        <f t="shared" si="0"/>
        <v xml:space="preserve"> -</v>
      </c>
      <c r="D5" s="30" t="str">
        <f t="shared" si="0"/>
        <v xml:space="preserve"> -</v>
      </c>
      <c r="E5" s="30" t="str">
        <f t="shared" si="0"/>
        <v xml:space="preserve"> -</v>
      </c>
      <c r="F5" s="30" t="str">
        <f t="shared" si="0"/>
        <v xml:space="preserve"> -</v>
      </c>
      <c r="G5" s="30" t="str">
        <f t="shared" si="0"/>
        <v xml:space="preserve"> -</v>
      </c>
      <c r="H5" s="30" t="str">
        <f t="shared" si="0"/>
        <v xml:space="preserve"> -</v>
      </c>
      <c r="I5" s="30" t="str">
        <f t="shared" si="0"/>
        <v xml:space="preserve"> -</v>
      </c>
      <c r="J5" s="30" t="str">
        <f t="shared" si="0"/>
        <v xml:space="preserve"> -</v>
      </c>
      <c r="K5" s="30" t="str">
        <f t="shared" si="0"/>
        <v xml:space="preserve"> -</v>
      </c>
      <c r="L5" s="30" t="str">
        <f t="shared" si="0"/>
        <v xml:space="preserve"> -</v>
      </c>
      <c r="M5" s="30" t="str">
        <f t="shared" si="0"/>
        <v xml:space="preserve"> -</v>
      </c>
      <c r="N5" s="30" t="str">
        <f t="shared" si="0"/>
        <v xml:space="preserve"> -</v>
      </c>
      <c r="O5" s="30" t="str">
        <f t="shared" si="0"/>
        <v xml:space="preserve"> -</v>
      </c>
      <c r="P5" s="30" t="str">
        <f t="shared" si="0"/>
        <v xml:space="preserve"> -</v>
      </c>
      <c r="Q5" s="30" t="str">
        <f t="shared" si="0"/>
        <v xml:space="preserve"> -</v>
      </c>
      <c r="R5" s="30" t="str">
        <f t="shared" si="0"/>
        <v xml:space="preserve"> -</v>
      </c>
      <c r="S5" s="30" t="str">
        <f t="shared" si="0"/>
        <v xml:space="preserve"> -</v>
      </c>
      <c r="T5" s="30" t="str">
        <f t="shared" si="0"/>
        <v xml:space="preserve"> -</v>
      </c>
      <c r="U5" s="64">
        <v>42.1</v>
      </c>
      <c r="V5" s="69">
        <v>42.4</v>
      </c>
      <c r="W5" s="64">
        <v>42.4</v>
      </c>
      <c r="X5" s="69">
        <v>42.4</v>
      </c>
      <c r="Y5" s="64">
        <v>42.8</v>
      </c>
      <c r="Z5" s="64">
        <v>43.2</v>
      </c>
      <c r="AA5" s="64">
        <v>43.2</v>
      </c>
      <c r="AB5" s="64">
        <v>42.3</v>
      </c>
      <c r="AC5" s="16">
        <v>41.6</v>
      </c>
      <c r="AD5" s="16">
        <v>40.799999999999997</v>
      </c>
      <c r="AE5" s="27">
        <v>43.4</v>
      </c>
      <c r="AF5" s="50">
        <v>51.7</v>
      </c>
      <c r="AG5" s="70">
        <v>51.6</v>
      </c>
      <c r="AH5" s="70">
        <v>51.7</v>
      </c>
      <c r="AI5" s="724">
        <v>51.7</v>
      </c>
      <c r="AJ5" s="377"/>
    </row>
    <row r="6" spans="1:36" x14ac:dyDescent="0.2">
      <c r="A6" s="374" t="s">
        <v>5</v>
      </c>
      <c r="B6" s="30" t="s">
        <v>462</v>
      </c>
      <c r="C6" s="30" t="s">
        <v>462</v>
      </c>
      <c r="D6" s="30" t="s">
        <v>462</v>
      </c>
      <c r="E6" s="30" t="s">
        <v>462</v>
      </c>
      <c r="F6" s="30" t="s">
        <v>462</v>
      </c>
      <c r="G6" s="30" t="s">
        <v>462</v>
      </c>
      <c r="H6" s="30" t="s">
        <v>462</v>
      </c>
      <c r="I6" s="30" t="s">
        <v>462</v>
      </c>
      <c r="J6" s="30" t="s">
        <v>462</v>
      </c>
      <c r="K6" s="30" t="s">
        <v>462</v>
      </c>
      <c r="L6" s="30" t="s">
        <v>462</v>
      </c>
      <c r="M6" s="30" t="s">
        <v>462</v>
      </c>
      <c r="N6" s="30" t="s">
        <v>462</v>
      </c>
      <c r="O6" s="30" t="s">
        <v>462</v>
      </c>
      <c r="P6" s="30" t="s">
        <v>462</v>
      </c>
      <c r="Q6" s="30" t="s">
        <v>462</v>
      </c>
      <c r="R6" s="30" t="s">
        <v>462</v>
      </c>
      <c r="S6" s="30" t="s">
        <v>462</v>
      </c>
      <c r="T6" s="30" t="s">
        <v>462</v>
      </c>
      <c r="U6" s="30" t="s">
        <v>462</v>
      </c>
      <c r="V6" s="30" t="s">
        <v>462</v>
      </c>
      <c r="W6" s="30" t="s">
        <v>462</v>
      </c>
      <c r="X6" s="30" t="s">
        <v>462</v>
      </c>
      <c r="Y6" s="30" t="s">
        <v>462</v>
      </c>
      <c r="Z6" s="30" t="s">
        <v>462</v>
      </c>
      <c r="AA6" s="30" t="s">
        <v>462</v>
      </c>
      <c r="AB6" s="30" t="s">
        <v>462</v>
      </c>
      <c r="AC6" s="30" t="s">
        <v>462</v>
      </c>
      <c r="AD6" s="30" t="s">
        <v>462</v>
      </c>
      <c r="AE6" s="30" t="s">
        <v>462</v>
      </c>
      <c r="AF6" s="30" t="s">
        <v>462</v>
      </c>
      <c r="AG6" s="378"/>
      <c r="AH6" s="646"/>
      <c r="AI6" s="1322"/>
    </row>
    <row r="7" spans="1:36" x14ac:dyDescent="0.2">
      <c r="A7" s="374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78"/>
      <c r="AH7" s="646"/>
      <c r="AI7" s="1322"/>
    </row>
    <row r="8" spans="1:36" x14ac:dyDescent="0.2">
      <c r="A8" s="374" t="s">
        <v>392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>
        <v>811</v>
      </c>
      <c r="V8" s="30">
        <v>781</v>
      </c>
      <c r="W8" s="30">
        <v>757</v>
      </c>
      <c r="X8" s="30">
        <v>752</v>
      </c>
      <c r="Y8" s="30">
        <v>759</v>
      </c>
      <c r="Z8" s="30">
        <v>752</v>
      </c>
      <c r="AA8" s="30">
        <v>746</v>
      </c>
      <c r="AB8" s="30">
        <v>733</v>
      </c>
      <c r="AC8" s="30">
        <v>728</v>
      </c>
      <c r="AD8" s="30">
        <v>702</v>
      </c>
      <c r="AE8" s="30">
        <v>709</v>
      </c>
      <c r="AF8" s="30">
        <v>790</v>
      </c>
      <c r="AG8" s="31">
        <v>765</v>
      </c>
      <c r="AH8" s="397">
        <v>742</v>
      </c>
      <c r="AI8" s="724">
        <v>686</v>
      </c>
    </row>
    <row r="9" spans="1:36" x14ac:dyDescent="0.2">
      <c r="A9" s="336" t="s">
        <v>9</v>
      </c>
      <c r="B9" s="30" t="s">
        <v>462</v>
      </c>
      <c r="C9" s="30" t="s">
        <v>462</v>
      </c>
      <c r="D9" s="30" t="s">
        <v>462</v>
      </c>
      <c r="E9" s="30" t="s">
        <v>462</v>
      </c>
      <c r="F9" s="30" t="s">
        <v>462</v>
      </c>
      <c r="G9" s="30" t="s">
        <v>462</v>
      </c>
      <c r="H9" s="30" t="s">
        <v>462</v>
      </c>
      <c r="I9" s="30" t="s">
        <v>462</v>
      </c>
      <c r="J9" s="30" t="s">
        <v>462</v>
      </c>
      <c r="K9" s="30" t="s">
        <v>462</v>
      </c>
      <c r="L9" s="30" t="s">
        <v>462</v>
      </c>
      <c r="M9" s="30" t="s">
        <v>462</v>
      </c>
      <c r="N9" s="30" t="s">
        <v>462</v>
      </c>
      <c r="O9" s="30" t="s">
        <v>462</v>
      </c>
      <c r="P9" s="30" t="s">
        <v>462</v>
      </c>
      <c r="Q9" s="30" t="s">
        <v>462</v>
      </c>
      <c r="R9" s="30" t="s">
        <v>462</v>
      </c>
      <c r="S9" s="30" t="s">
        <v>462</v>
      </c>
      <c r="T9" s="30" t="s">
        <v>462</v>
      </c>
      <c r="U9" s="30" t="s">
        <v>462</v>
      </c>
      <c r="V9" s="30" t="s">
        <v>462</v>
      </c>
      <c r="W9" s="30" t="s">
        <v>462</v>
      </c>
      <c r="X9" s="30" t="s">
        <v>462</v>
      </c>
      <c r="Y9" s="30" t="s">
        <v>462</v>
      </c>
      <c r="Z9" s="30" t="s">
        <v>462</v>
      </c>
      <c r="AA9" s="30" t="s">
        <v>462</v>
      </c>
      <c r="AB9" s="30" t="s">
        <v>462</v>
      </c>
      <c r="AC9" s="30" t="s">
        <v>462</v>
      </c>
      <c r="AD9" s="30" t="s">
        <v>462</v>
      </c>
      <c r="AE9" s="30" t="s">
        <v>462</v>
      </c>
      <c r="AF9" s="30" t="s">
        <v>462</v>
      </c>
      <c r="AG9" s="70" t="s">
        <v>462</v>
      </c>
      <c r="AH9" s="70" t="s">
        <v>462</v>
      </c>
      <c r="AI9" s="757" t="s">
        <v>462</v>
      </c>
      <c r="AJ9" s="377"/>
    </row>
    <row r="10" spans="1:36" x14ac:dyDescent="0.2">
      <c r="A10" s="336" t="s">
        <v>206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70"/>
      <c r="AH10" s="461"/>
      <c r="AI10" s="1032"/>
    </row>
    <row r="11" spans="1:36" x14ac:dyDescent="0.2">
      <c r="A11" s="336" t="s">
        <v>501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>
        <v>546</v>
      </c>
      <c r="V11" s="30">
        <v>530</v>
      </c>
      <c r="W11" s="30">
        <v>579</v>
      </c>
      <c r="X11" s="30">
        <v>506</v>
      </c>
      <c r="Y11" s="30">
        <v>510</v>
      </c>
      <c r="Z11" s="30">
        <v>529</v>
      </c>
      <c r="AA11" s="30">
        <v>489</v>
      </c>
      <c r="AB11" s="30">
        <v>500</v>
      </c>
      <c r="AC11" s="30">
        <v>522</v>
      </c>
      <c r="AD11" s="30">
        <v>541</v>
      </c>
      <c r="AE11" s="30">
        <v>632</v>
      </c>
      <c r="AF11" s="30">
        <v>782</v>
      </c>
      <c r="AG11" s="31">
        <v>569</v>
      </c>
      <c r="AH11" s="397">
        <v>524</v>
      </c>
      <c r="AI11" s="1032">
        <v>580</v>
      </c>
    </row>
    <row r="12" spans="1:36" x14ac:dyDescent="0.2">
      <c r="A12" s="374" t="s">
        <v>12</v>
      </c>
      <c r="B12" s="30" t="s">
        <v>462</v>
      </c>
      <c r="C12" s="30" t="s">
        <v>462</v>
      </c>
      <c r="D12" s="30" t="s">
        <v>462</v>
      </c>
      <c r="E12" s="30" t="s">
        <v>462</v>
      </c>
      <c r="F12" s="30" t="s">
        <v>462</v>
      </c>
      <c r="G12" s="30" t="s">
        <v>462</v>
      </c>
      <c r="H12" s="30" t="s">
        <v>462</v>
      </c>
      <c r="I12" s="30" t="s">
        <v>462</v>
      </c>
      <c r="J12" s="30" t="s">
        <v>462</v>
      </c>
      <c r="K12" s="30" t="s">
        <v>462</v>
      </c>
      <c r="L12" s="30" t="s">
        <v>462</v>
      </c>
      <c r="M12" s="30" t="s">
        <v>462</v>
      </c>
      <c r="N12" s="30" t="s">
        <v>462</v>
      </c>
      <c r="O12" s="30" t="s">
        <v>462</v>
      </c>
      <c r="P12" s="30" t="s">
        <v>462</v>
      </c>
      <c r="Q12" s="30" t="s">
        <v>462</v>
      </c>
      <c r="R12" s="30" t="s">
        <v>462</v>
      </c>
      <c r="S12" s="30" t="s">
        <v>462</v>
      </c>
      <c r="T12" s="30" t="s">
        <v>462</v>
      </c>
      <c r="U12" s="30" t="s">
        <v>462</v>
      </c>
      <c r="V12" s="30" t="s">
        <v>462</v>
      </c>
      <c r="W12" s="30" t="s">
        <v>462</v>
      </c>
      <c r="X12" s="30" t="s">
        <v>462</v>
      </c>
      <c r="Y12" s="30" t="s">
        <v>462</v>
      </c>
      <c r="Z12" s="30" t="s">
        <v>462</v>
      </c>
      <c r="AA12" s="30" t="s">
        <v>462</v>
      </c>
      <c r="AB12" s="30" t="s">
        <v>462</v>
      </c>
      <c r="AC12" s="30" t="s">
        <v>462</v>
      </c>
      <c r="AD12" s="30" t="s">
        <v>462</v>
      </c>
      <c r="AE12" s="30" t="s">
        <v>462</v>
      </c>
      <c r="AF12" s="30" t="s">
        <v>462</v>
      </c>
      <c r="AG12" s="70" t="s">
        <v>462</v>
      </c>
      <c r="AH12" s="70" t="s">
        <v>462</v>
      </c>
      <c r="AI12" s="757" t="s">
        <v>462</v>
      </c>
      <c r="AJ12" s="377"/>
    </row>
    <row r="13" spans="1:36" ht="22.5" x14ac:dyDescent="0.2">
      <c r="A13" s="374" t="s">
        <v>394</v>
      </c>
      <c r="B13" s="30" t="s">
        <v>462</v>
      </c>
      <c r="C13" s="30" t="s">
        <v>462</v>
      </c>
      <c r="D13" s="30" t="s">
        <v>462</v>
      </c>
      <c r="E13" s="30" t="s">
        <v>462</v>
      </c>
      <c r="F13" s="30" t="s">
        <v>462</v>
      </c>
      <c r="G13" s="30" t="s">
        <v>462</v>
      </c>
      <c r="H13" s="30" t="s">
        <v>462</v>
      </c>
      <c r="I13" s="30" t="s">
        <v>462</v>
      </c>
      <c r="J13" s="30" t="s">
        <v>462</v>
      </c>
      <c r="K13" s="30" t="s">
        <v>462</v>
      </c>
      <c r="L13" s="30" t="s">
        <v>462</v>
      </c>
      <c r="M13" s="30" t="s">
        <v>462</v>
      </c>
      <c r="N13" s="30" t="s">
        <v>462</v>
      </c>
      <c r="O13" s="30" t="s">
        <v>462</v>
      </c>
      <c r="P13" s="30" t="s">
        <v>462</v>
      </c>
      <c r="Q13" s="30" t="s">
        <v>462</v>
      </c>
      <c r="R13" s="30" t="s">
        <v>462</v>
      </c>
      <c r="S13" s="30" t="s">
        <v>462</v>
      </c>
      <c r="T13" s="30" t="s">
        <v>462</v>
      </c>
      <c r="U13" s="30" t="s">
        <v>462</v>
      </c>
      <c r="V13" s="30" t="s">
        <v>462</v>
      </c>
      <c r="W13" s="30" t="s">
        <v>462</v>
      </c>
      <c r="X13" s="30" t="s">
        <v>462</v>
      </c>
      <c r="Y13" s="30" t="s">
        <v>462</v>
      </c>
      <c r="Z13" s="30" t="s">
        <v>462</v>
      </c>
      <c r="AA13" s="30" t="s">
        <v>462</v>
      </c>
      <c r="AB13" s="30" t="s">
        <v>462</v>
      </c>
      <c r="AC13" s="30" t="s">
        <v>462</v>
      </c>
      <c r="AD13" s="30" t="s">
        <v>462</v>
      </c>
      <c r="AE13" s="30" t="s">
        <v>462</v>
      </c>
      <c r="AF13" s="30" t="s">
        <v>462</v>
      </c>
      <c r="AG13" s="70" t="s">
        <v>462</v>
      </c>
      <c r="AH13" s="70" t="s">
        <v>462</v>
      </c>
      <c r="AI13" s="757" t="s">
        <v>462</v>
      </c>
      <c r="AJ13" s="377"/>
    </row>
    <row r="14" spans="1:36" x14ac:dyDescent="0.2">
      <c r="A14" s="374" t="s">
        <v>15</v>
      </c>
      <c r="B14" s="30" t="s">
        <v>462</v>
      </c>
      <c r="C14" s="30" t="s">
        <v>462</v>
      </c>
      <c r="D14" s="30" t="s">
        <v>462</v>
      </c>
      <c r="E14" s="30" t="s">
        <v>462</v>
      </c>
      <c r="F14" s="30" t="s">
        <v>462</v>
      </c>
      <c r="G14" s="30" t="s">
        <v>462</v>
      </c>
      <c r="H14" s="30" t="s">
        <v>462</v>
      </c>
      <c r="I14" s="30" t="s">
        <v>462</v>
      </c>
      <c r="J14" s="30" t="s">
        <v>462</v>
      </c>
      <c r="K14" s="30" t="s">
        <v>462</v>
      </c>
      <c r="L14" s="30" t="s">
        <v>462</v>
      </c>
      <c r="M14" s="30" t="s">
        <v>462</v>
      </c>
      <c r="N14" s="30" t="s">
        <v>462</v>
      </c>
      <c r="O14" s="30" t="s">
        <v>462</v>
      </c>
      <c r="P14" s="30" t="s">
        <v>462</v>
      </c>
      <c r="Q14" s="30" t="s">
        <v>462</v>
      </c>
      <c r="R14" s="30" t="s">
        <v>462</v>
      </c>
      <c r="S14" s="30" t="s">
        <v>462</v>
      </c>
      <c r="T14" s="30" t="s">
        <v>462</v>
      </c>
      <c r="U14" s="30" t="s">
        <v>462</v>
      </c>
      <c r="V14" s="30" t="s">
        <v>462</v>
      </c>
      <c r="W14" s="30" t="s">
        <v>462</v>
      </c>
      <c r="X14" s="30" t="s">
        <v>462</v>
      </c>
      <c r="Y14" s="30" t="s">
        <v>462</v>
      </c>
      <c r="Z14" s="30" t="s">
        <v>462</v>
      </c>
      <c r="AA14" s="30" t="s">
        <v>462</v>
      </c>
      <c r="AB14" s="30" t="s">
        <v>462</v>
      </c>
      <c r="AC14" s="30" t="s">
        <v>462</v>
      </c>
      <c r="AD14" s="30" t="s">
        <v>462</v>
      </c>
      <c r="AE14" s="30" t="s">
        <v>462</v>
      </c>
      <c r="AF14" s="30" t="s">
        <v>462</v>
      </c>
      <c r="AG14" s="70" t="s">
        <v>462</v>
      </c>
      <c r="AH14" s="461"/>
      <c r="AI14" s="1032"/>
      <c r="AJ14" s="377"/>
    </row>
    <row r="15" spans="1:36" x14ac:dyDescent="0.2">
      <c r="A15" s="374" t="s">
        <v>502</v>
      </c>
      <c r="B15" s="30" t="str">
        <f t="shared" ref="B15:T15" si="1">B6</f>
        <v xml:space="preserve"> -</v>
      </c>
      <c r="C15" s="30" t="str">
        <f t="shared" si="1"/>
        <v xml:space="preserve"> -</v>
      </c>
      <c r="D15" s="30" t="str">
        <f t="shared" si="1"/>
        <v xml:space="preserve"> -</v>
      </c>
      <c r="E15" s="30" t="str">
        <f t="shared" si="1"/>
        <v xml:space="preserve"> -</v>
      </c>
      <c r="F15" s="30" t="str">
        <f t="shared" si="1"/>
        <v xml:space="preserve"> -</v>
      </c>
      <c r="G15" s="30" t="str">
        <f t="shared" si="1"/>
        <v xml:space="preserve"> -</v>
      </c>
      <c r="H15" s="30" t="str">
        <f t="shared" si="1"/>
        <v xml:space="preserve"> -</v>
      </c>
      <c r="I15" s="30" t="str">
        <f t="shared" si="1"/>
        <v xml:space="preserve"> -</v>
      </c>
      <c r="J15" s="30" t="str">
        <f t="shared" si="1"/>
        <v xml:space="preserve"> -</v>
      </c>
      <c r="K15" s="30" t="str">
        <f t="shared" si="1"/>
        <v xml:space="preserve"> -</v>
      </c>
      <c r="L15" s="30" t="str">
        <f t="shared" si="1"/>
        <v xml:space="preserve"> -</v>
      </c>
      <c r="M15" s="30" t="str">
        <f t="shared" si="1"/>
        <v xml:space="preserve"> -</v>
      </c>
      <c r="N15" s="30" t="str">
        <f t="shared" si="1"/>
        <v xml:space="preserve"> -</v>
      </c>
      <c r="O15" s="30" t="str">
        <f t="shared" si="1"/>
        <v xml:space="preserve"> -</v>
      </c>
      <c r="P15" s="30" t="str">
        <f t="shared" si="1"/>
        <v xml:space="preserve"> -</v>
      </c>
      <c r="Q15" s="30" t="str">
        <f t="shared" si="1"/>
        <v xml:space="preserve"> -</v>
      </c>
      <c r="R15" s="30" t="str">
        <f t="shared" si="1"/>
        <v xml:space="preserve"> -</v>
      </c>
      <c r="S15" s="30" t="str">
        <f t="shared" si="1"/>
        <v xml:space="preserve"> -</v>
      </c>
      <c r="T15" s="30" t="str">
        <f t="shared" si="1"/>
        <v xml:space="preserve"> -</v>
      </c>
      <c r="U15" s="30">
        <v>265</v>
      </c>
      <c r="V15" s="67">
        <v>251</v>
      </c>
      <c r="W15" s="30">
        <v>178</v>
      </c>
      <c r="X15" s="30">
        <v>246</v>
      </c>
      <c r="Y15" s="30">
        <v>249</v>
      </c>
      <c r="Z15" s="30">
        <v>223</v>
      </c>
      <c r="AA15" s="67">
        <v>257</v>
      </c>
      <c r="AB15" s="30">
        <v>233</v>
      </c>
      <c r="AC15" s="48">
        <v>206</v>
      </c>
      <c r="AD15" s="48">
        <v>161</v>
      </c>
      <c r="AE15" s="48">
        <v>77</v>
      </c>
      <c r="AF15" s="48">
        <v>8</v>
      </c>
      <c r="AG15" s="71">
        <v>196</v>
      </c>
      <c r="AH15" s="397">
        <v>218</v>
      </c>
      <c r="AI15" s="1032">
        <v>106</v>
      </c>
    </row>
    <row r="16" spans="1:36" x14ac:dyDescent="0.2">
      <c r="A16" s="374" t="s">
        <v>17</v>
      </c>
      <c r="B16" s="30" t="s">
        <v>462</v>
      </c>
      <c r="C16" s="30" t="s">
        <v>462</v>
      </c>
      <c r="D16" s="30" t="s">
        <v>462</v>
      </c>
      <c r="E16" s="30" t="s">
        <v>462</v>
      </c>
      <c r="F16" s="30" t="s">
        <v>462</v>
      </c>
      <c r="G16" s="30" t="s">
        <v>462</v>
      </c>
      <c r="H16" s="30" t="s">
        <v>462</v>
      </c>
      <c r="I16" s="30" t="s">
        <v>462</v>
      </c>
      <c r="J16" s="30" t="s">
        <v>462</v>
      </c>
      <c r="K16" s="30" t="s">
        <v>462</v>
      </c>
      <c r="L16" s="30" t="s">
        <v>462</v>
      </c>
      <c r="M16" s="30" t="s">
        <v>462</v>
      </c>
      <c r="N16" s="30" t="s">
        <v>462</v>
      </c>
      <c r="O16" s="30" t="s">
        <v>462</v>
      </c>
      <c r="P16" s="30" t="s">
        <v>462</v>
      </c>
      <c r="Q16" s="30" t="s">
        <v>462</v>
      </c>
      <c r="R16" s="30" t="s">
        <v>462</v>
      </c>
      <c r="S16" s="30" t="s">
        <v>462</v>
      </c>
      <c r="T16" s="30" t="s">
        <v>462</v>
      </c>
      <c r="U16" s="50" t="str">
        <f t="shared" ref="U16:AF16" si="2">U14</f>
        <v xml:space="preserve"> -</v>
      </c>
      <c r="V16" s="67" t="str">
        <f t="shared" si="2"/>
        <v xml:space="preserve"> -</v>
      </c>
      <c r="W16" s="30" t="str">
        <f t="shared" si="2"/>
        <v xml:space="preserve"> -</v>
      </c>
      <c r="X16" s="30" t="str">
        <f t="shared" si="2"/>
        <v xml:space="preserve"> -</v>
      </c>
      <c r="Y16" s="30" t="str">
        <f t="shared" si="2"/>
        <v xml:space="preserve"> -</v>
      </c>
      <c r="Z16" s="30" t="str">
        <f t="shared" si="2"/>
        <v xml:space="preserve"> -</v>
      </c>
      <c r="AA16" s="50" t="str">
        <f t="shared" si="2"/>
        <v xml:space="preserve"> -</v>
      </c>
      <c r="AB16" s="30" t="str">
        <f t="shared" si="2"/>
        <v xml:space="preserve"> -</v>
      </c>
      <c r="AC16" s="50" t="str">
        <f t="shared" si="2"/>
        <v xml:space="preserve"> -</v>
      </c>
      <c r="AD16" s="50" t="str">
        <f t="shared" si="2"/>
        <v xml:space="preserve"> -</v>
      </c>
      <c r="AE16" s="30" t="str">
        <f t="shared" si="2"/>
        <v xml:space="preserve"> -</v>
      </c>
      <c r="AF16" s="50" t="str">
        <f t="shared" si="2"/>
        <v xml:space="preserve"> -</v>
      </c>
      <c r="AG16" s="378"/>
      <c r="AH16" s="461"/>
      <c r="AI16" s="1032"/>
    </row>
    <row r="17" spans="1:36" x14ac:dyDescent="0.2">
      <c r="A17" s="374" t="s">
        <v>18</v>
      </c>
      <c r="B17" s="30" t="s">
        <v>462</v>
      </c>
      <c r="C17" s="30" t="s">
        <v>462</v>
      </c>
      <c r="D17" s="30" t="s">
        <v>462</v>
      </c>
      <c r="E17" s="30" t="s">
        <v>462</v>
      </c>
      <c r="F17" s="30" t="s">
        <v>462</v>
      </c>
      <c r="G17" s="30" t="s">
        <v>462</v>
      </c>
      <c r="H17" s="30" t="s">
        <v>462</v>
      </c>
      <c r="I17" s="30" t="s">
        <v>462</v>
      </c>
      <c r="J17" s="30" t="s">
        <v>462</v>
      </c>
      <c r="K17" s="30" t="s">
        <v>462</v>
      </c>
      <c r="L17" s="30" t="s">
        <v>462</v>
      </c>
      <c r="M17" s="30" t="s">
        <v>462</v>
      </c>
      <c r="N17" s="30" t="s">
        <v>462</v>
      </c>
      <c r="O17" s="30" t="s">
        <v>462</v>
      </c>
      <c r="P17" s="30" t="s">
        <v>462</v>
      </c>
      <c r="Q17" s="30" t="s">
        <v>462</v>
      </c>
      <c r="R17" s="30" t="s">
        <v>462</v>
      </c>
      <c r="S17" s="30" t="s">
        <v>462</v>
      </c>
      <c r="T17" s="30" t="s">
        <v>462</v>
      </c>
      <c r="U17" s="50" t="str">
        <f t="shared" ref="U17:AF17" si="3">U14</f>
        <v xml:space="preserve"> -</v>
      </c>
      <c r="V17" s="67" t="str">
        <f t="shared" si="3"/>
        <v xml:space="preserve"> -</v>
      </c>
      <c r="W17" s="50" t="str">
        <f t="shared" si="3"/>
        <v xml:space="preserve"> -</v>
      </c>
      <c r="X17" s="50" t="str">
        <f t="shared" si="3"/>
        <v xml:space="preserve"> -</v>
      </c>
      <c r="Y17" s="50" t="str">
        <f t="shared" si="3"/>
        <v xml:space="preserve"> -</v>
      </c>
      <c r="Z17" s="50" t="str">
        <f t="shared" si="3"/>
        <v xml:space="preserve"> -</v>
      </c>
      <c r="AA17" s="50" t="str">
        <f t="shared" si="3"/>
        <v xml:space="preserve"> -</v>
      </c>
      <c r="AB17" s="30" t="str">
        <f t="shared" si="3"/>
        <v xml:space="preserve"> -</v>
      </c>
      <c r="AC17" s="50" t="str">
        <f t="shared" si="3"/>
        <v xml:space="preserve"> -</v>
      </c>
      <c r="AD17" s="50" t="str">
        <f t="shared" si="3"/>
        <v xml:space="preserve"> -</v>
      </c>
      <c r="AE17" s="30" t="str">
        <f t="shared" si="3"/>
        <v xml:space="preserve"> -</v>
      </c>
      <c r="AF17" s="50" t="str">
        <f t="shared" si="3"/>
        <v xml:space="preserve"> -</v>
      </c>
      <c r="AG17" s="70" t="s">
        <v>503</v>
      </c>
      <c r="AH17" s="172" t="s">
        <v>462</v>
      </c>
      <c r="AI17" s="757" t="s">
        <v>462</v>
      </c>
      <c r="AJ17" s="377"/>
    </row>
    <row r="18" spans="1:36" x14ac:dyDescent="0.2">
      <c r="A18" s="374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 t="s">
        <v>462</v>
      </c>
      <c r="V18" s="30" t="s">
        <v>462</v>
      </c>
      <c r="W18" s="30" t="s">
        <v>462</v>
      </c>
      <c r="X18" s="30" t="s">
        <v>462</v>
      </c>
      <c r="Y18" s="30" t="s">
        <v>462</v>
      </c>
      <c r="Z18" s="30" t="s">
        <v>462</v>
      </c>
      <c r="AA18" s="30" t="s">
        <v>462</v>
      </c>
      <c r="AB18" s="30" t="s">
        <v>462</v>
      </c>
      <c r="AC18" s="30" t="s">
        <v>462</v>
      </c>
      <c r="AD18" s="30" t="s">
        <v>462</v>
      </c>
      <c r="AE18" s="30" t="s">
        <v>462</v>
      </c>
      <c r="AF18" s="30" t="s">
        <v>462</v>
      </c>
      <c r="AG18" s="70" t="s">
        <v>503</v>
      </c>
      <c r="AH18" s="172" t="s">
        <v>462</v>
      </c>
      <c r="AI18" s="757" t="s">
        <v>462</v>
      </c>
      <c r="AJ18" s="377"/>
    </row>
    <row r="19" spans="1:36" x14ac:dyDescent="0.2">
      <c r="A19" s="374" t="s">
        <v>20</v>
      </c>
      <c r="B19" s="30" t="s">
        <v>462</v>
      </c>
      <c r="C19" s="30" t="s">
        <v>462</v>
      </c>
      <c r="D19" s="30" t="s">
        <v>462</v>
      </c>
      <c r="E19" s="30" t="s">
        <v>462</v>
      </c>
      <c r="F19" s="30" t="s">
        <v>462</v>
      </c>
      <c r="G19" s="30" t="s">
        <v>462</v>
      </c>
      <c r="H19" s="30" t="s">
        <v>462</v>
      </c>
      <c r="I19" s="30" t="s">
        <v>462</v>
      </c>
      <c r="J19" s="30" t="s">
        <v>462</v>
      </c>
      <c r="K19" s="30" t="s">
        <v>462</v>
      </c>
      <c r="L19" s="30" t="s">
        <v>462</v>
      </c>
      <c r="M19" s="30" t="s">
        <v>462</v>
      </c>
      <c r="N19" s="30" t="s">
        <v>462</v>
      </c>
      <c r="O19" s="30" t="s">
        <v>462</v>
      </c>
      <c r="P19" s="30" t="s">
        <v>462</v>
      </c>
      <c r="Q19" s="30" t="s">
        <v>462</v>
      </c>
      <c r="R19" s="30" t="s">
        <v>462</v>
      </c>
      <c r="S19" s="30" t="s">
        <v>462</v>
      </c>
      <c r="T19" s="30" t="s">
        <v>462</v>
      </c>
      <c r="U19" s="50" t="str">
        <f t="shared" ref="U19:AF19" si="4">U16</f>
        <v xml:space="preserve"> -</v>
      </c>
      <c r="V19" s="67" t="str">
        <f t="shared" si="4"/>
        <v xml:space="preserve"> -</v>
      </c>
      <c r="W19" s="30" t="str">
        <f t="shared" si="4"/>
        <v xml:space="preserve"> -</v>
      </c>
      <c r="X19" s="30" t="str">
        <f t="shared" si="4"/>
        <v xml:space="preserve"> -</v>
      </c>
      <c r="Y19" s="30" t="str">
        <f t="shared" si="4"/>
        <v xml:space="preserve"> -</v>
      </c>
      <c r="Z19" s="30" t="str">
        <f t="shared" si="4"/>
        <v xml:space="preserve"> -</v>
      </c>
      <c r="AA19" s="50" t="str">
        <f t="shared" si="4"/>
        <v xml:space="preserve"> -</v>
      </c>
      <c r="AB19" s="30" t="str">
        <f t="shared" si="4"/>
        <v xml:space="preserve"> -</v>
      </c>
      <c r="AC19" s="50" t="str">
        <f t="shared" si="4"/>
        <v xml:space="preserve"> -</v>
      </c>
      <c r="AD19" s="50" t="str">
        <f t="shared" si="4"/>
        <v xml:space="preserve"> -</v>
      </c>
      <c r="AE19" s="30" t="str">
        <f t="shared" si="4"/>
        <v xml:space="preserve"> -</v>
      </c>
      <c r="AF19" s="50" t="str">
        <f t="shared" si="4"/>
        <v xml:space="preserve"> -</v>
      </c>
      <c r="AG19" s="70" t="s">
        <v>503</v>
      </c>
      <c r="AH19" s="172" t="s">
        <v>462</v>
      </c>
      <c r="AI19" s="757" t="s">
        <v>462</v>
      </c>
      <c r="AJ19" s="377"/>
    </row>
    <row r="20" spans="1:36" x14ac:dyDescent="0.2">
      <c r="A20" s="374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 t="s">
        <v>462</v>
      </c>
      <c r="V20" s="30" t="s">
        <v>462</v>
      </c>
      <c r="W20" s="30" t="s">
        <v>462</v>
      </c>
      <c r="X20" s="30" t="s">
        <v>462</v>
      </c>
      <c r="Y20" s="30" t="s">
        <v>462</v>
      </c>
      <c r="Z20" s="30" t="s">
        <v>462</v>
      </c>
      <c r="AA20" s="30" t="s">
        <v>462</v>
      </c>
      <c r="AB20" s="30" t="s">
        <v>462</v>
      </c>
      <c r="AC20" s="30" t="s">
        <v>462</v>
      </c>
      <c r="AD20" s="30" t="s">
        <v>462</v>
      </c>
      <c r="AE20" s="30" t="s">
        <v>462</v>
      </c>
      <c r="AF20" s="30" t="s">
        <v>462</v>
      </c>
      <c r="AG20" s="62" t="s">
        <v>462</v>
      </c>
      <c r="AH20" s="172" t="s">
        <v>462</v>
      </c>
      <c r="AI20" s="757" t="s">
        <v>462</v>
      </c>
      <c r="AJ20" s="377"/>
    </row>
    <row r="21" spans="1:36" x14ac:dyDescent="0.2">
      <c r="A21" s="374" t="s">
        <v>22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50"/>
      <c r="V21" s="67"/>
      <c r="W21" s="30"/>
      <c r="X21" s="30"/>
      <c r="Y21" s="30"/>
      <c r="Z21" s="30"/>
      <c r="AA21" s="50"/>
      <c r="AB21" s="30"/>
      <c r="AC21" s="50"/>
      <c r="AD21" s="50"/>
      <c r="AE21" s="30"/>
      <c r="AF21" s="50"/>
      <c r="AG21" s="70"/>
      <c r="AH21" s="461"/>
      <c r="AI21" s="1032"/>
    </row>
    <row r="22" spans="1:36" x14ac:dyDescent="0.2">
      <c r="A22" s="374" t="s">
        <v>211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60">
        <v>932</v>
      </c>
      <c r="V22" s="48">
        <v>1143</v>
      </c>
      <c r="W22" s="48">
        <v>1008</v>
      </c>
      <c r="X22" s="48">
        <v>1130</v>
      </c>
      <c r="Y22" s="48">
        <v>1416</v>
      </c>
      <c r="Z22" s="48">
        <v>1936</v>
      </c>
      <c r="AA22" s="48">
        <v>2151</v>
      </c>
      <c r="AB22" s="48">
        <v>1817</v>
      </c>
      <c r="AC22" s="48">
        <v>1848</v>
      </c>
      <c r="AD22" s="48">
        <v>2198</v>
      </c>
      <c r="AE22" s="48">
        <v>1799</v>
      </c>
      <c r="AF22" s="48">
        <v>1575</v>
      </c>
      <c r="AG22" s="71">
        <v>1510</v>
      </c>
      <c r="AH22" s="189">
        <v>1777</v>
      </c>
      <c r="AI22" s="1122">
        <v>2436</v>
      </c>
    </row>
    <row r="23" spans="1:36" x14ac:dyDescent="0.2">
      <c r="A23" s="374" t="s">
        <v>212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60">
        <v>970</v>
      </c>
      <c r="V23" s="48">
        <v>1151</v>
      </c>
      <c r="W23" s="48">
        <v>1162</v>
      </c>
      <c r="X23" s="48">
        <v>1382</v>
      </c>
      <c r="Y23" s="48">
        <v>1295</v>
      </c>
      <c r="Z23" s="48">
        <v>1747</v>
      </c>
      <c r="AA23" s="48">
        <v>2449</v>
      </c>
      <c r="AB23" s="48">
        <v>2978</v>
      </c>
      <c r="AC23" s="48">
        <v>2692</v>
      </c>
      <c r="AD23" s="48">
        <v>3218</v>
      </c>
      <c r="AE23" s="48">
        <v>2353</v>
      </c>
      <c r="AF23" s="48">
        <v>2002</v>
      </c>
      <c r="AG23" s="71">
        <v>1814</v>
      </c>
      <c r="AH23" s="189">
        <v>1900</v>
      </c>
      <c r="AI23" s="1122">
        <v>2553</v>
      </c>
    </row>
    <row r="24" spans="1:36" ht="22.5" x14ac:dyDescent="0.2">
      <c r="A24" s="374" t="s">
        <v>27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67">
        <v>-38</v>
      </c>
      <c r="V24" s="30">
        <v>-8</v>
      </c>
      <c r="W24" s="67">
        <v>-154</v>
      </c>
      <c r="X24" s="67">
        <v>-252</v>
      </c>
      <c r="Y24" s="67">
        <v>121</v>
      </c>
      <c r="Z24" s="67">
        <v>189</v>
      </c>
      <c r="AA24" s="67">
        <v>-298</v>
      </c>
      <c r="AB24" s="67">
        <v>-1161</v>
      </c>
      <c r="AC24" s="48">
        <v>-844</v>
      </c>
      <c r="AD24" s="48">
        <v>-1020</v>
      </c>
      <c r="AE24" s="48">
        <v>-554</v>
      </c>
      <c r="AF24" s="65">
        <v>-427</v>
      </c>
      <c r="AG24" s="379">
        <v>-304</v>
      </c>
      <c r="AH24" s="379">
        <v>-123</v>
      </c>
      <c r="AI24" s="1032">
        <v>-117</v>
      </c>
    </row>
    <row r="25" spans="1:36" s="77" customFormat="1" x14ac:dyDescent="0.2">
      <c r="A25" s="317" t="s">
        <v>214</v>
      </c>
      <c r="B25" s="109" t="s">
        <v>462</v>
      </c>
      <c r="C25" s="109" t="s">
        <v>462</v>
      </c>
      <c r="D25" s="109" t="s">
        <v>462</v>
      </c>
      <c r="E25" s="109" t="s">
        <v>462</v>
      </c>
      <c r="F25" s="109" t="s">
        <v>462</v>
      </c>
      <c r="G25" s="109" t="s">
        <v>462</v>
      </c>
      <c r="H25" s="109" t="s">
        <v>462</v>
      </c>
      <c r="I25" s="109" t="s">
        <v>462</v>
      </c>
      <c r="J25" s="109" t="s">
        <v>462</v>
      </c>
      <c r="K25" s="109" t="s">
        <v>462</v>
      </c>
      <c r="L25" s="109" t="s">
        <v>462</v>
      </c>
      <c r="M25" s="109" t="s">
        <v>462</v>
      </c>
      <c r="N25" s="109" t="s">
        <v>462</v>
      </c>
      <c r="O25" s="109" t="s">
        <v>462</v>
      </c>
      <c r="P25" s="109" t="s">
        <v>462</v>
      </c>
      <c r="Q25" s="109" t="s">
        <v>462</v>
      </c>
      <c r="R25" s="109" t="s">
        <v>462</v>
      </c>
      <c r="S25" s="109" t="s">
        <v>462</v>
      </c>
      <c r="T25" s="109" t="s">
        <v>462</v>
      </c>
      <c r="U25" s="109" t="s">
        <v>462</v>
      </c>
      <c r="V25" s="109" t="s">
        <v>462</v>
      </c>
      <c r="W25" s="109" t="s">
        <v>462</v>
      </c>
      <c r="X25" s="109" t="s">
        <v>462</v>
      </c>
      <c r="Y25" s="109" t="s">
        <v>462</v>
      </c>
      <c r="Z25" s="109" t="s">
        <v>462</v>
      </c>
      <c r="AA25" s="109" t="s">
        <v>462</v>
      </c>
      <c r="AB25" s="109" t="s">
        <v>462</v>
      </c>
      <c r="AC25" s="109" t="s">
        <v>462</v>
      </c>
      <c r="AD25" s="109" t="s">
        <v>462</v>
      </c>
      <c r="AE25" s="109" t="s">
        <v>462</v>
      </c>
      <c r="AF25" s="109" t="s">
        <v>462</v>
      </c>
      <c r="AG25" s="189" t="s">
        <v>462</v>
      </c>
      <c r="AH25" s="152" t="s">
        <v>462</v>
      </c>
      <c r="AI25" s="1029" t="s">
        <v>462</v>
      </c>
    </row>
    <row r="26" spans="1:36" s="77" customFormat="1" x14ac:dyDescent="0.2">
      <c r="A26" s="317" t="s">
        <v>215</v>
      </c>
      <c r="B26" s="109" t="s">
        <v>462</v>
      </c>
      <c r="C26" s="109" t="s">
        <v>462</v>
      </c>
      <c r="D26" s="109" t="s">
        <v>462</v>
      </c>
      <c r="E26" s="109" t="s">
        <v>462</v>
      </c>
      <c r="F26" s="109" t="s">
        <v>462</v>
      </c>
      <c r="G26" s="109" t="s">
        <v>462</v>
      </c>
      <c r="H26" s="109" t="s">
        <v>462</v>
      </c>
      <c r="I26" s="109" t="s">
        <v>462</v>
      </c>
      <c r="J26" s="109" t="s">
        <v>462</v>
      </c>
      <c r="K26" s="109" t="s">
        <v>462</v>
      </c>
      <c r="L26" s="109" t="s">
        <v>462</v>
      </c>
      <c r="M26" s="109" t="s">
        <v>462</v>
      </c>
      <c r="N26" s="109" t="s">
        <v>462</v>
      </c>
      <c r="O26" s="109" t="s">
        <v>462</v>
      </c>
      <c r="P26" s="109" t="s">
        <v>462</v>
      </c>
      <c r="Q26" s="109" t="s">
        <v>462</v>
      </c>
      <c r="R26" s="109" t="s">
        <v>462</v>
      </c>
      <c r="S26" s="109" t="s">
        <v>462</v>
      </c>
      <c r="T26" s="109" t="s">
        <v>462</v>
      </c>
      <c r="U26" s="109" t="s">
        <v>462</v>
      </c>
      <c r="V26" s="109" t="s">
        <v>462</v>
      </c>
      <c r="W26" s="109" t="s">
        <v>462</v>
      </c>
      <c r="X26" s="109" t="s">
        <v>462</v>
      </c>
      <c r="Y26" s="109" t="s">
        <v>462</v>
      </c>
      <c r="Z26" s="109" t="s">
        <v>462</v>
      </c>
      <c r="AA26" s="109" t="s">
        <v>462</v>
      </c>
      <c r="AB26" s="109" t="s">
        <v>462</v>
      </c>
      <c r="AC26" s="109" t="s">
        <v>462</v>
      </c>
      <c r="AD26" s="109" t="s">
        <v>462</v>
      </c>
      <c r="AE26" s="109" t="s">
        <v>462</v>
      </c>
      <c r="AF26" s="109" t="s">
        <v>462</v>
      </c>
      <c r="AG26" s="172" t="s">
        <v>462</v>
      </c>
      <c r="AH26" s="152" t="s">
        <v>462</v>
      </c>
      <c r="AI26" s="1029" t="s">
        <v>462</v>
      </c>
    </row>
    <row r="27" spans="1:36" s="77" customFormat="1" ht="22.5" x14ac:dyDescent="0.2">
      <c r="A27" s="317" t="s">
        <v>504</v>
      </c>
      <c r="B27" s="109" t="s">
        <v>462</v>
      </c>
      <c r="C27" s="109" t="s">
        <v>462</v>
      </c>
      <c r="D27" s="109" t="s">
        <v>462</v>
      </c>
      <c r="E27" s="109" t="s">
        <v>462</v>
      </c>
      <c r="F27" s="109" t="s">
        <v>462</v>
      </c>
      <c r="G27" s="109" t="s">
        <v>462</v>
      </c>
      <c r="H27" s="109" t="s">
        <v>462</v>
      </c>
      <c r="I27" s="109" t="s">
        <v>462</v>
      </c>
      <c r="J27" s="109" t="s">
        <v>462</v>
      </c>
      <c r="K27" s="109" t="s">
        <v>462</v>
      </c>
      <c r="L27" s="109" t="s">
        <v>462</v>
      </c>
      <c r="M27" s="109" t="s">
        <v>462</v>
      </c>
      <c r="N27" s="109" t="s">
        <v>462</v>
      </c>
      <c r="O27" s="109" t="s">
        <v>462</v>
      </c>
      <c r="P27" s="109" t="s">
        <v>462</v>
      </c>
      <c r="Q27" s="109" t="s">
        <v>462</v>
      </c>
      <c r="R27" s="109" t="s">
        <v>462</v>
      </c>
      <c r="S27" s="109" t="s">
        <v>462</v>
      </c>
      <c r="T27" s="109" t="s">
        <v>462</v>
      </c>
      <c r="U27" s="109" t="s">
        <v>462</v>
      </c>
      <c r="V27" s="109" t="s">
        <v>462</v>
      </c>
      <c r="W27" s="109" t="s">
        <v>462</v>
      </c>
      <c r="X27" s="109" t="s">
        <v>462</v>
      </c>
      <c r="Y27" s="109" t="s">
        <v>462</v>
      </c>
      <c r="Z27" s="109" t="s">
        <v>462</v>
      </c>
      <c r="AA27" s="109" t="s">
        <v>462</v>
      </c>
      <c r="AB27" s="109" t="s">
        <v>462</v>
      </c>
      <c r="AC27" s="109" t="s">
        <v>462</v>
      </c>
      <c r="AD27" s="109" t="s">
        <v>462</v>
      </c>
      <c r="AE27" s="109" t="s">
        <v>462</v>
      </c>
      <c r="AF27" s="109" t="s">
        <v>462</v>
      </c>
      <c r="AG27" s="172" t="s">
        <v>462</v>
      </c>
      <c r="AH27" s="152" t="s">
        <v>462</v>
      </c>
      <c r="AI27" s="1029" t="s">
        <v>462</v>
      </c>
    </row>
    <row r="28" spans="1:36" s="77" customFormat="1" ht="22.5" x14ac:dyDescent="0.2">
      <c r="A28" s="317" t="s">
        <v>396</v>
      </c>
      <c r="B28" s="109" t="s">
        <v>462</v>
      </c>
      <c r="C28" s="109" t="s">
        <v>462</v>
      </c>
      <c r="D28" s="109" t="s">
        <v>462</v>
      </c>
      <c r="E28" s="109" t="s">
        <v>462</v>
      </c>
      <c r="F28" s="109" t="s">
        <v>462</v>
      </c>
      <c r="G28" s="109" t="s">
        <v>462</v>
      </c>
      <c r="H28" s="109" t="s">
        <v>462</v>
      </c>
      <c r="I28" s="109" t="s">
        <v>462</v>
      </c>
      <c r="J28" s="109" t="s">
        <v>462</v>
      </c>
      <c r="K28" s="109" t="s">
        <v>462</v>
      </c>
      <c r="L28" s="109" t="s">
        <v>462</v>
      </c>
      <c r="M28" s="109" t="s">
        <v>462</v>
      </c>
      <c r="N28" s="109" t="s">
        <v>462</v>
      </c>
      <c r="O28" s="109" t="s">
        <v>462</v>
      </c>
      <c r="P28" s="109" t="s">
        <v>462</v>
      </c>
      <c r="Q28" s="109" t="s">
        <v>462</v>
      </c>
      <c r="R28" s="109" t="s">
        <v>462</v>
      </c>
      <c r="S28" s="109" t="s">
        <v>462</v>
      </c>
      <c r="T28" s="109" t="s">
        <v>462</v>
      </c>
      <c r="U28" s="109" t="s">
        <v>462</v>
      </c>
      <c r="V28" s="109" t="s">
        <v>462</v>
      </c>
      <c r="W28" s="109" t="s">
        <v>462</v>
      </c>
      <c r="X28" s="109" t="s">
        <v>462</v>
      </c>
      <c r="Y28" s="109" t="s">
        <v>462</v>
      </c>
      <c r="Z28" s="109" t="s">
        <v>462</v>
      </c>
      <c r="AA28" s="109" t="s">
        <v>462</v>
      </c>
      <c r="AB28" s="109" t="s">
        <v>462</v>
      </c>
      <c r="AC28" s="109" t="s">
        <v>462</v>
      </c>
      <c r="AD28" s="109" t="s">
        <v>462</v>
      </c>
      <c r="AE28" s="109" t="s">
        <v>462</v>
      </c>
      <c r="AF28" s="109" t="s">
        <v>462</v>
      </c>
      <c r="AG28" s="172" t="s">
        <v>462</v>
      </c>
      <c r="AH28" s="152" t="s">
        <v>462</v>
      </c>
      <c r="AI28" s="1029" t="s">
        <v>462</v>
      </c>
    </row>
    <row r="29" spans="1:36" s="77" customFormat="1" x14ac:dyDescent="0.2">
      <c r="A29" s="317" t="s">
        <v>397</v>
      </c>
      <c r="B29" s="109" t="s">
        <v>462</v>
      </c>
      <c r="C29" s="109" t="s">
        <v>462</v>
      </c>
      <c r="D29" s="109" t="s">
        <v>462</v>
      </c>
      <c r="E29" s="109" t="s">
        <v>462</v>
      </c>
      <c r="F29" s="109" t="s">
        <v>462</v>
      </c>
      <c r="G29" s="109" t="s">
        <v>462</v>
      </c>
      <c r="H29" s="109" t="s">
        <v>462</v>
      </c>
      <c r="I29" s="109" t="s">
        <v>462</v>
      </c>
      <c r="J29" s="109" t="s">
        <v>462</v>
      </c>
      <c r="K29" s="109" t="s">
        <v>462</v>
      </c>
      <c r="L29" s="109" t="s">
        <v>462</v>
      </c>
      <c r="M29" s="109" t="s">
        <v>462</v>
      </c>
      <c r="N29" s="109" t="s">
        <v>462</v>
      </c>
      <c r="O29" s="109" t="s">
        <v>462</v>
      </c>
      <c r="P29" s="109" t="s">
        <v>462</v>
      </c>
      <c r="Q29" s="109" t="s">
        <v>462</v>
      </c>
      <c r="R29" s="109" t="s">
        <v>462</v>
      </c>
      <c r="S29" s="109" t="s">
        <v>462</v>
      </c>
      <c r="T29" s="109" t="s">
        <v>462</v>
      </c>
      <c r="U29" s="109" t="s">
        <v>462</v>
      </c>
      <c r="V29" s="109" t="s">
        <v>462</v>
      </c>
      <c r="W29" s="109" t="s">
        <v>462</v>
      </c>
      <c r="X29" s="109" t="s">
        <v>462</v>
      </c>
      <c r="Y29" s="109" t="s">
        <v>462</v>
      </c>
      <c r="Z29" s="109" t="s">
        <v>462</v>
      </c>
      <c r="AA29" s="109" t="s">
        <v>462</v>
      </c>
      <c r="AB29" s="109" t="s">
        <v>462</v>
      </c>
      <c r="AC29" s="109" t="s">
        <v>462</v>
      </c>
      <c r="AD29" s="109" t="s">
        <v>462</v>
      </c>
      <c r="AE29" s="109" t="s">
        <v>462</v>
      </c>
      <c r="AF29" s="109" t="s">
        <v>462</v>
      </c>
      <c r="AG29" s="172" t="s">
        <v>462</v>
      </c>
      <c r="AH29" s="152" t="s">
        <v>462</v>
      </c>
      <c r="AI29" s="1029" t="s">
        <v>462</v>
      </c>
    </row>
    <row r="30" spans="1:36" s="77" customFormat="1" x14ac:dyDescent="0.2">
      <c r="A30" s="317" t="s">
        <v>219</v>
      </c>
      <c r="B30" s="109" t="s">
        <v>462</v>
      </c>
      <c r="C30" s="109" t="s">
        <v>462</v>
      </c>
      <c r="D30" s="109" t="s">
        <v>462</v>
      </c>
      <c r="E30" s="109" t="s">
        <v>462</v>
      </c>
      <c r="F30" s="109" t="s">
        <v>462</v>
      </c>
      <c r="G30" s="109" t="s">
        <v>462</v>
      </c>
      <c r="H30" s="109" t="s">
        <v>462</v>
      </c>
      <c r="I30" s="109" t="s">
        <v>462</v>
      </c>
      <c r="J30" s="109" t="s">
        <v>462</v>
      </c>
      <c r="K30" s="109" t="s">
        <v>462</v>
      </c>
      <c r="L30" s="109" t="s">
        <v>462</v>
      </c>
      <c r="M30" s="109" t="s">
        <v>462</v>
      </c>
      <c r="N30" s="109" t="s">
        <v>462</v>
      </c>
      <c r="O30" s="109" t="s">
        <v>462</v>
      </c>
      <c r="P30" s="109" t="s">
        <v>462</v>
      </c>
      <c r="Q30" s="109" t="s">
        <v>462</v>
      </c>
      <c r="R30" s="109" t="s">
        <v>462</v>
      </c>
      <c r="S30" s="109" t="s">
        <v>462</v>
      </c>
      <c r="T30" s="109" t="s">
        <v>462</v>
      </c>
      <c r="U30" s="109" t="s">
        <v>462</v>
      </c>
      <c r="V30" s="109" t="s">
        <v>462</v>
      </c>
      <c r="W30" s="109" t="s">
        <v>462</v>
      </c>
      <c r="X30" s="109" t="s">
        <v>462</v>
      </c>
      <c r="Y30" s="109" t="s">
        <v>462</v>
      </c>
      <c r="Z30" s="109" t="s">
        <v>462</v>
      </c>
      <c r="AA30" s="109" t="s">
        <v>462</v>
      </c>
      <c r="AB30" s="109" t="s">
        <v>462</v>
      </c>
      <c r="AC30" s="109" t="s">
        <v>462</v>
      </c>
      <c r="AD30" s="109" t="s">
        <v>462</v>
      </c>
      <c r="AE30" s="109" t="s">
        <v>462</v>
      </c>
      <c r="AF30" s="109" t="s">
        <v>462</v>
      </c>
      <c r="AG30" s="189" t="s">
        <v>462</v>
      </c>
      <c r="AH30" s="152" t="s">
        <v>462</v>
      </c>
      <c r="AI30" s="1029" t="s">
        <v>462</v>
      </c>
    </row>
    <row r="31" spans="1:36" s="77" customFormat="1" ht="12.75" x14ac:dyDescent="0.2">
      <c r="A31" s="317" t="s">
        <v>505</v>
      </c>
      <c r="B31" s="109" t="s">
        <v>462</v>
      </c>
      <c r="C31" s="109" t="s">
        <v>462</v>
      </c>
      <c r="D31" s="109" t="s">
        <v>462</v>
      </c>
      <c r="E31" s="109" t="s">
        <v>462</v>
      </c>
      <c r="F31" s="109" t="s">
        <v>462</v>
      </c>
      <c r="G31" s="109" t="s">
        <v>462</v>
      </c>
      <c r="H31" s="109" t="s">
        <v>462</v>
      </c>
      <c r="I31" s="109" t="s">
        <v>462</v>
      </c>
      <c r="J31" s="109" t="s">
        <v>462</v>
      </c>
      <c r="K31" s="109" t="s">
        <v>462</v>
      </c>
      <c r="L31" s="109" t="s">
        <v>462</v>
      </c>
      <c r="M31" s="109" t="s">
        <v>462</v>
      </c>
      <c r="N31" s="109" t="s">
        <v>462</v>
      </c>
      <c r="O31" s="109" t="s">
        <v>462</v>
      </c>
      <c r="P31" s="109" t="s">
        <v>462</v>
      </c>
      <c r="Q31" s="109" t="s">
        <v>462</v>
      </c>
      <c r="R31" s="109" t="s">
        <v>462</v>
      </c>
      <c r="S31" s="109" t="s">
        <v>462</v>
      </c>
      <c r="T31" s="109" t="s">
        <v>462</v>
      </c>
      <c r="U31" s="30">
        <v>1</v>
      </c>
      <c r="V31" s="30">
        <v>1</v>
      </c>
      <c r="W31" s="30">
        <v>1</v>
      </c>
      <c r="X31" s="30">
        <v>2</v>
      </c>
      <c r="Y31" s="30">
        <v>2</v>
      </c>
      <c r="Z31" s="30">
        <v>2</v>
      </c>
      <c r="AA31" s="30">
        <v>2</v>
      </c>
      <c r="AB31" s="109">
        <v>2</v>
      </c>
      <c r="AC31" s="109">
        <v>2</v>
      </c>
      <c r="AD31" s="109">
        <v>2</v>
      </c>
      <c r="AE31" s="109">
        <v>2</v>
      </c>
      <c r="AF31" s="380">
        <v>2</v>
      </c>
      <c r="AG31" s="381">
        <v>2</v>
      </c>
      <c r="AH31" s="382">
        <v>2</v>
      </c>
      <c r="AI31" s="738">
        <v>2</v>
      </c>
    </row>
    <row r="32" spans="1:36" s="77" customFormat="1" ht="12.75" x14ac:dyDescent="0.2">
      <c r="A32" s="317" t="s">
        <v>506</v>
      </c>
      <c r="B32" s="109" t="s">
        <v>462</v>
      </c>
      <c r="C32" s="109" t="s">
        <v>462</v>
      </c>
      <c r="D32" s="109" t="s">
        <v>462</v>
      </c>
      <c r="E32" s="109" t="s">
        <v>462</v>
      </c>
      <c r="F32" s="109" t="s">
        <v>462</v>
      </c>
      <c r="G32" s="109" t="s">
        <v>462</v>
      </c>
      <c r="H32" s="109" t="s">
        <v>462</v>
      </c>
      <c r="I32" s="109" t="s">
        <v>462</v>
      </c>
      <c r="J32" s="109" t="s">
        <v>462</v>
      </c>
      <c r="K32" s="109" t="s">
        <v>462</v>
      </c>
      <c r="L32" s="109" t="s">
        <v>462</v>
      </c>
      <c r="M32" s="109" t="s">
        <v>462</v>
      </c>
      <c r="N32" s="109" t="s">
        <v>462</v>
      </c>
      <c r="O32" s="109" t="s">
        <v>462</v>
      </c>
      <c r="P32" s="109" t="s">
        <v>462</v>
      </c>
      <c r="Q32" s="109" t="s">
        <v>462</v>
      </c>
      <c r="R32" s="109" t="s">
        <v>462</v>
      </c>
      <c r="S32" s="109" t="s">
        <v>462</v>
      </c>
      <c r="T32" s="109" t="s">
        <v>462</v>
      </c>
      <c r="U32" s="12">
        <v>1689</v>
      </c>
      <c r="V32" s="12">
        <v>1481</v>
      </c>
      <c r="W32" s="12">
        <v>1515</v>
      </c>
      <c r="X32" s="30">
        <v>2091</v>
      </c>
      <c r="Y32" s="30">
        <v>2003</v>
      </c>
      <c r="Z32" s="30">
        <v>1716</v>
      </c>
      <c r="AA32" s="30">
        <v>1627</v>
      </c>
      <c r="AB32" s="30">
        <v>1605</v>
      </c>
      <c r="AC32" s="30">
        <v>1677</v>
      </c>
      <c r="AD32" s="30">
        <v>1670</v>
      </c>
      <c r="AE32" s="30">
        <v>1654</v>
      </c>
      <c r="AF32" s="30">
        <v>1628</v>
      </c>
      <c r="AG32" s="31">
        <v>1598</v>
      </c>
      <c r="AH32" s="383">
        <v>1498</v>
      </c>
      <c r="AI32" s="1323">
        <v>1325</v>
      </c>
    </row>
    <row r="33" spans="1:35" s="77" customFormat="1" x14ac:dyDescent="0.2">
      <c r="A33" s="317" t="s">
        <v>37</v>
      </c>
      <c r="B33" s="109" t="s">
        <v>462</v>
      </c>
      <c r="C33" s="109" t="s">
        <v>462</v>
      </c>
      <c r="D33" s="109" t="s">
        <v>462</v>
      </c>
      <c r="E33" s="109" t="s">
        <v>462</v>
      </c>
      <c r="F33" s="109" t="s">
        <v>462</v>
      </c>
      <c r="G33" s="109" t="s">
        <v>462</v>
      </c>
      <c r="H33" s="109" t="s">
        <v>462</v>
      </c>
      <c r="I33" s="109" t="s">
        <v>462</v>
      </c>
      <c r="J33" s="109" t="s">
        <v>462</v>
      </c>
      <c r="K33" s="109" t="s">
        <v>462</v>
      </c>
      <c r="L33" s="109" t="s">
        <v>462</v>
      </c>
      <c r="M33" s="109" t="s">
        <v>462</v>
      </c>
      <c r="N33" s="109" t="s">
        <v>462</v>
      </c>
      <c r="O33" s="109" t="s">
        <v>462</v>
      </c>
      <c r="P33" s="109" t="s">
        <v>462</v>
      </c>
      <c r="Q33" s="109" t="s">
        <v>462</v>
      </c>
      <c r="R33" s="109" t="s">
        <v>462</v>
      </c>
      <c r="S33" s="109" t="s">
        <v>462</v>
      </c>
      <c r="T33" s="109" t="s">
        <v>462</v>
      </c>
      <c r="U33" s="109" t="s">
        <v>462</v>
      </c>
      <c r="V33" s="109" t="s">
        <v>462</v>
      </c>
      <c r="W33" s="109" t="s">
        <v>462</v>
      </c>
      <c r="X33" s="109" t="s">
        <v>462</v>
      </c>
      <c r="Y33" s="109" t="s">
        <v>462</v>
      </c>
      <c r="Z33" s="109" t="s">
        <v>462</v>
      </c>
      <c r="AA33" s="109" t="s">
        <v>462</v>
      </c>
      <c r="AB33" s="109" t="s">
        <v>462</v>
      </c>
      <c r="AC33" s="109" t="s">
        <v>462</v>
      </c>
      <c r="AD33" s="109" t="s">
        <v>462</v>
      </c>
      <c r="AE33" s="109" t="s">
        <v>462</v>
      </c>
      <c r="AF33" s="109" t="s">
        <v>462</v>
      </c>
      <c r="AG33" s="109" t="s">
        <v>462</v>
      </c>
      <c r="AH33" s="30" t="s">
        <v>462</v>
      </c>
      <c r="AI33" s="744" t="s">
        <v>462</v>
      </c>
    </row>
    <row r="34" spans="1:35" s="77" customFormat="1" ht="22.5" x14ac:dyDescent="0.2">
      <c r="A34" s="317" t="s">
        <v>400</v>
      </c>
      <c r="B34" s="109" t="s">
        <v>462</v>
      </c>
      <c r="C34" s="109" t="s">
        <v>462</v>
      </c>
      <c r="D34" s="109" t="s">
        <v>462</v>
      </c>
      <c r="E34" s="109" t="s">
        <v>462</v>
      </c>
      <c r="F34" s="109" t="s">
        <v>462</v>
      </c>
      <c r="G34" s="109" t="s">
        <v>462</v>
      </c>
      <c r="H34" s="109" t="s">
        <v>462</v>
      </c>
      <c r="I34" s="109" t="s">
        <v>462</v>
      </c>
      <c r="J34" s="109" t="s">
        <v>462</v>
      </c>
      <c r="K34" s="109" t="s">
        <v>462</v>
      </c>
      <c r="L34" s="109" t="s">
        <v>462</v>
      </c>
      <c r="M34" s="109" t="s">
        <v>462</v>
      </c>
      <c r="N34" s="109" t="s">
        <v>462</v>
      </c>
      <c r="O34" s="109" t="s">
        <v>462</v>
      </c>
      <c r="P34" s="109" t="s">
        <v>462</v>
      </c>
      <c r="Q34" s="109" t="s">
        <v>462</v>
      </c>
      <c r="R34" s="109" t="s">
        <v>462</v>
      </c>
      <c r="S34" s="109" t="s">
        <v>462</v>
      </c>
      <c r="T34" s="109" t="s">
        <v>462</v>
      </c>
      <c r="U34" s="109" t="s">
        <v>462</v>
      </c>
      <c r="V34" s="109" t="s">
        <v>462</v>
      </c>
      <c r="W34" s="109" t="s">
        <v>462</v>
      </c>
      <c r="X34" s="109" t="s">
        <v>462</v>
      </c>
      <c r="Y34" s="109" t="s">
        <v>462</v>
      </c>
      <c r="Z34" s="109" t="s">
        <v>462</v>
      </c>
      <c r="AA34" s="109" t="s">
        <v>462</v>
      </c>
      <c r="AB34" s="109" t="s">
        <v>462</v>
      </c>
      <c r="AC34" s="109" t="s">
        <v>462</v>
      </c>
      <c r="AD34" s="109" t="s">
        <v>462</v>
      </c>
      <c r="AE34" s="109" t="s">
        <v>462</v>
      </c>
      <c r="AF34" s="109" t="s">
        <v>462</v>
      </c>
      <c r="AG34" s="109" t="s">
        <v>462</v>
      </c>
      <c r="AH34" s="30" t="s">
        <v>462</v>
      </c>
      <c r="AI34" s="744" t="s">
        <v>462</v>
      </c>
    </row>
    <row r="35" spans="1:35" s="77" customFormat="1" x14ac:dyDescent="0.2">
      <c r="A35" s="280" t="s">
        <v>401</v>
      </c>
      <c r="B35" s="109" t="s">
        <v>462</v>
      </c>
      <c r="C35" s="109" t="s">
        <v>462</v>
      </c>
      <c r="D35" s="109" t="s">
        <v>462</v>
      </c>
      <c r="E35" s="109" t="s">
        <v>462</v>
      </c>
      <c r="F35" s="109" t="s">
        <v>462</v>
      </c>
      <c r="G35" s="109" t="s">
        <v>462</v>
      </c>
      <c r="H35" s="109" t="s">
        <v>462</v>
      </c>
      <c r="I35" s="109" t="s">
        <v>462</v>
      </c>
      <c r="J35" s="109" t="s">
        <v>462</v>
      </c>
      <c r="K35" s="109" t="s">
        <v>462</v>
      </c>
      <c r="L35" s="109" t="s">
        <v>462</v>
      </c>
      <c r="M35" s="109" t="s">
        <v>462</v>
      </c>
      <c r="N35" s="109" t="s">
        <v>462</v>
      </c>
      <c r="O35" s="109" t="s">
        <v>462</v>
      </c>
      <c r="P35" s="109" t="s">
        <v>462</v>
      </c>
      <c r="Q35" s="109" t="s">
        <v>462</v>
      </c>
      <c r="R35" s="109" t="s">
        <v>462</v>
      </c>
      <c r="S35" s="109" t="s">
        <v>462</v>
      </c>
      <c r="T35" s="109" t="s">
        <v>462</v>
      </c>
      <c r="U35" s="109" t="s">
        <v>462</v>
      </c>
      <c r="V35" s="109" t="s">
        <v>462</v>
      </c>
      <c r="W35" s="109" t="s">
        <v>462</v>
      </c>
      <c r="X35" s="109" t="s">
        <v>462</v>
      </c>
      <c r="Y35" s="109" t="s">
        <v>462</v>
      </c>
      <c r="Z35" s="109" t="s">
        <v>462</v>
      </c>
      <c r="AA35" s="109" t="s">
        <v>462</v>
      </c>
      <c r="AB35" s="109" t="s">
        <v>462</v>
      </c>
      <c r="AC35" s="109" t="s">
        <v>462</v>
      </c>
      <c r="AD35" s="109" t="s">
        <v>462</v>
      </c>
      <c r="AE35" s="109" t="s">
        <v>462</v>
      </c>
      <c r="AF35" s="109" t="s">
        <v>462</v>
      </c>
      <c r="AG35" s="172" t="s">
        <v>462</v>
      </c>
      <c r="AH35" s="62" t="s">
        <v>462</v>
      </c>
      <c r="AI35" s="718" t="s">
        <v>462</v>
      </c>
    </row>
    <row r="36" spans="1:35" s="385" customFormat="1" x14ac:dyDescent="0.2">
      <c r="A36" s="1316" t="s">
        <v>40</v>
      </c>
      <c r="B36" s="1134"/>
      <c r="C36" s="1134"/>
      <c r="D36" s="1134"/>
      <c r="E36" s="1134"/>
      <c r="F36" s="1134"/>
      <c r="G36" s="1134"/>
      <c r="H36" s="1134"/>
      <c r="I36" s="1134"/>
      <c r="J36" s="1134"/>
      <c r="K36" s="1134"/>
      <c r="L36" s="1134"/>
      <c r="M36" s="1134"/>
      <c r="N36" s="1134"/>
      <c r="O36" s="1134"/>
      <c r="P36" s="1134"/>
      <c r="Q36" s="1134"/>
      <c r="R36" s="1134"/>
      <c r="S36" s="1134"/>
      <c r="T36" s="1134"/>
      <c r="U36" s="1134"/>
      <c r="V36" s="1134"/>
      <c r="W36" s="1133"/>
      <c r="X36" s="1133"/>
      <c r="Y36" s="1133"/>
      <c r="Z36" s="1133"/>
      <c r="AA36" s="1134"/>
      <c r="AB36" s="1134"/>
      <c r="AC36" s="1134"/>
      <c r="AD36" s="1134"/>
      <c r="AE36" s="1134"/>
      <c r="AF36" s="1134"/>
      <c r="AG36" s="1338"/>
      <c r="AH36" s="1338"/>
      <c r="AI36" s="1064"/>
    </row>
    <row r="37" spans="1:35" s="390" customFormat="1" x14ac:dyDescent="0.2">
      <c r="A37" s="386" t="s">
        <v>41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387"/>
      <c r="AD37" s="387"/>
      <c r="AE37" s="384"/>
      <c r="AF37" s="384"/>
      <c r="AG37" s="388"/>
      <c r="AH37" s="389"/>
      <c r="AI37" s="384"/>
    </row>
    <row r="38" spans="1:35" s="390" customFormat="1" x14ac:dyDescent="0.2">
      <c r="A38" s="386" t="s">
        <v>42</v>
      </c>
      <c r="B38" s="307" t="s">
        <v>8</v>
      </c>
      <c r="C38" s="307" t="s">
        <v>8</v>
      </c>
      <c r="D38" s="307" t="s">
        <v>8</v>
      </c>
      <c r="E38" s="307" t="s">
        <v>8</v>
      </c>
      <c r="F38" s="307" t="s">
        <v>8</v>
      </c>
      <c r="G38" s="307" t="s">
        <v>8</v>
      </c>
      <c r="H38" s="307" t="s">
        <v>8</v>
      </c>
      <c r="I38" s="307" t="s">
        <v>8</v>
      </c>
      <c r="J38" s="307" t="s">
        <v>8</v>
      </c>
      <c r="K38" s="307" t="s">
        <v>8</v>
      </c>
      <c r="L38" s="307" t="s">
        <v>8</v>
      </c>
      <c r="M38" s="307" t="s">
        <v>8</v>
      </c>
      <c r="N38" s="307">
        <v>4813</v>
      </c>
      <c r="O38" s="307">
        <v>5060</v>
      </c>
      <c r="P38" s="307">
        <v>5828</v>
      </c>
      <c r="Q38" s="307">
        <v>7751</v>
      </c>
      <c r="R38" s="307">
        <v>8985</v>
      </c>
      <c r="S38" s="307">
        <v>11595</v>
      </c>
      <c r="T38" s="307">
        <v>11427</v>
      </c>
      <c r="U38" s="307">
        <v>11748</v>
      </c>
      <c r="V38" s="307">
        <v>14972</v>
      </c>
      <c r="W38" s="307">
        <v>15618</v>
      </c>
      <c r="X38" s="307">
        <v>16780</v>
      </c>
      <c r="Y38" s="307">
        <v>17501</v>
      </c>
      <c r="Z38" s="307">
        <v>17443</v>
      </c>
      <c r="AA38" s="307">
        <v>19560</v>
      </c>
      <c r="AB38" s="307">
        <v>22447</v>
      </c>
      <c r="AC38" s="272">
        <v>25085</v>
      </c>
      <c r="AD38" s="272">
        <v>26093</v>
      </c>
      <c r="AE38" s="391">
        <v>31186</v>
      </c>
      <c r="AF38" s="358">
        <v>38687</v>
      </c>
      <c r="AG38" s="392">
        <v>45384</v>
      </c>
      <c r="AH38" s="332">
        <v>49745</v>
      </c>
      <c r="AI38" s="770">
        <v>50146</v>
      </c>
    </row>
    <row r="39" spans="1:35" s="10" customFormat="1" x14ac:dyDescent="0.2">
      <c r="A39" s="1270" t="s">
        <v>44</v>
      </c>
      <c r="B39" s="1346"/>
      <c r="C39" s="1346"/>
      <c r="D39" s="1346"/>
      <c r="E39" s="1346"/>
      <c r="F39" s="1346"/>
      <c r="G39" s="1346"/>
      <c r="H39" s="1347"/>
      <c r="I39" s="1347"/>
      <c r="J39" s="1347"/>
      <c r="K39" s="1347"/>
      <c r="L39" s="1347"/>
      <c r="M39" s="1347"/>
      <c r="N39" s="1347"/>
      <c r="O39" s="1347"/>
      <c r="P39" s="1347"/>
      <c r="Q39" s="1347"/>
      <c r="R39" s="1347"/>
      <c r="S39" s="1347"/>
      <c r="T39" s="1347"/>
      <c r="U39" s="1347"/>
      <c r="V39" s="1347"/>
      <c r="W39" s="1348"/>
      <c r="X39" s="1349"/>
      <c r="Y39" s="1349"/>
      <c r="Z39" s="1349"/>
      <c r="AA39" s="1350"/>
      <c r="AB39" s="1350"/>
      <c r="AC39" s="1350"/>
      <c r="AD39" s="1350"/>
      <c r="AE39" s="1350"/>
      <c r="AF39" s="1350"/>
      <c r="AG39" s="1351"/>
      <c r="AH39" s="1351"/>
      <c r="AI39" s="1337"/>
    </row>
    <row r="40" spans="1:35" s="77" customFormat="1" x14ac:dyDescent="0.2">
      <c r="A40" s="317" t="s">
        <v>45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32"/>
      <c r="X40" s="32"/>
      <c r="Y40" s="32"/>
      <c r="Z40" s="32"/>
      <c r="AA40" s="393"/>
      <c r="AB40" s="32"/>
      <c r="AC40" s="19"/>
      <c r="AD40" s="19"/>
      <c r="AE40" s="19"/>
      <c r="AF40" s="19"/>
      <c r="AG40" s="394"/>
      <c r="AH40" s="172"/>
      <c r="AI40" s="317"/>
    </row>
    <row r="41" spans="1:35" s="77" customFormat="1" ht="12.75" x14ac:dyDescent="0.2">
      <c r="A41" s="317" t="s">
        <v>3</v>
      </c>
      <c r="B41" s="30" t="s">
        <v>8</v>
      </c>
      <c r="C41" s="30" t="s">
        <v>8</v>
      </c>
      <c r="D41" s="30" t="s">
        <v>8</v>
      </c>
      <c r="E41" s="30" t="s">
        <v>8</v>
      </c>
      <c r="F41" s="30" t="s">
        <v>8</v>
      </c>
      <c r="G41" s="30" t="s">
        <v>8</v>
      </c>
      <c r="H41" s="30" t="s">
        <v>8</v>
      </c>
      <c r="I41" s="30" t="s">
        <v>8</v>
      </c>
      <c r="J41" s="30" t="s">
        <v>8</v>
      </c>
      <c r="K41" s="30" t="s">
        <v>8</v>
      </c>
      <c r="L41" s="30" t="s">
        <v>8</v>
      </c>
      <c r="M41" s="30" t="s">
        <v>8</v>
      </c>
      <c r="N41" s="30" t="s">
        <v>8</v>
      </c>
      <c r="O41" s="30" t="s">
        <v>8</v>
      </c>
      <c r="P41" s="30" t="s">
        <v>8</v>
      </c>
      <c r="Q41" s="30" t="s">
        <v>8</v>
      </c>
      <c r="R41" s="30" t="s">
        <v>8</v>
      </c>
      <c r="S41" s="30" t="s">
        <v>8</v>
      </c>
      <c r="T41" s="30" t="s">
        <v>8</v>
      </c>
      <c r="U41" s="30" t="s">
        <v>8</v>
      </c>
      <c r="V41" s="30" t="s">
        <v>8</v>
      </c>
      <c r="W41" s="30" t="s">
        <v>8</v>
      </c>
      <c r="X41" s="30" t="s">
        <v>8</v>
      </c>
      <c r="Y41" s="50">
        <v>27.2</v>
      </c>
      <c r="Z41" s="50" t="s">
        <v>507</v>
      </c>
      <c r="AA41" s="50">
        <v>26.2</v>
      </c>
      <c r="AB41" s="395">
        <v>25.6</v>
      </c>
      <c r="AC41" s="395">
        <v>24.9</v>
      </c>
      <c r="AD41" s="395">
        <v>24.4</v>
      </c>
      <c r="AE41" s="395">
        <v>22.5</v>
      </c>
      <c r="AF41" s="395">
        <v>22.3</v>
      </c>
      <c r="AG41" s="396">
        <v>27.1</v>
      </c>
      <c r="AH41" s="397">
        <v>26.7</v>
      </c>
      <c r="AI41" s="756">
        <v>27.2</v>
      </c>
    </row>
    <row r="42" spans="1:35" s="77" customFormat="1" ht="12.75" x14ac:dyDescent="0.2">
      <c r="A42" s="317" t="s">
        <v>5</v>
      </c>
      <c r="B42" s="30" t="s">
        <v>8</v>
      </c>
      <c r="C42" s="30" t="s">
        <v>8</v>
      </c>
      <c r="D42" s="30" t="s">
        <v>8</v>
      </c>
      <c r="E42" s="30" t="s">
        <v>8</v>
      </c>
      <c r="F42" s="30" t="s">
        <v>8</v>
      </c>
      <c r="G42" s="30" t="s">
        <v>8</v>
      </c>
      <c r="H42" s="30" t="s">
        <v>8</v>
      </c>
      <c r="I42" s="30" t="s">
        <v>8</v>
      </c>
      <c r="J42" s="30" t="s">
        <v>8</v>
      </c>
      <c r="K42" s="30" t="s">
        <v>8</v>
      </c>
      <c r="L42" s="30" t="s">
        <v>8</v>
      </c>
      <c r="M42" s="30" t="s">
        <v>8</v>
      </c>
      <c r="N42" s="30" t="s">
        <v>8</v>
      </c>
      <c r="O42" s="30" t="s">
        <v>8</v>
      </c>
      <c r="P42" s="30" t="s">
        <v>8</v>
      </c>
      <c r="Q42" s="30" t="s">
        <v>8</v>
      </c>
      <c r="R42" s="30" t="s">
        <v>8</v>
      </c>
      <c r="S42" s="30" t="s">
        <v>8</v>
      </c>
      <c r="T42" s="30" t="s">
        <v>8</v>
      </c>
      <c r="U42" s="30" t="s">
        <v>8</v>
      </c>
      <c r="V42" s="30" t="s">
        <v>8</v>
      </c>
      <c r="W42" s="30" t="s">
        <v>8</v>
      </c>
      <c r="X42" s="30" t="s">
        <v>8</v>
      </c>
      <c r="Y42" s="50" t="s">
        <v>8</v>
      </c>
      <c r="Z42" s="50" t="s">
        <v>508</v>
      </c>
      <c r="AA42" s="50">
        <v>99.2</v>
      </c>
      <c r="AB42" s="50">
        <v>97.709923664122144</v>
      </c>
      <c r="AC42" s="50">
        <v>97.265625</v>
      </c>
      <c r="AD42" s="50">
        <v>97.99196787148594</v>
      </c>
      <c r="AE42" s="50">
        <v>92.21311475409837</v>
      </c>
      <c r="AF42" s="50">
        <v>99.111111111111114</v>
      </c>
      <c r="AG42" s="396">
        <v>121.5</v>
      </c>
      <c r="AH42" s="397">
        <v>98.5</v>
      </c>
      <c r="AI42" s="756">
        <v>101.9</v>
      </c>
    </row>
    <row r="43" spans="1:35" s="77" customFormat="1" x14ac:dyDescent="0.2">
      <c r="A43" s="317" t="s">
        <v>228</v>
      </c>
      <c r="B43" s="30"/>
      <c r="C43" s="30"/>
      <c r="D43" s="30"/>
      <c r="E43" s="156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50"/>
      <c r="Z43" s="50"/>
      <c r="AA43" s="50"/>
      <c r="AB43" s="50"/>
      <c r="AC43" s="16"/>
      <c r="AD43" s="398"/>
      <c r="AE43" s="36"/>
      <c r="AF43" s="16"/>
      <c r="AG43" s="396"/>
      <c r="AH43" s="399"/>
      <c r="AI43" s="1324"/>
    </row>
    <row r="44" spans="1:35" s="77" customFormat="1" ht="12.75" x14ac:dyDescent="0.2">
      <c r="A44" s="317" t="s">
        <v>3</v>
      </c>
      <c r="B44" s="30" t="s">
        <v>8</v>
      </c>
      <c r="C44" s="30" t="s">
        <v>8</v>
      </c>
      <c r="D44" s="30" t="s">
        <v>8</v>
      </c>
      <c r="E44" s="30" t="s">
        <v>8</v>
      </c>
      <c r="F44" s="30" t="s">
        <v>8</v>
      </c>
      <c r="G44" s="30" t="s">
        <v>8</v>
      </c>
      <c r="H44" s="30" t="s">
        <v>8</v>
      </c>
      <c r="I44" s="30" t="s">
        <v>8</v>
      </c>
      <c r="J44" s="30" t="s">
        <v>8</v>
      </c>
      <c r="K44" s="30" t="s">
        <v>8</v>
      </c>
      <c r="L44" s="30" t="s">
        <v>8</v>
      </c>
      <c r="M44" s="30" t="s">
        <v>8</v>
      </c>
      <c r="N44" s="30" t="s">
        <v>8</v>
      </c>
      <c r="O44" s="30" t="s">
        <v>8</v>
      </c>
      <c r="P44" s="30" t="s">
        <v>8</v>
      </c>
      <c r="Q44" s="30" t="s">
        <v>8</v>
      </c>
      <c r="R44" s="30" t="s">
        <v>8</v>
      </c>
      <c r="S44" s="30" t="s">
        <v>8</v>
      </c>
      <c r="T44" s="30" t="s">
        <v>8</v>
      </c>
      <c r="U44" s="30" t="s">
        <v>8</v>
      </c>
      <c r="V44" s="30" t="s">
        <v>8</v>
      </c>
      <c r="W44" s="30" t="s">
        <v>8</v>
      </c>
      <c r="X44" s="30" t="s">
        <v>8</v>
      </c>
      <c r="Y44" s="50">
        <v>25.7</v>
      </c>
      <c r="Z44" s="50" t="s">
        <v>509</v>
      </c>
      <c r="AA44" s="50">
        <v>24.9</v>
      </c>
      <c r="AB44" s="50">
        <v>24.3</v>
      </c>
      <c r="AC44" s="50">
        <v>23.7</v>
      </c>
      <c r="AD44" s="400">
        <v>23.3</v>
      </c>
      <c r="AE44" s="395">
        <v>21.4</v>
      </c>
      <c r="AF44" s="395">
        <v>21.1</v>
      </c>
      <c r="AG44" s="396">
        <v>25.8</v>
      </c>
      <c r="AH44" s="397">
        <v>25.4</v>
      </c>
      <c r="AI44" s="756">
        <v>25.9</v>
      </c>
    </row>
    <row r="45" spans="1:35" s="77" customFormat="1" ht="12.75" x14ac:dyDescent="0.2">
      <c r="A45" s="317" t="s">
        <v>5</v>
      </c>
      <c r="B45" s="30" t="s">
        <v>462</v>
      </c>
      <c r="C45" s="30" t="s">
        <v>462</v>
      </c>
      <c r="D45" s="30" t="s">
        <v>8</v>
      </c>
      <c r="E45" s="30" t="s">
        <v>462</v>
      </c>
      <c r="F45" s="401" t="s">
        <v>510</v>
      </c>
      <c r="G45" s="401" t="s">
        <v>462</v>
      </c>
      <c r="H45" s="401" t="s">
        <v>462</v>
      </c>
      <c r="I45" s="401" t="s">
        <v>462</v>
      </c>
      <c r="J45" s="401" t="s">
        <v>462</v>
      </c>
      <c r="K45" s="401" t="s">
        <v>462</v>
      </c>
      <c r="L45" s="401" t="s">
        <v>462</v>
      </c>
      <c r="M45" s="402" t="s">
        <v>462</v>
      </c>
      <c r="N45" s="402" t="s">
        <v>462</v>
      </c>
      <c r="O45" s="402" t="s">
        <v>511</v>
      </c>
      <c r="P45" s="402" t="s">
        <v>462</v>
      </c>
      <c r="Q45" s="30" t="s">
        <v>8</v>
      </c>
      <c r="R45" s="30" t="s">
        <v>8</v>
      </c>
      <c r="S45" s="30" t="s">
        <v>8</v>
      </c>
      <c r="T45" s="30" t="s">
        <v>8</v>
      </c>
      <c r="U45" s="30" t="s">
        <v>8</v>
      </c>
      <c r="V45" s="30" t="s">
        <v>8</v>
      </c>
      <c r="W45" s="30" t="s">
        <v>8</v>
      </c>
      <c r="X45" s="30" t="s">
        <v>8</v>
      </c>
      <c r="Y45" s="403" t="s">
        <v>8</v>
      </c>
      <c r="Z45" s="403" t="s">
        <v>512</v>
      </c>
      <c r="AA45" s="403">
        <v>99.6</v>
      </c>
      <c r="AB45" s="403">
        <v>97.590361445783131</v>
      </c>
      <c r="AC45" s="403">
        <v>97.53086419753086</v>
      </c>
      <c r="AD45" s="403">
        <v>98.312236286919841</v>
      </c>
      <c r="AE45" s="403">
        <v>91.845493562231752</v>
      </c>
      <c r="AF45" s="403">
        <v>98.598130841121517</v>
      </c>
      <c r="AG45" s="396">
        <v>122.3</v>
      </c>
      <c r="AH45" s="397">
        <v>98.4</v>
      </c>
      <c r="AI45" s="756">
        <v>102</v>
      </c>
    </row>
    <row r="46" spans="1:35" s="77" customFormat="1" x14ac:dyDescent="0.2">
      <c r="A46" s="317" t="s">
        <v>48</v>
      </c>
      <c r="B46" s="30"/>
      <c r="C46" s="30"/>
      <c r="D46" s="30"/>
      <c r="E46" s="404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50"/>
      <c r="Z46" s="50"/>
      <c r="AA46" s="50"/>
      <c r="AB46" s="395"/>
      <c r="AC46" s="16"/>
      <c r="AD46" s="398"/>
      <c r="AE46" s="36"/>
      <c r="AF46" s="16"/>
      <c r="AG46" s="396"/>
      <c r="AH46" s="399"/>
      <c r="AI46" s="1324"/>
    </row>
    <row r="47" spans="1:35" s="77" customFormat="1" ht="12.75" x14ac:dyDescent="0.2">
      <c r="A47" s="317" t="s">
        <v>3</v>
      </c>
      <c r="B47" s="30" t="s">
        <v>8</v>
      </c>
      <c r="C47" s="30" t="s">
        <v>8</v>
      </c>
      <c r="D47" s="30" t="s">
        <v>8</v>
      </c>
      <c r="E47" s="30" t="s">
        <v>8</v>
      </c>
      <c r="F47" s="30" t="s">
        <v>8</v>
      </c>
      <c r="G47" s="30" t="s">
        <v>8</v>
      </c>
      <c r="H47" s="30" t="s">
        <v>8</v>
      </c>
      <c r="I47" s="30" t="s">
        <v>8</v>
      </c>
      <c r="J47" s="30" t="s">
        <v>8</v>
      </c>
      <c r="K47" s="30" t="s">
        <v>8</v>
      </c>
      <c r="L47" s="30" t="s">
        <v>8</v>
      </c>
      <c r="M47" s="30" t="s">
        <v>8</v>
      </c>
      <c r="N47" s="30" t="s">
        <v>8</v>
      </c>
      <c r="O47" s="30" t="s">
        <v>8</v>
      </c>
      <c r="P47" s="30" t="s">
        <v>8</v>
      </c>
      <c r="Q47" s="30" t="s">
        <v>8</v>
      </c>
      <c r="R47" s="30" t="s">
        <v>8</v>
      </c>
      <c r="S47" s="30" t="s">
        <v>8</v>
      </c>
      <c r="T47" s="30" t="s">
        <v>8</v>
      </c>
      <c r="U47" s="30" t="s">
        <v>8</v>
      </c>
      <c r="V47" s="30" t="s">
        <v>8</v>
      </c>
      <c r="W47" s="30" t="s">
        <v>8</v>
      </c>
      <c r="X47" s="30" t="s">
        <v>8</v>
      </c>
      <c r="Y47" s="50">
        <v>22.7</v>
      </c>
      <c r="Z47" s="403" t="s">
        <v>513</v>
      </c>
      <c r="AA47" s="50">
        <v>22.7</v>
      </c>
      <c r="AB47" s="403">
        <v>22.6</v>
      </c>
      <c r="AC47" s="403">
        <v>22.4</v>
      </c>
      <c r="AD47" s="403">
        <v>21.9</v>
      </c>
      <c r="AE47" s="395">
        <v>20.3</v>
      </c>
      <c r="AF47" s="395">
        <v>20</v>
      </c>
      <c r="AG47" s="396">
        <v>24.2</v>
      </c>
      <c r="AH47" s="397">
        <v>23.9</v>
      </c>
      <c r="AI47" s="756">
        <v>24.4</v>
      </c>
    </row>
    <row r="48" spans="1:35" s="77" customFormat="1" ht="12.75" x14ac:dyDescent="0.2">
      <c r="A48" s="317" t="s">
        <v>5</v>
      </c>
      <c r="B48" s="30" t="s">
        <v>8</v>
      </c>
      <c r="C48" s="30" t="s">
        <v>8</v>
      </c>
      <c r="D48" s="30" t="s">
        <v>8</v>
      </c>
      <c r="E48" s="30" t="s">
        <v>8</v>
      </c>
      <c r="F48" s="30" t="s">
        <v>8</v>
      </c>
      <c r="G48" s="30" t="s">
        <v>8</v>
      </c>
      <c r="H48" s="30" t="s">
        <v>8</v>
      </c>
      <c r="I48" s="30" t="s">
        <v>8</v>
      </c>
      <c r="J48" s="30" t="s">
        <v>8</v>
      </c>
      <c r="K48" s="30" t="s">
        <v>8</v>
      </c>
      <c r="L48" s="30" t="s">
        <v>8</v>
      </c>
      <c r="M48" s="30" t="s">
        <v>8</v>
      </c>
      <c r="N48" s="30" t="s">
        <v>8</v>
      </c>
      <c r="O48" s="30" t="s">
        <v>8</v>
      </c>
      <c r="P48" s="30" t="s">
        <v>8</v>
      </c>
      <c r="Q48" s="30" t="s">
        <v>8</v>
      </c>
      <c r="R48" s="30" t="s">
        <v>8</v>
      </c>
      <c r="S48" s="30" t="s">
        <v>8</v>
      </c>
      <c r="T48" s="30" t="s">
        <v>8</v>
      </c>
      <c r="U48" s="30" t="s">
        <v>8</v>
      </c>
      <c r="V48" s="30" t="s">
        <v>8</v>
      </c>
      <c r="W48" s="30" t="s">
        <v>8</v>
      </c>
      <c r="X48" s="30" t="s">
        <v>8</v>
      </c>
      <c r="Y48" s="403" t="s">
        <v>8</v>
      </c>
      <c r="Z48" s="403" t="s">
        <v>514</v>
      </c>
      <c r="AA48" s="403">
        <v>100</v>
      </c>
      <c r="AB48" s="403">
        <v>99.559471365638771</v>
      </c>
      <c r="AC48" s="403">
        <v>99.115044247787594</v>
      </c>
      <c r="AD48" s="403">
        <v>97.767857142857139</v>
      </c>
      <c r="AE48" s="403">
        <v>92.694063926940657</v>
      </c>
      <c r="AF48" s="403">
        <v>98.522167487684726</v>
      </c>
      <c r="AG48" s="396">
        <v>121</v>
      </c>
      <c r="AH48" s="397">
        <v>98.8</v>
      </c>
      <c r="AI48" s="756">
        <v>102.1</v>
      </c>
    </row>
    <row r="49" spans="1:35" s="77" customFormat="1" x14ac:dyDescent="0.2">
      <c r="A49" s="317" t="s">
        <v>49</v>
      </c>
      <c r="B49" s="30"/>
      <c r="C49" s="30"/>
      <c r="D49" s="30"/>
      <c r="E49" s="404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50"/>
      <c r="Z49" s="50"/>
      <c r="AA49" s="50"/>
      <c r="AB49" s="395"/>
      <c r="AC49" s="16"/>
      <c r="AD49" s="398"/>
      <c r="AE49" s="36"/>
      <c r="AF49" s="16"/>
      <c r="AG49" s="396"/>
      <c r="AH49" s="399"/>
      <c r="AI49" s="1324"/>
    </row>
    <row r="50" spans="1:35" s="77" customFormat="1" ht="12.75" x14ac:dyDescent="0.2">
      <c r="A50" s="317" t="s">
        <v>3</v>
      </c>
      <c r="B50" s="30" t="s">
        <v>8</v>
      </c>
      <c r="C50" s="30" t="s">
        <v>8</v>
      </c>
      <c r="D50" s="30" t="s">
        <v>8</v>
      </c>
      <c r="E50" s="30" t="s">
        <v>8</v>
      </c>
      <c r="F50" s="30" t="s">
        <v>8</v>
      </c>
      <c r="G50" s="30" t="s">
        <v>8</v>
      </c>
      <c r="H50" s="30" t="s">
        <v>8</v>
      </c>
      <c r="I50" s="30" t="s">
        <v>8</v>
      </c>
      <c r="J50" s="30" t="s">
        <v>8</v>
      </c>
      <c r="K50" s="30" t="s">
        <v>8</v>
      </c>
      <c r="L50" s="30" t="s">
        <v>8</v>
      </c>
      <c r="M50" s="30" t="s">
        <v>8</v>
      </c>
      <c r="N50" s="30" t="s">
        <v>8</v>
      </c>
      <c r="O50" s="30" t="s">
        <v>8</v>
      </c>
      <c r="P50" s="30" t="s">
        <v>8</v>
      </c>
      <c r="Q50" s="30" t="s">
        <v>8</v>
      </c>
      <c r="R50" s="30" t="s">
        <v>8</v>
      </c>
      <c r="S50" s="30" t="s">
        <v>8</v>
      </c>
      <c r="T50" s="30" t="s">
        <v>8</v>
      </c>
      <c r="U50" s="30" t="s">
        <v>8</v>
      </c>
      <c r="V50" s="30" t="s">
        <v>8</v>
      </c>
      <c r="W50" s="30" t="s">
        <v>8</v>
      </c>
      <c r="X50" s="30" t="s">
        <v>8</v>
      </c>
      <c r="Y50" s="50">
        <v>3</v>
      </c>
      <c r="Z50" s="403" t="s">
        <v>515</v>
      </c>
      <c r="AA50" s="50">
        <v>2.2000000000000002</v>
      </c>
      <c r="AB50" s="403">
        <v>1.7</v>
      </c>
      <c r="AC50" s="403">
        <v>1.3</v>
      </c>
      <c r="AD50" s="403">
        <v>1.3</v>
      </c>
      <c r="AE50" s="395">
        <v>1.1000000000000001</v>
      </c>
      <c r="AF50" s="395">
        <v>1.1000000000000001</v>
      </c>
      <c r="AG50" s="396">
        <v>1.6</v>
      </c>
      <c r="AH50" s="397">
        <v>1.6</v>
      </c>
      <c r="AI50" s="756">
        <v>1.5</v>
      </c>
    </row>
    <row r="51" spans="1:35" s="77" customFormat="1" ht="12.75" x14ac:dyDescent="0.2">
      <c r="A51" s="317" t="s">
        <v>5</v>
      </c>
      <c r="B51" s="30" t="s">
        <v>8</v>
      </c>
      <c r="C51" s="30" t="s">
        <v>8</v>
      </c>
      <c r="D51" s="30" t="s">
        <v>8</v>
      </c>
      <c r="E51" s="30" t="s">
        <v>8</v>
      </c>
      <c r="F51" s="30" t="s">
        <v>8</v>
      </c>
      <c r="G51" s="30" t="s">
        <v>8</v>
      </c>
      <c r="H51" s="30" t="s">
        <v>8</v>
      </c>
      <c r="I51" s="30" t="s">
        <v>8</v>
      </c>
      <c r="J51" s="30" t="s">
        <v>8</v>
      </c>
      <c r="K51" s="30" t="s">
        <v>8</v>
      </c>
      <c r="L51" s="30" t="s">
        <v>8</v>
      </c>
      <c r="M51" s="30" t="s">
        <v>8</v>
      </c>
      <c r="N51" s="30" t="s">
        <v>8</v>
      </c>
      <c r="O51" s="30" t="s">
        <v>8</v>
      </c>
      <c r="P51" s="30" t="s">
        <v>8</v>
      </c>
      <c r="Q51" s="30" t="s">
        <v>8</v>
      </c>
      <c r="R51" s="30" t="s">
        <v>8</v>
      </c>
      <c r="S51" s="30" t="s">
        <v>8</v>
      </c>
      <c r="T51" s="30" t="s">
        <v>8</v>
      </c>
      <c r="U51" s="30" t="s">
        <v>8</v>
      </c>
      <c r="V51" s="30" t="s">
        <v>8</v>
      </c>
      <c r="W51" s="30" t="s">
        <v>8</v>
      </c>
      <c r="X51" s="30" t="s">
        <v>8</v>
      </c>
      <c r="Y51" s="403" t="s">
        <v>8</v>
      </c>
      <c r="Z51" s="403" t="s">
        <v>516</v>
      </c>
      <c r="AA51" s="403">
        <v>95.7</v>
      </c>
      <c r="AB51" s="403">
        <v>77.272727272727266</v>
      </c>
      <c r="AC51" s="403">
        <v>76.47058823529413</v>
      </c>
      <c r="AD51" s="403">
        <v>100</v>
      </c>
      <c r="AE51" s="403">
        <v>84.615384615384613</v>
      </c>
      <c r="AF51" s="403">
        <v>100</v>
      </c>
      <c r="AG51" s="396">
        <v>145.5</v>
      </c>
      <c r="AH51" s="405">
        <v>100</v>
      </c>
      <c r="AI51" s="756">
        <v>93.8</v>
      </c>
    </row>
    <row r="52" spans="1:35" s="77" customFormat="1" x14ac:dyDescent="0.2">
      <c r="A52" s="317" t="s">
        <v>50</v>
      </c>
      <c r="B52" s="156"/>
      <c r="C52" s="156"/>
      <c r="D52" s="156"/>
      <c r="E52" s="404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50"/>
      <c r="Z52" s="50"/>
      <c r="AA52" s="50"/>
      <c r="AB52" s="395"/>
      <c r="AC52" s="16"/>
      <c r="AD52" s="398"/>
      <c r="AE52" s="36"/>
      <c r="AF52" s="16"/>
      <c r="AG52" s="396"/>
      <c r="AH52" s="399"/>
      <c r="AI52" s="1324"/>
    </row>
    <row r="53" spans="1:35" s="77" customFormat="1" ht="12.75" x14ac:dyDescent="0.2">
      <c r="A53" s="317" t="s">
        <v>3</v>
      </c>
      <c r="B53" s="30" t="s">
        <v>8</v>
      </c>
      <c r="C53" s="30" t="s">
        <v>8</v>
      </c>
      <c r="D53" s="30" t="s">
        <v>8</v>
      </c>
      <c r="E53" s="30" t="s">
        <v>8</v>
      </c>
      <c r="F53" s="30" t="s">
        <v>8</v>
      </c>
      <c r="G53" s="30" t="s">
        <v>8</v>
      </c>
      <c r="H53" s="30" t="s">
        <v>8</v>
      </c>
      <c r="I53" s="30" t="s">
        <v>8</v>
      </c>
      <c r="J53" s="30" t="s">
        <v>8</v>
      </c>
      <c r="K53" s="30" t="s">
        <v>8</v>
      </c>
      <c r="L53" s="30" t="s">
        <v>8</v>
      </c>
      <c r="M53" s="30" t="s">
        <v>8</v>
      </c>
      <c r="N53" s="30" t="s">
        <v>8</v>
      </c>
      <c r="O53" s="30" t="s">
        <v>8</v>
      </c>
      <c r="P53" s="30" t="s">
        <v>8</v>
      </c>
      <c r="Q53" s="30" t="s">
        <v>8</v>
      </c>
      <c r="R53" s="30" t="s">
        <v>8</v>
      </c>
      <c r="S53" s="30" t="s">
        <v>8</v>
      </c>
      <c r="T53" s="30" t="s">
        <v>8</v>
      </c>
      <c r="U53" s="30" t="s">
        <v>8</v>
      </c>
      <c r="V53" s="30" t="s">
        <v>8</v>
      </c>
      <c r="W53" s="30" t="s">
        <v>8</v>
      </c>
      <c r="X53" s="30" t="s">
        <v>8</v>
      </c>
      <c r="Y53" s="406">
        <v>1.5</v>
      </c>
      <c r="Z53" s="403" t="s">
        <v>517</v>
      </c>
      <c r="AA53" s="50">
        <v>1.4</v>
      </c>
      <c r="AB53" s="403">
        <v>1.3</v>
      </c>
      <c r="AC53" s="403">
        <v>1.2</v>
      </c>
      <c r="AD53" s="403">
        <v>1.2</v>
      </c>
      <c r="AE53" s="395">
        <v>1.1000000000000001</v>
      </c>
      <c r="AF53" s="395">
        <v>1.1000000000000001</v>
      </c>
      <c r="AG53" s="396">
        <v>1.3</v>
      </c>
      <c r="AH53" s="397">
        <v>1.3</v>
      </c>
      <c r="AI53" s="756">
        <v>1.3</v>
      </c>
    </row>
    <row r="54" spans="1:35" s="77" customFormat="1" ht="12.75" x14ac:dyDescent="0.2">
      <c r="A54" s="317" t="s">
        <v>5</v>
      </c>
      <c r="B54" s="30" t="s">
        <v>8</v>
      </c>
      <c r="C54" s="30" t="s">
        <v>8</v>
      </c>
      <c r="D54" s="30" t="s">
        <v>8</v>
      </c>
      <c r="E54" s="30" t="s">
        <v>8</v>
      </c>
      <c r="F54" s="30" t="s">
        <v>8</v>
      </c>
      <c r="G54" s="30" t="s">
        <v>8</v>
      </c>
      <c r="H54" s="30" t="s">
        <v>8</v>
      </c>
      <c r="I54" s="30" t="s">
        <v>8</v>
      </c>
      <c r="J54" s="30" t="s">
        <v>8</v>
      </c>
      <c r="K54" s="30" t="s">
        <v>8</v>
      </c>
      <c r="L54" s="30" t="s">
        <v>8</v>
      </c>
      <c r="M54" s="30" t="s">
        <v>8</v>
      </c>
      <c r="N54" s="30" t="s">
        <v>8</v>
      </c>
      <c r="O54" s="30" t="s">
        <v>8</v>
      </c>
      <c r="P54" s="30" t="s">
        <v>8</v>
      </c>
      <c r="Q54" s="30" t="s">
        <v>8</v>
      </c>
      <c r="R54" s="30" t="s">
        <v>8</v>
      </c>
      <c r="S54" s="30" t="s">
        <v>8</v>
      </c>
      <c r="T54" s="30" t="s">
        <v>8</v>
      </c>
      <c r="U54" s="30" t="s">
        <v>8</v>
      </c>
      <c r="V54" s="30" t="s">
        <v>8</v>
      </c>
      <c r="W54" s="30" t="s">
        <v>8</v>
      </c>
      <c r="X54" s="30" t="s">
        <v>8</v>
      </c>
      <c r="Y54" s="403" t="s">
        <v>8</v>
      </c>
      <c r="Z54" s="403" t="s">
        <v>518</v>
      </c>
      <c r="AA54" s="403">
        <v>100</v>
      </c>
      <c r="AB54" s="403">
        <v>92.857142857142875</v>
      </c>
      <c r="AC54" s="403">
        <v>92.307692307692307</v>
      </c>
      <c r="AD54" s="403">
        <v>100</v>
      </c>
      <c r="AE54" s="403">
        <v>91.666666666666671</v>
      </c>
      <c r="AF54" s="403">
        <v>100</v>
      </c>
      <c r="AG54" s="396">
        <v>118.2</v>
      </c>
      <c r="AH54" s="405">
        <v>100</v>
      </c>
      <c r="AI54" s="756">
        <v>100</v>
      </c>
    </row>
    <row r="55" spans="1:35" s="77" customFormat="1" ht="22.5" x14ac:dyDescent="0.2">
      <c r="A55" s="317" t="s">
        <v>232</v>
      </c>
      <c r="B55" s="30" t="s">
        <v>8</v>
      </c>
      <c r="C55" s="30" t="s">
        <v>8</v>
      </c>
      <c r="D55" s="30" t="s">
        <v>8</v>
      </c>
      <c r="E55" s="30" t="s">
        <v>8</v>
      </c>
      <c r="F55" s="30" t="s">
        <v>8</v>
      </c>
      <c r="G55" s="30" t="s">
        <v>8</v>
      </c>
      <c r="H55" s="30" t="s">
        <v>8</v>
      </c>
      <c r="I55" s="30" t="s">
        <v>8</v>
      </c>
      <c r="J55" s="30" t="s">
        <v>8</v>
      </c>
      <c r="K55" s="30" t="s">
        <v>8</v>
      </c>
      <c r="L55" s="30" t="s">
        <v>8</v>
      </c>
      <c r="M55" s="30" t="s">
        <v>8</v>
      </c>
      <c r="N55" s="30" t="s">
        <v>8</v>
      </c>
      <c r="O55" s="30" t="s">
        <v>8</v>
      </c>
      <c r="P55" s="30" t="s">
        <v>8</v>
      </c>
      <c r="Q55" s="30" t="s">
        <v>8</v>
      </c>
      <c r="R55" s="30" t="s">
        <v>8</v>
      </c>
      <c r="S55" s="30" t="s">
        <v>8</v>
      </c>
      <c r="T55" s="30" t="s">
        <v>8</v>
      </c>
      <c r="U55" s="30" t="s">
        <v>8</v>
      </c>
      <c r="V55" s="30" t="s">
        <v>8</v>
      </c>
      <c r="W55" s="30" t="s">
        <v>8</v>
      </c>
      <c r="X55" s="30" t="s">
        <v>8</v>
      </c>
      <c r="Y55" s="30" t="s">
        <v>8</v>
      </c>
      <c r="Z55" s="30" t="s">
        <v>8</v>
      </c>
      <c r="AA55" s="30" t="s">
        <v>8</v>
      </c>
      <c r="AB55" s="30" t="s">
        <v>8</v>
      </c>
      <c r="AC55" s="30" t="s">
        <v>8</v>
      </c>
      <c r="AD55" s="30" t="s">
        <v>8</v>
      </c>
      <c r="AE55" s="30" t="s">
        <v>8</v>
      </c>
      <c r="AF55" s="30" t="s">
        <v>8</v>
      </c>
      <c r="AG55" s="31" t="s">
        <v>8</v>
      </c>
      <c r="AH55" s="31" t="s">
        <v>8</v>
      </c>
      <c r="AI55" s="1254" t="s">
        <v>8</v>
      </c>
    </row>
    <row r="56" spans="1:35" s="77" customFormat="1" ht="22.5" x14ac:dyDescent="0.2">
      <c r="A56" s="317" t="s">
        <v>233</v>
      </c>
      <c r="B56" s="30" t="s">
        <v>8</v>
      </c>
      <c r="C56" s="30" t="s">
        <v>8</v>
      </c>
      <c r="D56" s="30" t="s">
        <v>8</v>
      </c>
      <c r="E56" s="30" t="s">
        <v>8</v>
      </c>
      <c r="F56" s="30" t="s">
        <v>8</v>
      </c>
      <c r="G56" s="30" t="s">
        <v>8</v>
      </c>
      <c r="H56" s="30" t="s">
        <v>8</v>
      </c>
      <c r="I56" s="30" t="s">
        <v>8</v>
      </c>
      <c r="J56" s="30" t="s">
        <v>8</v>
      </c>
      <c r="K56" s="30" t="s">
        <v>8</v>
      </c>
      <c r="L56" s="30" t="s">
        <v>8</v>
      </c>
      <c r="M56" s="30" t="s">
        <v>8</v>
      </c>
      <c r="N56" s="30" t="s">
        <v>8</v>
      </c>
      <c r="O56" s="30" t="s">
        <v>8</v>
      </c>
      <c r="P56" s="30" t="s">
        <v>8</v>
      </c>
      <c r="Q56" s="30" t="s">
        <v>8</v>
      </c>
      <c r="R56" s="30" t="s">
        <v>8</v>
      </c>
      <c r="S56" s="30" t="s">
        <v>8</v>
      </c>
      <c r="T56" s="30" t="s">
        <v>8</v>
      </c>
      <c r="U56" s="30" t="s">
        <v>8</v>
      </c>
      <c r="V56" s="30" t="s">
        <v>8</v>
      </c>
      <c r="W56" s="30" t="s">
        <v>8</v>
      </c>
      <c r="X56" s="30" t="s">
        <v>8</v>
      </c>
      <c r="Y56" s="30" t="s">
        <v>8</v>
      </c>
      <c r="Z56" s="30" t="s">
        <v>8</v>
      </c>
      <c r="AA56" s="30" t="s">
        <v>8</v>
      </c>
      <c r="AB56" s="30" t="s">
        <v>8</v>
      </c>
      <c r="AC56" s="30" t="s">
        <v>8</v>
      </c>
      <c r="AD56" s="30" t="s">
        <v>8</v>
      </c>
      <c r="AE56" s="30" t="s">
        <v>8</v>
      </c>
      <c r="AF56" s="30" t="s">
        <v>8</v>
      </c>
      <c r="AG56" s="31" t="s">
        <v>8</v>
      </c>
      <c r="AH56" s="31" t="s">
        <v>8</v>
      </c>
      <c r="AI56" s="1254" t="s">
        <v>8</v>
      </c>
    </row>
    <row r="57" spans="1:35" s="77" customFormat="1" ht="12.75" x14ac:dyDescent="0.2">
      <c r="A57" s="317" t="s">
        <v>51</v>
      </c>
      <c r="B57" s="30" t="s">
        <v>8</v>
      </c>
      <c r="C57" s="30" t="s">
        <v>8</v>
      </c>
      <c r="D57" s="30" t="s">
        <v>8</v>
      </c>
      <c r="E57" s="30" t="s">
        <v>8</v>
      </c>
      <c r="F57" s="30" t="s">
        <v>8</v>
      </c>
      <c r="G57" s="30" t="s">
        <v>8</v>
      </c>
      <c r="H57" s="30" t="s">
        <v>8</v>
      </c>
      <c r="I57" s="30" t="s">
        <v>8</v>
      </c>
      <c r="J57" s="30" t="s">
        <v>8</v>
      </c>
      <c r="K57" s="30" t="s">
        <v>8</v>
      </c>
      <c r="L57" s="30" t="s">
        <v>8</v>
      </c>
      <c r="M57" s="30" t="s">
        <v>8</v>
      </c>
      <c r="N57" s="30" t="s">
        <v>8</v>
      </c>
      <c r="O57" s="30" t="s">
        <v>8</v>
      </c>
      <c r="P57" s="30" t="s">
        <v>8</v>
      </c>
      <c r="Q57" s="30" t="s">
        <v>8</v>
      </c>
      <c r="R57" s="30" t="s">
        <v>8</v>
      </c>
      <c r="S57" s="30" t="s">
        <v>8</v>
      </c>
      <c r="T57" s="30" t="s">
        <v>8</v>
      </c>
      <c r="U57" s="30" t="s">
        <v>8</v>
      </c>
      <c r="V57" s="30" t="s">
        <v>8</v>
      </c>
      <c r="W57" s="30" t="s">
        <v>8</v>
      </c>
      <c r="X57" s="30" t="s">
        <v>8</v>
      </c>
      <c r="Y57" s="50">
        <v>5.3</v>
      </c>
      <c r="Z57" s="403" t="s">
        <v>519</v>
      </c>
      <c r="AA57" s="403">
        <v>5.0999999999999996</v>
      </c>
      <c r="AB57" s="403">
        <v>5.0999999999999996</v>
      </c>
      <c r="AC57" s="403">
        <v>5</v>
      </c>
      <c r="AD57" s="403">
        <v>4.8</v>
      </c>
      <c r="AE57" s="403">
        <v>5</v>
      </c>
      <c r="AF57" s="403">
        <v>5</v>
      </c>
      <c r="AG57" s="407">
        <v>4.5999999999999996</v>
      </c>
      <c r="AH57" s="397">
        <v>4.8</v>
      </c>
      <c r="AI57" s="756">
        <v>4.9000000000000004</v>
      </c>
    </row>
    <row r="58" spans="1:35" s="77" customFormat="1" ht="24" x14ac:dyDescent="0.2">
      <c r="A58" s="317" t="s">
        <v>520</v>
      </c>
      <c r="B58" s="30" t="s">
        <v>8</v>
      </c>
      <c r="C58" s="30" t="s">
        <v>8</v>
      </c>
      <c r="D58" s="30" t="s">
        <v>8</v>
      </c>
      <c r="E58" s="30" t="s">
        <v>8</v>
      </c>
      <c r="F58" s="30" t="s">
        <v>8</v>
      </c>
      <c r="G58" s="30" t="s">
        <v>8</v>
      </c>
      <c r="H58" s="30" t="s">
        <v>8</v>
      </c>
      <c r="I58" s="30" t="s">
        <v>8</v>
      </c>
      <c r="J58" s="30" t="s">
        <v>8</v>
      </c>
      <c r="K58" s="30" t="s">
        <v>8</v>
      </c>
      <c r="L58" s="30" t="s">
        <v>8</v>
      </c>
      <c r="M58" s="30" t="s">
        <v>8</v>
      </c>
      <c r="N58" s="30" t="s">
        <v>8</v>
      </c>
      <c r="O58" s="30" t="s">
        <v>8</v>
      </c>
      <c r="P58" s="30" t="s">
        <v>8</v>
      </c>
      <c r="Q58" s="30" t="s">
        <v>8</v>
      </c>
      <c r="R58" s="30" t="s">
        <v>8</v>
      </c>
      <c r="S58" s="30" t="s">
        <v>8</v>
      </c>
      <c r="T58" s="30" t="s">
        <v>8</v>
      </c>
      <c r="U58" s="30" t="s">
        <v>8</v>
      </c>
      <c r="V58" s="30" t="s">
        <v>8</v>
      </c>
      <c r="W58" s="30" t="s">
        <v>8</v>
      </c>
      <c r="X58" s="30" t="s">
        <v>8</v>
      </c>
      <c r="Y58" s="64" t="s">
        <v>8</v>
      </c>
      <c r="Z58" s="403" t="s">
        <v>521</v>
      </c>
      <c r="AA58" s="50">
        <v>4</v>
      </c>
      <c r="AB58" s="403">
        <v>4.0999999999999996</v>
      </c>
      <c r="AC58" s="403">
        <v>3</v>
      </c>
      <c r="AD58" s="403">
        <v>1.1000000000000001</v>
      </c>
      <c r="AE58" s="32" t="s">
        <v>8</v>
      </c>
      <c r="AF58" s="32" t="s">
        <v>8</v>
      </c>
      <c r="AG58" s="172" t="s">
        <v>8</v>
      </c>
      <c r="AH58" s="397" t="s">
        <v>8</v>
      </c>
      <c r="AI58" s="756" t="s">
        <v>8</v>
      </c>
    </row>
    <row r="59" spans="1:35" s="77" customFormat="1" ht="26.25" x14ac:dyDescent="0.2">
      <c r="A59" s="317" t="s">
        <v>860</v>
      </c>
      <c r="B59" s="30" t="s">
        <v>8</v>
      </c>
      <c r="C59" s="30" t="s">
        <v>8</v>
      </c>
      <c r="D59" s="30" t="s">
        <v>8</v>
      </c>
      <c r="E59" s="30" t="s">
        <v>8</v>
      </c>
      <c r="F59" s="30" t="s">
        <v>8</v>
      </c>
      <c r="G59" s="30" t="s">
        <v>8</v>
      </c>
      <c r="H59" s="30" t="s">
        <v>8</v>
      </c>
      <c r="I59" s="30" t="s">
        <v>8</v>
      </c>
      <c r="J59" s="30" t="s">
        <v>8</v>
      </c>
      <c r="K59" s="30" t="s">
        <v>8</v>
      </c>
      <c r="L59" s="30" t="s">
        <v>8</v>
      </c>
      <c r="M59" s="30" t="s">
        <v>8</v>
      </c>
      <c r="N59" s="30" t="s">
        <v>8</v>
      </c>
      <c r="O59" s="30" t="s">
        <v>8</v>
      </c>
      <c r="P59" s="30" t="s">
        <v>8</v>
      </c>
      <c r="Q59" s="30" t="s">
        <v>8</v>
      </c>
      <c r="R59" s="30" t="s">
        <v>8</v>
      </c>
      <c r="S59" s="30" t="s">
        <v>8</v>
      </c>
      <c r="T59" s="30" t="s">
        <v>8</v>
      </c>
      <c r="U59" s="30" t="s">
        <v>8</v>
      </c>
      <c r="V59" s="30" t="s">
        <v>8</v>
      </c>
      <c r="W59" s="30" t="s">
        <v>8</v>
      </c>
      <c r="X59" s="30" t="s">
        <v>8</v>
      </c>
      <c r="Y59" s="50">
        <v>1.9</v>
      </c>
      <c r="Z59" s="403" t="s">
        <v>523</v>
      </c>
      <c r="AA59" s="36">
        <v>3.9</v>
      </c>
      <c r="AB59" s="403">
        <v>3.9</v>
      </c>
      <c r="AC59" s="403">
        <v>4</v>
      </c>
      <c r="AD59" s="403">
        <v>1.5</v>
      </c>
      <c r="AE59" s="403">
        <v>2.4</v>
      </c>
      <c r="AF59" s="403">
        <v>2.2999999999999998</v>
      </c>
      <c r="AG59" s="407">
        <v>2</v>
      </c>
      <c r="AH59" s="397">
        <v>2.1</v>
      </c>
      <c r="AI59" s="756">
        <v>2.1</v>
      </c>
    </row>
    <row r="60" spans="1:35" s="77" customFormat="1" ht="22.5" x14ac:dyDescent="0.2">
      <c r="A60" s="317" t="s">
        <v>413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408"/>
      <c r="AE60" s="36"/>
      <c r="AF60" s="19"/>
      <c r="AG60" s="394"/>
      <c r="AH60" s="399"/>
      <c r="AI60" s="717"/>
    </row>
    <row r="61" spans="1:35" s="77" customFormat="1" x14ac:dyDescent="0.2">
      <c r="A61" s="317" t="s">
        <v>42</v>
      </c>
      <c r="B61" s="30" t="s">
        <v>8</v>
      </c>
      <c r="C61" s="30" t="s">
        <v>8</v>
      </c>
      <c r="D61" s="30" t="s">
        <v>8</v>
      </c>
      <c r="E61" s="30" t="s">
        <v>8</v>
      </c>
      <c r="F61" s="30" t="s">
        <v>8</v>
      </c>
      <c r="G61" s="30" t="s">
        <v>8</v>
      </c>
      <c r="H61" s="30" t="s">
        <v>8</v>
      </c>
      <c r="I61" s="30" t="s">
        <v>8</v>
      </c>
      <c r="J61" s="30" t="s">
        <v>8</v>
      </c>
      <c r="K61" s="30" t="s">
        <v>8</v>
      </c>
      <c r="L61" s="30" t="s">
        <v>8</v>
      </c>
      <c r="M61" s="30" t="s">
        <v>8</v>
      </c>
      <c r="N61" s="30" t="s">
        <v>8</v>
      </c>
      <c r="O61" s="30" t="s">
        <v>8</v>
      </c>
      <c r="P61" s="30" t="s">
        <v>8</v>
      </c>
      <c r="Q61" s="30" t="s">
        <v>8</v>
      </c>
      <c r="R61" s="30" t="s">
        <v>8</v>
      </c>
      <c r="S61" s="30" t="s">
        <v>8</v>
      </c>
      <c r="T61" s="30" t="s">
        <v>8</v>
      </c>
      <c r="U61" s="30" t="s">
        <v>8</v>
      </c>
      <c r="V61" s="30" t="s">
        <v>8</v>
      </c>
      <c r="W61" s="67">
        <v>110188</v>
      </c>
      <c r="X61" s="48">
        <v>122815</v>
      </c>
      <c r="Y61" s="48">
        <v>129096</v>
      </c>
      <c r="Z61" s="48">
        <v>133181</v>
      </c>
      <c r="AA61" s="48">
        <v>144464</v>
      </c>
      <c r="AB61" s="48">
        <v>155133</v>
      </c>
      <c r="AC61" s="48">
        <v>166305</v>
      </c>
      <c r="AD61" s="48">
        <v>191147</v>
      </c>
      <c r="AE61" s="48">
        <v>218220</v>
      </c>
      <c r="AF61" s="48">
        <v>256257</v>
      </c>
      <c r="AG61" s="71">
        <v>337734</v>
      </c>
      <c r="AH61" s="409">
        <v>387950</v>
      </c>
      <c r="AI61" s="1254">
        <v>425369</v>
      </c>
    </row>
    <row r="62" spans="1:35" s="77" customFormat="1" x14ac:dyDescent="0.2">
      <c r="A62" s="317" t="s">
        <v>43</v>
      </c>
      <c r="B62" s="30" t="s">
        <v>8</v>
      </c>
      <c r="C62" s="30" t="s">
        <v>8</v>
      </c>
      <c r="D62" s="30" t="s">
        <v>8</v>
      </c>
      <c r="E62" s="30" t="s">
        <v>8</v>
      </c>
      <c r="F62" s="30" t="s">
        <v>8</v>
      </c>
      <c r="G62" s="30" t="s">
        <v>8</v>
      </c>
      <c r="H62" s="30" t="s">
        <v>8</v>
      </c>
      <c r="I62" s="30" t="s">
        <v>8</v>
      </c>
      <c r="J62" s="30" t="s">
        <v>8</v>
      </c>
      <c r="K62" s="30" t="s">
        <v>8</v>
      </c>
      <c r="L62" s="30" t="s">
        <v>8</v>
      </c>
      <c r="M62" s="30" t="s">
        <v>8</v>
      </c>
      <c r="N62" s="30" t="s">
        <v>8</v>
      </c>
      <c r="O62" s="30" t="s">
        <v>8</v>
      </c>
      <c r="P62" s="30" t="s">
        <v>8</v>
      </c>
      <c r="Q62" s="30" t="s">
        <v>8</v>
      </c>
      <c r="R62" s="30" t="s">
        <v>8</v>
      </c>
      <c r="S62" s="30" t="s">
        <v>8</v>
      </c>
      <c r="T62" s="30" t="s">
        <v>8</v>
      </c>
      <c r="U62" s="30" t="s">
        <v>8</v>
      </c>
      <c r="V62" s="30" t="s">
        <v>8</v>
      </c>
      <c r="W62" s="410">
        <f>W61/149.11</f>
        <v>738.97122929380987</v>
      </c>
      <c r="X62" s="410">
        <f>X61/152.13</f>
        <v>807.3029645697759</v>
      </c>
      <c r="Y62" s="410">
        <f>Y61/179.19</f>
        <v>720.44198895027625</v>
      </c>
      <c r="Z62" s="410">
        <f>Z61/221.73</f>
        <v>600.64492851666444</v>
      </c>
      <c r="AA62" s="410">
        <f>AA61/342.16</f>
        <v>422.21183072246902</v>
      </c>
      <c r="AB62" s="410">
        <f>AB61/326</f>
        <v>475.8680981595092</v>
      </c>
      <c r="AC62" s="410">
        <f>AC61/344.71</f>
        <v>482.44901511415395</v>
      </c>
      <c r="AD62" s="410">
        <f>AD61/382.76</f>
        <v>499.39126345490649</v>
      </c>
      <c r="AE62" s="410">
        <f>AE61/412.95</f>
        <v>528.441699963676</v>
      </c>
      <c r="AF62" s="410">
        <f>AF61/426.03</f>
        <v>601.4998943736357</v>
      </c>
      <c r="AG62" s="411">
        <f>AG61/460.48</f>
        <v>733.43902015288393</v>
      </c>
      <c r="AH62" s="411">
        <v>850.18</v>
      </c>
      <c r="AI62" s="1254">
        <v>906</v>
      </c>
    </row>
    <row r="63" spans="1:35" s="77" customFormat="1" ht="22.5" x14ac:dyDescent="0.2">
      <c r="A63" s="317" t="s">
        <v>414</v>
      </c>
      <c r="B63" s="30" t="s">
        <v>8</v>
      </c>
      <c r="C63" s="30" t="s">
        <v>8</v>
      </c>
      <c r="D63" s="30" t="s">
        <v>8</v>
      </c>
      <c r="E63" s="30" t="s">
        <v>8</v>
      </c>
      <c r="F63" s="30" t="s">
        <v>8</v>
      </c>
      <c r="G63" s="30" t="s">
        <v>8</v>
      </c>
      <c r="H63" s="30" t="s">
        <v>8</v>
      </c>
      <c r="I63" s="30" t="s">
        <v>8</v>
      </c>
      <c r="J63" s="30" t="s">
        <v>8</v>
      </c>
      <c r="K63" s="30" t="s">
        <v>8</v>
      </c>
      <c r="L63" s="30" t="s">
        <v>8</v>
      </c>
      <c r="M63" s="30" t="s">
        <v>8</v>
      </c>
      <c r="N63" s="30" t="s">
        <v>8</v>
      </c>
      <c r="O63" s="30" t="s">
        <v>8</v>
      </c>
      <c r="P63" s="30" t="s">
        <v>8</v>
      </c>
      <c r="Q63" s="30" t="s">
        <v>8</v>
      </c>
      <c r="R63" s="30" t="s">
        <v>8</v>
      </c>
      <c r="S63" s="30" t="s">
        <v>8</v>
      </c>
      <c r="T63" s="30" t="s">
        <v>8</v>
      </c>
      <c r="U63" s="30" t="s">
        <v>8</v>
      </c>
      <c r="V63" s="30" t="s">
        <v>8</v>
      </c>
      <c r="W63" s="30" t="s">
        <v>8</v>
      </c>
      <c r="X63" s="30" t="s">
        <v>8</v>
      </c>
      <c r="Y63" s="30" t="s">
        <v>8</v>
      </c>
      <c r="Z63" s="30" t="s">
        <v>8</v>
      </c>
      <c r="AA63" s="412" t="s">
        <v>8</v>
      </c>
      <c r="AB63" s="412" t="s">
        <v>8</v>
      </c>
      <c r="AC63" s="412" t="s">
        <v>8</v>
      </c>
      <c r="AD63" s="412" t="s">
        <v>8</v>
      </c>
      <c r="AE63" s="412" t="s">
        <v>8</v>
      </c>
      <c r="AF63" s="412" t="s">
        <v>8</v>
      </c>
      <c r="AG63" s="412" t="s">
        <v>8</v>
      </c>
      <c r="AH63" s="399" t="s">
        <v>8</v>
      </c>
      <c r="AI63" s="1254" t="s">
        <v>4</v>
      </c>
    </row>
    <row r="64" spans="1:35" s="77" customFormat="1" ht="22.5" x14ac:dyDescent="0.2">
      <c r="A64" s="317" t="s">
        <v>415</v>
      </c>
      <c r="B64" s="30" t="s">
        <v>8</v>
      </c>
      <c r="C64" s="30" t="s">
        <v>8</v>
      </c>
      <c r="D64" s="30" t="s">
        <v>8</v>
      </c>
      <c r="E64" s="30" t="s">
        <v>8</v>
      </c>
      <c r="F64" s="30" t="s">
        <v>8</v>
      </c>
      <c r="G64" s="30" t="s">
        <v>8</v>
      </c>
      <c r="H64" s="30" t="s">
        <v>8</v>
      </c>
      <c r="I64" s="30" t="s">
        <v>8</v>
      </c>
      <c r="J64" s="30" t="s">
        <v>8</v>
      </c>
      <c r="K64" s="30" t="s">
        <v>8</v>
      </c>
      <c r="L64" s="30" t="s">
        <v>8</v>
      </c>
      <c r="M64" s="30" t="s">
        <v>8</v>
      </c>
      <c r="N64" s="30" t="s">
        <v>8</v>
      </c>
      <c r="O64" s="30" t="s">
        <v>8</v>
      </c>
      <c r="P64" s="30" t="s">
        <v>8</v>
      </c>
      <c r="Q64" s="30" t="s">
        <v>8</v>
      </c>
      <c r="R64" s="30" t="s">
        <v>8</v>
      </c>
      <c r="S64" s="30" t="s">
        <v>8</v>
      </c>
      <c r="T64" s="30" t="s">
        <v>8</v>
      </c>
      <c r="U64" s="30" t="s">
        <v>8</v>
      </c>
      <c r="V64" s="30" t="s">
        <v>8</v>
      </c>
      <c r="W64" s="30" t="s">
        <v>8</v>
      </c>
      <c r="X64" s="30" t="s">
        <v>8</v>
      </c>
      <c r="Y64" s="30" t="s">
        <v>8</v>
      </c>
      <c r="Z64" s="30" t="s">
        <v>8</v>
      </c>
      <c r="AA64" s="412" t="s">
        <v>8</v>
      </c>
      <c r="AB64" s="412" t="s">
        <v>8</v>
      </c>
      <c r="AC64" s="412" t="s">
        <v>8</v>
      </c>
      <c r="AD64" s="412" t="s">
        <v>8</v>
      </c>
      <c r="AE64" s="412" t="s">
        <v>8</v>
      </c>
      <c r="AF64" s="412" t="s">
        <v>8</v>
      </c>
      <c r="AG64" s="412" t="s">
        <v>8</v>
      </c>
      <c r="AH64" s="399" t="s">
        <v>8</v>
      </c>
      <c r="AI64" s="1254" t="s">
        <v>4</v>
      </c>
    </row>
    <row r="65" spans="1:35" s="77" customFormat="1" ht="22.5" x14ac:dyDescent="0.2">
      <c r="A65" s="317" t="s">
        <v>57</v>
      </c>
      <c r="B65" s="30" t="s">
        <v>8</v>
      </c>
      <c r="C65" s="30" t="s">
        <v>8</v>
      </c>
      <c r="D65" s="30" t="s">
        <v>8</v>
      </c>
      <c r="E65" s="30" t="s">
        <v>8</v>
      </c>
      <c r="F65" s="30" t="s">
        <v>8</v>
      </c>
      <c r="G65" s="30" t="s">
        <v>8</v>
      </c>
      <c r="H65" s="30" t="s">
        <v>8</v>
      </c>
      <c r="I65" s="30" t="s">
        <v>8</v>
      </c>
      <c r="J65" s="30" t="s">
        <v>8</v>
      </c>
      <c r="K65" s="30" t="s">
        <v>8</v>
      </c>
      <c r="L65" s="30" t="s">
        <v>8</v>
      </c>
      <c r="M65" s="30" t="s">
        <v>8</v>
      </c>
      <c r="N65" s="30" t="s">
        <v>8</v>
      </c>
      <c r="O65" s="30" t="s">
        <v>8</v>
      </c>
      <c r="P65" s="30" t="s">
        <v>8</v>
      </c>
      <c r="Q65" s="30" t="s">
        <v>8</v>
      </c>
      <c r="R65" s="30" t="s">
        <v>8</v>
      </c>
      <c r="S65" s="30" t="s">
        <v>8</v>
      </c>
      <c r="T65" s="30" t="s">
        <v>8</v>
      </c>
      <c r="U65" s="30" t="s">
        <v>8</v>
      </c>
      <c r="V65" s="30" t="s">
        <v>8</v>
      </c>
      <c r="W65" s="30" t="s">
        <v>8</v>
      </c>
      <c r="X65" s="30" t="s">
        <v>8</v>
      </c>
      <c r="Y65" s="30" t="s">
        <v>8</v>
      </c>
      <c r="Z65" s="30" t="s">
        <v>8</v>
      </c>
      <c r="AA65" s="412" t="s">
        <v>8</v>
      </c>
      <c r="AB65" s="412" t="s">
        <v>8</v>
      </c>
      <c r="AC65" s="412" t="s">
        <v>8</v>
      </c>
      <c r="AD65" s="412" t="s">
        <v>8</v>
      </c>
      <c r="AE65" s="412" t="s">
        <v>8</v>
      </c>
      <c r="AF65" s="412" t="s">
        <v>8</v>
      </c>
      <c r="AG65" s="412" t="s">
        <v>8</v>
      </c>
      <c r="AH65" s="399" t="s">
        <v>8</v>
      </c>
      <c r="AI65" s="1254" t="s">
        <v>4</v>
      </c>
    </row>
    <row r="66" spans="1:35" s="77" customFormat="1" ht="11.1" customHeight="1" x14ac:dyDescent="0.2">
      <c r="A66" s="280" t="s">
        <v>75</v>
      </c>
      <c r="B66" s="30" t="s">
        <v>4</v>
      </c>
      <c r="C66" s="30" t="s">
        <v>4</v>
      </c>
      <c r="D66" s="12">
        <v>13</v>
      </c>
      <c r="E66" s="12">
        <v>122</v>
      </c>
      <c r="F66" s="12">
        <v>262</v>
      </c>
      <c r="G66" s="12">
        <v>1550</v>
      </c>
      <c r="H66" s="12">
        <v>2129</v>
      </c>
      <c r="I66" s="12">
        <v>2395</v>
      </c>
      <c r="J66" s="12">
        <v>2605</v>
      </c>
      <c r="K66" s="12">
        <v>2680</v>
      </c>
      <c r="L66" s="12">
        <v>3484</v>
      </c>
      <c r="M66" s="12">
        <v>4181</v>
      </c>
      <c r="N66" s="12">
        <v>5000</v>
      </c>
      <c r="O66" s="12">
        <v>6600</v>
      </c>
      <c r="P66" s="12" t="s">
        <v>338</v>
      </c>
      <c r="Q66" s="12">
        <v>9200</v>
      </c>
      <c r="R66" s="12">
        <v>9752</v>
      </c>
      <c r="S66" s="12" t="s">
        <v>524</v>
      </c>
      <c r="T66" s="12" t="s">
        <v>525</v>
      </c>
      <c r="U66" s="12">
        <v>14952</v>
      </c>
      <c r="V66" s="12">
        <v>15999</v>
      </c>
      <c r="W66" s="12">
        <v>17439</v>
      </c>
      <c r="X66" s="109">
        <v>18660</v>
      </c>
      <c r="Y66" s="109">
        <v>19966</v>
      </c>
      <c r="Z66" s="109">
        <v>21364</v>
      </c>
      <c r="AA66" s="109">
        <v>22859</v>
      </c>
      <c r="AB66" s="109">
        <v>24459</v>
      </c>
      <c r="AC66" s="121">
        <v>28284</v>
      </c>
      <c r="AD66" s="413">
        <v>42500</v>
      </c>
      <c r="AE66" s="30">
        <v>42500</v>
      </c>
      <c r="AF66" s="30">
        <v>42500</v>
      </c>
      <c r="AG66" s="31">
        <v>60000</v>
      </c>
      <c r="AH66" s="414">
        <v>70000</v>
      </c>
      <c r="AI66" s="1323">
        <v>85000</v>
      </c>
    </row>
    <row r="67" spans="1:35" s="77" customFormat="1" x14ac:dyDescent="0.2">
      <c r="A67" s="1316" t="s">
        <v>80</v>
      </c>
      <c r="B67" s="1134"/>
      <c r="C67" s="1134"/>
      <c r="D67" s="1134"/>
      <c r="E67" s="1134"/>
      <c r="F67" s="1134"/>
      <c r="G67" s="1134"/>
      <c r="H67" s="1134"/>
      <c r="I67" s="1134"/>
      <c r="J67" s="1134"/>
      <c r="K67" s="1134"/>
      <c r="L67" s="1134"/>
      <c r="M67" s="1134"/>
      <c r="N67" s="1134"/>
      <c r="O67" s="1134"/>
      <c r="P67" s="1134"/>
      <c r="Q67" s="1134"/>
      <c r="R67" s="1134"/>
      <c r="S67" s="1134"/>
      <c r="T67" s="1134"/>
      <c r="U67" s="1134"/>
      <c r="V67" s="1134"/>
      <c r="W67" s="1133"/>
      <c r="X67" s="1133"/>
      <c r="Y67" s="1133"/>
      <c r="Z67" s="1133"/>
      <c r="AA67" s="1133"/>
      <c r="AB67" s="1133"/>
      <c r="AC67" s="1133"/>
      <c r="AD67" s="1133"/>
      <c r="AE67" s="1133"/>
      <c r="AF67" s="1133"/>
      <c r="AG67" s="1286"/>
      <c r="AH67" s="1286"/>
      <c r="AI67" s="1064"/>
    </row>
    <row r="68" spans="1:35" s="77" customFormat="1" x14ac:dyDescent="0.2">
      <c r="A68" s="361" t="s">
        <v>81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32"/>
      <c r="AC68" s="19"/>
      <c r="AD68" s="19"/>
      <c r="AE68" s="19"/>
      <c r="AF68" s="19"/>
      <c r="AG68" s="394"/>
      <c r="AH68" s="172"/>
      <c r="AI68" s="19"/>
    </row>
    <row r="69" spans="1:35" s="77" customFormat="1" x14ac:dyDescent="0.2">
      <c r="A69" s="317" t="s">
        <v>82</v>
      </c>
      <c r="B69" s="109" t="s">
        <v>462</v>
      </c>
      <c r="C69" s="109" t="s">
        <v>462</v>
      </c>
      <c r="D69" s="109" t="s">
        <v>462</v>
      </c>
      <c r="E69" s="109" t="s">
        <v>462</v>
      </c>
      <c r="F69" s="109" t="s">
        <v>462</v>
      </c>
      <c r="G69" s="109" t="s">
        <v>462</v>
      </c>
      <c r="H69" s="109" t="s">
        <v>462</v>
      </c>
      <c r="I69" s="109" t="s">
        <v>462</v>
      </c>
      <c r="J69" s="109" t="s">
        <v>462</v>
      </c>
      <c r="K69" s="109" t="s">
        <v>462</v>
      </c>
      <c r="L69" s="109" t="s">
        <v>462</v>
      </c>
      <c r="M69" s="109" t="s">
        <v>462</v>
      </c>
      <c r="N69" s="109" t="s">
        <v>462</v>
      </c>
      <c r="O69" s="109" t="s">
        <v>462</v>
      </c>
      <c r="P69" s="109" t="s">
        <v>462</v>
      </c>
      <c r="Q69" s="109" t="s">
        <v>462</v>
      </c>
      <c r="R69" s="109" t="s">
        <v>462</v>
      </c>
      <c r="S69" s="109" t="s">
        <v>462</v>
      </c>
      <c r="T69" s="109" t="s">
        <v>462</v>
      </c>
      <c r="U69" s="12">
        <v>41044</v>
      </c>
      <c r="V69" s="12">
        <v>28774</v>
      </c>
      <c r="W69" s="12">
        <v>48169</v>
      </c>
      <c r="X69" s="12">
        <v>27121</v>
      </c>
      <c r="Y69" s="12">
        <v>20336</v>
      </c>
      <c r="Z69" s="12">
        <v>25292</v>
      </c>
      <c r="AA69" s="109">
        <v>24261</v>
      </c>
      <c r="AB69" s="30">
        <v>40347</v>
      </c>
      <c r="AC69" s="121">
        <v>76988</v>
      </c>
      <c r="AD69" s="121">
        <v>95302</v>
      </c>
      <c r="AE69" s="121">
        <v>49170</v>
      </c>
      <c r="AF69" s="109">
        <v>44548</v>
      </c>
      <c r="AG69" s="122">
        <v>56814</v>
      </c>
      <c r="AH69" s="415">
        <v>83518</v>
      </c>
      <c r="AI69" s="1323">
        <v>73607</v>
      </c>
    </row>
    <row r="70" spans="1:35" s="77" customFormat="1" ht="22.5" x14ac:dyDescent="0.2">
      <c r="A70" s="317" t="s">
        <v>85</v>
      </c>
      <c r="B70" s="109" t="s">
        <v>462</v>
      </c>
      <c r="C70" s="109" t="s">
        <v>462</v>
      </c>
      <c r="D70" s="109" t="s">
        <v>462</v>
      </c>
      <c r="E70" s="109" t="s">
        <v>462</v>
      </c>
      <c r="F70" s="109" t="s">
        <v>462</v>
      </c>
      <c r="G70" s="109" t="s">
        <v>462</v>
      </c>
      <c r="H70" s="109" t="s">
        <v>462</v>
      </c>
      <c r="I70" s="109" t="s">
        <v>462</v>
      </c>
      <c r="J70" s="109" t="s">
        <v>462</v>
      </c>
      <c r="K70" s="109" t="s">
        <v>462</v>
      </c>
      <c r="L70" s="109" t="s">
        <v>462</v>
      </c>
      <c r="M70" s="109" t="s">
        <v>462</v>
      </c>
      <c r="N70" s="109" t="s">
        <v>462</v>
      </c>
      <c r="O70" s="109" t="s">
        <v>462</v>
      </c>
      <c r="P70" s="109" t="s">
        <v>462</v>
      </c>
      <c r="Q70" s="109" t="s">
        <v>462</v>
      </c>
      <c r="R70" s="109" t="s">
        <v>462</v>
      </c>
      <c r="S70" s="109" t="s">
        <v>462</v>
      </c>
      <c r="T70" s="109" t="s">
        <v>462</v>
      </c>
      <c r="U70" s="109" t="s">
        <v>462</v>
      </c>
      <c r="V70" s="109" t="s">
        <v>462</v>
      </c>
      <c r="W70" s="109" t="s">
        <v>462</v>
      </c>
      <c r="X70" s="109" t="s">
        <v>462</v>
      </c>
      <c r="Y70" s="109" t="s">
        <v>462</v>
      </c>
      <c r="Z70" s="109" t="s">
        <v>462</v>
      </c>
      <c r="AA70" s="109" t="s">
        <v>462</v>
      </c>
      <c r="AB70" s="50">
        <v>157.19999999999999</v>
      </c>
      <c r="AC70" s="50">
        <v>176</v>
      </c>
      <c r="AD70" s="19">
        <v>119.7</v>
      </c>
      <c r="AE70" s="19">
        <v>51.5</v>
      </c>
      <c r="AF70" s="36">
        <v>86.2</v>
      </c>
      <c r="AG70" s="394">
        <v>117.5</v>
      </c>
      <c r="AH70" s="438">
        <v>142</v>
      </c>
      <c r="AI70" s="1035">
        <v>86.8</v>
      </c>
    </row>
    <row r="71" spans="1:35" s="77" customFormat="1" x14ac:dyDescent="0.2">
      <c r="A71" s="317" t="s">
        <v>87</v>
      </c>
      <c r="B71" s="109" t="s">
        <v>462</v>
      </c>
      <c r="C71" s="109" t="s">
        <v>462</v>
      </c>
      <c r="D71" s="109" t="s">
        <v>462</v>
      </c>
      <c r="E71" s="109" t="s">
        <v>462</v>
      </c>
      <c r="F71" s="109" t="s">
        <v>462</v>
      </c>
      <c r="G71" s="109" t="s">
        <v>462</v>
      </c>
      <c r="H71" s="109" t="s">
        <v>462</v>
      </c>
      <c r="I71" s="109" t="s">
        <v>462</v>
      </c>
      <c r="J71" s="109" t="s">
        <v>462</v>
      </c>
      <c r="K71" s="109" t="s">
        <v>462</v>
      </c>
      <c r="L71" s="109" t="s">
        <v>462</v>
      </c>
      <c r="M71" s="109" t="s">
        <v>462</v>
      </c>
      <c r="N71" s="109" t="s">
        <v>462</v>
      </c>
      <c r="O71" s="109" t="s">
        <v>462</v>
      </c>
      <c r="P71" s="109" t="s">
        <v>462</v>
      </c>
      <c r="Q71" s="109" t="s">
        <v>462</v>
      </c>
      <c r="R71" s="109" t="s">
        <v>462</v>
      </c>
      <c r="S71" s="109" t="s">
        <v>462</v>
      </c>
      <c r="T71" s="109" t="s">
        <v>462</v>
      </c>
      <c r="U71" s="109" t="s">
        <v>462</v>
      </c>
      <c r="V71" s="109" t="s">
        <v>462</v>
      </c>
      <c r="W71" s="109" t="s">
        <v>462</v>
      </c>
      <c r="X71" s="109" t="s">
        <v>462</v>
      </c>
      <c r="Y71" s="109" t="s">
        <v>462</v>
      </c>
      <c r="Z71" s="109" t="s">
        <v>462</v>
      </c>
      <c r="AA71" s="109" t="s">
        <v>462</v>
      </c>
      <c r="AB71" s="109" t="s">
        <v>462</v>
      </c>
      <c r="AC71" s="109" t="s">
        <v>462</v>
      </c>
      <c r="AD71" s="109" t="s">
        <v>462</v>
      </c>
      <c r="AE71" s="109" t="s">
        <v>462</v>
      </c>
      <c r="AF71" s="109" t="s">
        <v>462</v>
      </c>
      <c r="AG71" s="172" t="s">
        <v>462</v>
      </c>
      <c r="AH71" s="62" t="s">
        <v>462</v>
      </c>
      <c r="AI71" s="718" t="s">
        <v>462</v>
      </c>
    </row>
    <row r="72" spans="1:35" s="77" customFormat="1" ht="22.5" x14ac:dyDescent="0.2">
      <c r="A72" s="317" t="s">
        <v>88</v>
      </c>
      <c r="B72" s="109" t="s">
        <v>462</v>
      </c>
      <c r="C72" s="109" t="s">
        <v>462</v>
      </c>
      <c r="D72" s="109" t="s">
        <v>462</v>
      </c>
      <c r="E72" s="109" t="s">
        <v>462</v>
      </c>
      <c r="F72" s="109" t="s">
        <v>462</v>
      </c>
      <c r="G72" s="109" t="s">
        <v>462</v>
      </c>
      <c r="H72" s="109" t="s">
        <v>462</v>
      </c>
      <c r="I72" s="109" t="s">
        <v>462</v>
      </c>
      <c r="J72" s="109" t="s">
        <v>462</v>
      </c>
      <c r="K72" s="109" t="s">
        <v>462</v>
      </c>
      <c r="L72" s="109" t="s">
        <v>462</v>
      </c>
      <c r="M72" s="109" t="s">
        <v>462</v>
      </c>
      <c r="N72" s="109" t="s">
        <v>462</v>
      </c>
      <c r="O72" s="109" t="s">
        <v>462</v>
      </c>
      <c r="P72" s="109" t="s">
        <v>462</v>
      </c>
      <c r="Q72" s="109" t="s">
        <v>462</v>
      </c>
      <c r="R72" s="109" t="s">
        <v>462</v>
      </c>
      <c r="S72" s="109" t="s">
        <v>462</v>
      </c>
      <c r="T72" s="109" t="s">
        <v>462</v>
      </c>
      <c r="U72" s="109" t="s">
        <v>462</v>
      </c>
      <c r="V72" s="109" t="s">
        <v>462</v>
      </c>
      <c r="W72" s="109" t="s">
        <v>462</v>
      </c>
      <c r="X72" s="109" t="s">
        <v>462</v>
      </c>
      <c r="Y72" s="109" t="s">
        <v>462</v>
      </c>
      <c r="Z72" s="109" t="s">
        <v>462</v>
      </c>
      <c r="AA72" s="109" t="s">
        <v>462</v>
      </c>
      <c r="AB72" s="109" t="s">
        <v>462</v>
      </c>
      <c r="AC72" s="109" t="s">
        <v>462</v>
      </c>
      <c r="AD72" s="109" t="s">
        <v>462</v>
      </c>
      <c r="AE72" s="109" t="s">
        <v>462</v>
      </c>
      <c r="AF72" s="109" t="s">
        <v>462</v>
      </c>
      <c r="AG72" s="172" t="s">
        <v>462</v>
      </c>
      <c r="AH72" s="62" t="s">
        <v>462</v>
      </c>
      <c r="AI72" s="718" t="s">
        <v>462</v>
      </c>
    </row>
    <row r="73" spans="1:35" s="77" customFormat="1" ht="33.75" x14ac:dyDescent="0.2">
      <c r="A73" s="317" t="s">
        <v>90</v>
      </c>
      <c r="B73" s="109" t="s">
        <v>462</v>
      </c>
      <c r="C73" s="109" t="s">
        <v>462</v>
      </c>
      <c r="D73" s="109" t="s">
        <v>462</v>
      </c>
      <c r="E73" s="109" t="s">
        <v>462</v>
      </c>
      <c r="F73" s="109" t="s">
        <v>462</v>
      </c>
      <c r="G73" s="109" t="s">
        <v>462</v>
      </c>
      <c r="H73" s="109" t="s">
        <v>462</v>
      </c>
      <c r="I73" s="109" t="s">
        <v>462</v>
      </c>
      <c r="J73" s="109" t="s">
        <v>462</v>
      </c>
      <c r="K73" s="109" t="s">
        <v>462</v>
      </c>
      <c r="L73" s="109" t="s">
        <v>462</v>
      </c>
      <c r="M73" s="109" t="s">
        <v>462</v>
      </c>
      <c r="N73" s="109" t="s">
        <v>462</v>
      </c>
      <c r="O73" s="109" t="s">
        <v>462</v>
      </c>
      <c r="P73" s="109" t="s">
        <v>462</v>
      </c>
      <c r="Q73" s="109" t="s">
        <v>462</v>
      </c>
      <c r="R73" s="109" t="s">
        <v>462</v>
      </c>
      <c r="S73" s="109" t="s">
        <v>462</v>
      </c>
      <c r="T73" s="109" t="s">
        <v>462</v>
      </c>
      <c r="U73" s="109" t="s">
        <v>462</v>
      </c>
      <c r="V73" s="109" t="s">
        <v>462</v>
      </c>
      <c r="W73" s="109" t="s">
        <v>462</v>
      </c>
      <c r="X73" s="109" t="s">
        <v>462</v>
      </c>
      <c r="Y73" s="109" t="s">
        <v>462</v>
      </c>
      <c r="Z73" s="109" t="s">
        <v>462</v>
      </c>
      <c r="AA73" s="109" t="s">
        <v>462</v>
      </c>
      <c r="AB73" s="109" t="s">
        <v>462</v>
      </c>
      <c r="AC73" s="109" t="s">
        <v>462</v>
      </c>
      <c r="AD73" s="109" t="s">
        <v>462</v>
      </c>
      <c r="AE73" s="109" t="s">
        <v>462</v>
      </c>
      <c r="AF73" s="109" t="s">
        <v>462</v>
      </c>
      <c r="AG73" s="172" t="s">
        <v>462</v>
      </c>
      <c r="AH73" s="62" t="s">
        <v>462</v>
      </c>
      <c r="AI73" s="1029" t="s">
        <v>462</v>
      </c>
    </row>
    <row r="74" spans="1:35" s="77" customFormat="1" ht="22.5" x14ac:dyDescent="0.2">
      <c r="A74" s="317" t="s">
        <v>91</v>
      </c>
      <c r="B74" s="109" t="s">
        <v>462</v>
      </c>
      <c r="C74" s="109" t="s">
        <v>462</v>
      </c>
      <c r="D74" s="109" t="s">
        <v>462</v>
      </c>
      <c r="E74" s="109" t="s">
        <v>462</v>
      </c>
      <c r="F74" s="109" t="s">
        <v>462</v>
      </c>
      <c r="G74" s="109" t="s">
        <v>462</v>
      </c>
      <c r="H74" s="109" t="s">
        <v>462</v>
      </c>
      <c r="I74" s="109" t="s">
        <v>462</v>
      </c>
      <c r="J74" s="109" t="s">
        <v>462</v>
      </c>
      <c r="K74" s="109" t="s">
        <v>462</v>
      </c>
      <c r="L74" s="109" t="s">
        <v>462</v>
      </c>
      <c r="M74" s="109" t="s">
        <v>462</v>
      </c>
      <c r="N74" s="109" t="s">
        <v>462</v>
      </c>
      <c r="O74" s="109" t="s">
        <v>462</v>
      </c>
      <c r="P74" s="109" t="s">
        <v>462</v>
      </c>
      <c r="Q74" s="109" t="s">
        <v>462</v>
      </c>
      <c r="R74" s="109" t="s">
        <v>462</v>
      </c>
      <c r="S74" s="109" t="s">
        <v>462</v>
      </c>
      <c r="T74" s="109" t="s">
        <v>462</v>
      </c>
      <c r="U74" s="109" t="s">
        <v>462</v>
      </c>
      <c r="V74" s="109" t="s">
        <v>462</v>
      </c>
      <c r="W74" s="109" t="s">
        <v>462</v>
      </c>
      <c r="X74" s="109" t="s">
        <v>462</v>
      </c>
      <c r="Y74" s="109" t="s">
        <v>462</v>
      </c>
      <c r="Z74" s="109" t="s">
        <v>462</v>
      </c>
      <c r="AA74" s="109" t="s">
        <v>462</v>
      </c>
      <c r="AB74" s="109" t="s">
        <v>462</v>
      </c>
      <c r="AC74" s="109" t="s">
        <v>462</v>
      </c>
      <c r="AD74" s="109" t="s">
        <v>462</v>
      </c>
      <c r="AE74" s="109" t="s">
        <v>462</v>
      </c>
      <c r="AF74" s="109" t="s">
        <v>462</v>
      </c>
      <c r="AG74" s="172" t="s">
        <v>462</v>
      </c>
      <c r="AH74" s="62" t="s">
        <v>462</v>
      </c>
      <c r="AI74" s="1029" t="s">
        <v>462</v>
      </c>
    </row>
    <row r="75" spans="1:35" s="77" customFormat="1" x14ac:dyDescent="0.2">
      <c r="A75" s="328" t="s">
        <v>92</v>
      </c>
      <c r="B75" s="109" t="s">
        <v>462</v>
      </c>
      <c r="C75" s="109" t="s">
        <v>462</v>
      </c>
      <c r="D75" s="109" t="s">
        <v>462</v>
      </c>
      <c r="E75" s="109" t="s">
        <v>462</v>
      </c>
      <c r="F75" s="109" t="s">
        <v>462</v>
      </c>
      <c r="G75" s="109" t="s">
        <v>462</v>
      </c>
      <c r="H75" s="109" t="s">
        <v>462</v>
      </c>
      <c r="I75" s="109" t="s">
        <v>462</v>
      </c>
      <c r="J75" s="109" t="s">
        <v>462</v>
      </c>
      <c r="K75" s="109" t="s">
        <v>462</v>
      </c>
      <c r="L75" s="109" t="s">
        <v>462</v>
      </c>
      <c r="M75" s="109" t="s">
        <v>462</v>
      </c>
      <c r="N75" s="109" t="s">
        <v>462</v>
      </c>
      <c r="O75" s="109" t="s">
        <v>462</v>
      </c>
      <c r="P75" s="109" t="s">
        <v>462</v>
      </c>
      <c r="Q75" s="109" t="s">
        <v>462</v>
      </c>
      <c r="R75" s="109" t="s">
        <v>462</v>
      </c>
      <c r="S75" s="109" t="s">
        <v>462</v>
      </c>
      <c r="T75" s="109" t="s">
        <v>462</v>
      </c>
      <c r="U75" s="109" t="s">
        <v>462</v>
      </c>
      <c r="V75" s="109" t="s">
        <v>462</v>
      </c>
      <c r="W75" s="109" t="s">
        <v>462</v>
      </c>
      <c r="X75" s="109" t="s">
        <v>462</v>
      </c>
      <c r="Y75" s="109" t="s">
        <v>462</v>
      </c>
      <c r="Z75" s="109" t="s">
        <v>462</v>
      </c>
      <c r="AA75" s="109" t="s">
        <v>462</v>
      </c>
      <c r="AB75" s="109" t="s">
        <v>462</v>
      </c>
      <c r="AC75" s="109" t="s">
        <v>462</v>
      </c>
      <c r="AD75" s="109" t="s">
        <v>462</v>
      </c>
      <c r="AE75" s="109" t="s">
        <v>462</v>
      </c>
      <c r="AF75" s="109" t="s">
        <v>462</v>
      </c>
      <c r="AG75" s="394"/>
      <c r="AH75" s="25"/>
      <c r="AI75" s="1029"/>
    </row>
    <row r="76" spans="1:35" s="77" customFormat="1" x14ac:dyDescent="0.2">
      <c r="A76" s="328" t="s">
        <v>245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394"/>
      <c r="AH76" s="25"/>
      <c r="AI76" s="1029" t="s">
        <v>462</v>
      </c>
    </row>
    <row r="77" spans="1:35" s="77" customFormat="1" x14ac:dyDescent="0.2">
      <c r="A77" s="328" t="s">
        <v>94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394"/>
      <c r="AH77" s="25"/>
      <c r="AI77" s="1029" t="s">
        <v>462</v>
      </c>
    </row>
    <row r="78" spans="1:35" s="77" customFormat="1" x14ac:dyDescent="0.2">
      <c r="A78" s="328" t="s">
        <v>95</v>
      </c>
      <c r="B78" s="109" t="s">
        <v>462</v>
      </c>
      <c r="C78" s="109" t="s">
        <v>462</v>
      </c>
      <c r="D78" s="109" t="s">
        <v>462</v>
      </c>
      <c r="E78" s="109" t="s">
        <v>462</v>
      </c>
      <c r="F78" s="109" t="s">
        <v>462</v>
      </c>
      <c r="G78" s="109" t="s">
        <v>462</v>
      </c>
      <c r="H78" s="109" t="s">
        <v>462</v>
      </c>
      <c r="I78" s="109" t="s">
        <v>462</v>
      </c>
      <c r="J78" s="109" t="s">
        <v>462</v>
      </c>
      <c r="K78" s="109" t="s">
        <v>462</v>
      </c>
      <c r="L78" s="109" t="s">
        <v>462</v>
      </c>
      <c r="M78" s="109" t="s">
        <v>462</v>
      </c>
      <c r="N78" s="109" t="s">
        <v>462</v>
      </c>
      <c r="O78" s="109" t="s">
        <v>462</v>
      </c>
      <c r="P78" s="109" t="s">
        <v>462</v>
      </c>
      <c r="Q78" s="109" t="s">
        <v>462</v>
      </c>
      <c r="R78" s="109" t="s">
        <v>462</v>
      </c>
      <c r="S78" s="109" t="s">
        <v>462</v>
      </c>
      <c r="T78" s="109" t="s">
        <v>462</v>
      </c>
      <c r="U78" s="109" t="s">
        <v>462</v>
      </c>
      <c r="V78" s="109" t="s">
        <v>462</v>
      </c>
      <c r="W78" s="109" t="s">
        <v>462</v>
      </c>
      <c r="X78" s="109" t="s">
        <v>462</v>
      </c>
      <c r="Y78" s="109" t="s">
        <v>462</v>
      </c>
      <c r="Z78" s="109" t="s">
        <v>462</v>
      </c>
      <c r="AA78" s="109" t="s">
        <v>462</v>
      </c>
      <c r="AB78" s="109" t="s">
        <v>462</v>
      </c>
      <c r="AC78" s="109" t="s">
        <v>462</v>
      </c>
      <c r="AD78" s="109" t="s">
        <v>462</v>
      </c>
      <c r="AE78" s="109" t="s">
        <v>462</v>
      </c>
      <c r="AF78" s="109" t="s">
        <v>462</v>
      </c>
      <c r="AG78" s="172" t="s">
        <v>462</v>
      </c>
      <c r="AH78" s="62" t="s">
        <v>462</v>
      </c>
      <c r="AI78" s="1029" t="s">
        <v>462</v>
      </c>
    </row>
    <row r="79" spans="1:35" s="77" customFormat="1" x14ac:dyDescent="0.2">
      <c r="A79" s="328" t="s">
        <v>246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72"/>
      <c r="AH79" s="62"/>
      <c r="AI79" s="1029" t="s">
        <v>462</v>
      </c>
    </row>
    <row r="80" spans="1:35" s="77" customFormat="1" ht="11.85" customHeight="1" x14ac:dyDescent="0.2">
      <c r="A80" s="317" t="s">
        <v>97</v>
      </c>
      <c r="B80" s="109" t="s">
        <v>462</v>
      </c>
      <c r="C80" s="109" t="s">
        <v>462</v>
      </c>
      <c r="D80" s="109" t="s">
        <v>462</v>
      </c>
      <c r="E80" s="109" t="s">
        <v>462</v>
      </c>
      <c r="F80" s="109" t="s">
        <v>462</v>
      </c>
      <c r="G80" s="109" t="s">
        <v>462</v>
      </c>
      <c r="H80" s="109" t="s">
        <v>462</v>
      </c>
      <c r="I80" s="109" t="s">
        <v>462</v>
      </c>
      <c r="J80" s="109" t="s">
        <v>462</v>
      </c>
      <c r="K80" s="109" t="s">
        <v>462</v>
      </c>
      <c r="L80" s="109" t="s">
        <v>462</v>
      </c>
      <c r="M80" s="109" t="s">
        <v>462</v>
      </c>
      <c r="N80" s="109" t="s">
        <v>462</v>
      </c>
      <c r="O80" s="109" t="s">
        <v>462</v>
      </c>
      <c r="P80" s="109" t="s">
        <v>462</v>
      </c>
      <c r="Q80" s="109" t="s">
        <v>462</v>
      </c>
      <c r="R80" s="109" t="s">
        <v>462</v>
      </c>
      <c r="S80" s="109" t="s">
        <v>462</v>
      </c>
      <c r="T80" s="109" t="s">
        <v>462</v>
      </c>
      <c r="U80" s="109" t="s">
        <v>462</v>
      </c>
      <c r="V80" s="109" t="s">
        <v>462</v>
      </c>
      <c r="W80" s="109" t="s">
        <v>462</v>
      </c>
      <c r="X80" s="109" t="s">
        <v>462</v>
      </c>
      <c r="Y80" s="109" t="s">
        <v>462</v>
      </c>
      <c r="Z80" s="109" t="s">
        <v>462</v>
      </c>
      <c r="AA80" s="109" t="s">
        <v>462</v>
      </c>
      <c r="AB80" s="109" t="s">
        <v>462</v>
      </c>
      <c r="AC80" s="109" t="s">
        <v>462</v>
      </c>
      <c r="AD80" s="109" t="s">
        <v>462</v>
      </c>
      <c r="AE80" s="109" t="s">
        <v>462</v>
      </c>
      <c r="AF80" s="109" t="s">
        <v>462</v>
      </c>
      <c r="AG80" s="172" t="s">
        <v>462</v>
      </c>
      <c r="AH80" s="62" t="s">
        <v>462</v>
      </c>
      <c r="AI80" s="1029" t="s">
        <v>462</v>
      </c>
    </row>
    <row r="81" spans="1:35" s="77" customFormat="1" x14ac:dyDescent="0.2">
      <c r="A81" s="329" t="s">
        <v>98</v>
      </c>
      <c r="B81" s="109" t="s">
        <v>462</v>
      </c>
      <c r="C81" s="109" t="s">
        <v>462</v>
      </c>
      <c r="D81" s="109" t="s">
        <v>462</v>
      </c>
      <c r="E81" s="109" t="s">
        <v>462</v>
      </c>
      <c r="F81" s="109" t="s">
        <v>462</v>
      </c>
      <c r="G81" s="109" t="s">
        <v>462</v>
      </c>
      <c r="H81" s="109" t="s">
        <v>462</v>
      </c>
      <c r="I81" s="109" t="s">
        <v>462</v>
      </c>
      <c r="J81" s="109" t="s">
        <v>462</v>
      </c>
      <c r="K81" s="109" t="s">
        <v>462</v>
      </c>
      <c r="L81" s="109" t="s">
        <v>462</v>
      </c>
      <c r="M81" s="109" t="s">
        <v>462</v>
      </c>
      <c r="N81" s="109" t="s">
        <v>462</v>
      </c>
      <c r="O81" s="109" t="s">
        <v>462</v>
      </c>
      <c r="P81" s="109" t="s">
        <v>462</v>
      </c>
      <c r="Q81" s="109" t="s">
        <v>462</v>
      </c>
      <c r="R81" s="109" t="s">
        <v>462</v>
      </c>
      <c r="S81" s="109" t="s">
        <v>462</v>
      </c>
      <c r="T81" s="109" t="s">
        <v>462</v>
      </c>
      <c r="U81" s="109" t="s">
        <v>462</v>
      </c>
      <c r="V81" s="109" t="s">
        <v>462</v>
      </c>
      <c r="W81" s="109" t="s">
        <v>462</v>
      </c>
      <c r="X81" s="109" t="s">
        <v>462</v>
      </c>
      <c r="Y81" s="109" t="s">
        <v>462</v>
      </c>
      <c r="Z81" s="109" t="s">
        <v>462</v>
      </c>
      <c r="AA81" s="109" t="s">
        <v>462</v>
      </c>
      <c r="AB81" s="109" t="s">
        <v>462</v>
      </c>
      <c r="AC81" s="109" t="s">
        <v>462</v>
      </c>
      <c r="AD81" s="109" t="s">
        <v>462</v>
      </c>
      <c r="AE81" s="109" t="s">
        <v>462</v>
      </c>
      <c r="AF81" s="109" t="s">
        <v>462</v>
      </c>
      <c r="AG81" s="172" t="s">
        <v>462</v>
      </c>
      <c r="AH81" s="62" t="s">
        <v>462</v>
      </c>
      <c r="AI81" s="1029" t="s">
        <v>462</v>
      </c>
    </row>
    <row r="82" spans="1:35" s="77" customFormat="1" x14ac:dyDescent="0.2">
      <c r="A82" s="330" t="s">
        <v>99</v>
      </c>
      <c r="B82" s="109" t="s">
        <v>462</v>
      </c>
      <c r="C82" s="109" t="s">
        <v>462</v>
      </c>
      <c r="D82" s="109" t="s">
        <v>462</v>
      </c>
      <c r="E82" s="109" t="s">
        <v>462</v>
      </c>
      <c r="F82" s="109" t="s">
        <v>462</v>
      </c>
      <c r="G82" s="109" t="s">
        <v>462</v>
      </c>
      <c r="H82" s="109" t="s">
        <v>462</v>
      </c>
      <c r="I82" s="109" t="s">
        <v>462</v>
      </c>
      <c r="J82" s="109" t="s">
        <v>462</v>
      </c>
      <c r="K82" s="109" t="s">
        <v>462</v>
      </c>
      <c r="L82" s="109" t="s">
        <v>462</v>
      </c>
      <c r="M82" s="109" t="s">
        <v>462</v>
      </c>
      <c r="N82" s="109" t="s">
        <v>462</v>
      </c>
      <c r="O82" s="109" t="s">
        <v>462</v>
      </c>
      <c r="P82" s="109" t="s">
        <v>462</v>
      </c>
      <c r="Q82" s="109" t="s">
        <v>462</v>
      </c>
      <c r="R82" s="109" t="s">
        <v>462</v>
      </c>
      <c r="S82" s="109" t="s">
        <v>462</v>
      </c>
      <c r="T82" s="109" t="s">
        <v>462</v>
      </c>
      <c r="U82" s="109" t="s">
        <v>462</v>
      </c>
      <c r="V82" s="109" t="s">
        <v>462</v>
      </c>
      <c r="W82" s="109" t="s">
        <v>462</v>
      </c>
      <c r="X82" s="109" t="s">
        <v>462</v>
      </c>
      <c r="Y82" s="109" t="s">
        <v>462</v>
      </c>
      <c r="Z82" s="109" t="s">
        <v>462</v>
      </c>
      <c r="AA82" s="109" t="s">
        <v>462</v>
      </c>
      <c r="AB82" s="109" t="s">
        <v>462</v>
      </c>
      <c r="AC82" s="109" t="s">
        <v>462</v>
      </c>
      <c r="AD82" s="109" t="s">
        <v>462</v>
      </c>
      <c r="AE82" s="109" t="s">
        <v>462</v>
      </c>
      <c r="AF82" s="109" t="s">
        <v>462</v>
      </c>
      <c r="AG82" s="172"/>
      <c r="AH82" s="62"/>
      <c r="AI82" s="1029" t="s">
        <v>462</v>
      </c>
    </row>
    <row r="83" spans="1:35" s="77" customFormat="1" x14ac:dyDescent="0.2">
      <c r="A83" s="330" t="s">
        <v>100</v>
      </c>
      <c r="B83" s="109" t="s">
        <v>462</v>
      </c>
      <c r="C83" s="109" t="s">
        <v>462</v>
      </c>
      <c r="D83" s="109" t="s">
        <v>462</v>
      </c>
      <c r="E83" s="109" t="s">
        <v>462</v>
      </c>
      <c r="F83" s="109" t="s">
        <v>462</v>
      </c>
      <c r="G83" s="109" t="s">
        <v>462</v>
      </c>
      <c r="H83" s="109" t="s">
        <v>462</v>
      </c>
      <c r="I83" s="109" t="s">
        <v>462</v>
      </c>
      <c r="J83" s="109" t="s">
        <v>462</v>
      </c>
      <c r="K83" s="109" t="s">
        <v>462</v>
      </c>
      <c r="L83" s="109" t="s">
        <v>462</v>
      </c>
      <c r="M83" s="109" t="s">
        <v>462</v>
      </c>
      <c r="N83" s="109" t="s">
        <v>462</v>
      </c>
      <c r="O83" s="109" t="s">
        <v>462</v>
      </c>
      <c r="P83" s="109" t="s">
        <v>462</v>
      </c>
      <c r="Q83" s="109" t="s">
        <v>462</v>
      </c>
      <c r="R83" s="109" t="s">
        <v>462</v>
      </c>
      <c r="S83" s="109" t="s">
        <v>462</v>
      </c>
      <c r="T83" s="109" t="s">
        <v>462</v>
      </c>
      <c r="U83" s="109" t="s">
        <v>462</v>
      </c>
      <c r="V83" s="109" t="s">
        <v>462</v>
      </c>
      <c r="W83" s="109" t="s">
        <v>462</v>
      </c>
      <c r="X83" s="109" t="s">
        <v>462</v>
      </c>
      <c r="Y83" s="109" t="s">
        <v>462</v>
      </c>
      <c r="Z83" s="109" t="s">
        <v>462</v>
      </c>
      <c r="AA83" s="109" t="s">
        <v>462</v>
      </c>
      <c r="AB83" s="109" t="s">
        <v>462</v>
      </c>
      <c r="AC83" s="109" t="s">
        <v>462</v>
      </c>
      <c r="AD83" s="109" t="s">
        <v>462</v>
      </c>
      <c r="AE83" s="109" t="s">
        <v>462</v>
      </c>
      <c r="AF83" s="109" t="s">
        <v>462</v>
      </c>
      <c r="AG83" s="172" t="s">
        <v>462</v>
      </c>
      <c r="AH83" s="62" t="s">
        <v>462</v>
      </c>
      <c r="AI83" s="1029" t="s">
        <v>462</v>
      </c>
    </row>
    <row r="84" spans="1:35" s="77" customFormat="1" x14ac:dyDescent="0.2">
      <c r="A84" s="330" t="s">
        <v>102</v>
      </c>
      <c r="B84" s="109" t="s">
        <v>462</v>
      </c>
      <c r="C84" s="109" t="s">
        <v>462</v>
      </c>
      <c r="D84" s="109" t="s">
        <v>462</v>
      </c>
      <c r="E84" s="109" t="s">
        <v>462</v>
      </c>
      <c r="F84" s="109" t="s">
        <v>462</v>
      </c>
      <c r="G84" s="109" t="s">
        <v>462</v>
      </c>
      <c r="H84" s="109" t="s">
        <v>462</v>
      </c>
      <c r="I84" s="109" t="s">
        <v>462</v>
      </c>
      <c r="J84" s="109" t="s">
        <v>462</v>
      </c>
      <c r="K84" s="109" t="s">
        <v>462</v>
      </c>
      <c r="L84" s="109" t="s">
        <v>462</v>
      </c>
      <c r="M84" s="109" t="s">
        <v>462</v>
      </c>
      <c r="N84" s="109" t="s">
        <v>462</v>
      </c>
      <c r="O84" s="109" t="s">
        <v>462</v>
      </c>
      <c r="P84" s="109" t="s">
        <v>462</v>
      </c>
      <c r="Q84" s="109" t="s">
        <v>462</v>
      </c>
      <c r="R84" s="109" t="s">
        <v>462</v>
      </c>
      <c r="S84" s="109" t="s">
        <v>462</v>
      </c>
      <c r="T84" s="109" t="s">
        <v>462</v>
      </c>
      <c r="U84" s="109" t="s">
        <v>462</v>
      </c>
      <c r="V84" s="109" t="s">
        <v>462</v>
      </c>
      <c r="W84" s="109" t="s">
        <v>462</v>
      </c>
      <c r="X84" s="109" t="s">
        <v>462</v>
      </c>
      <c r="Y84" s="109" t="s">
        <v>462</v>
      </c>
      <c r="Z84" s="109" t="s">
        <v>462</v>
      </c>
      <c r="AA84" s="109" t="s">
        <v>462</v>
      </c>
      <c r="AB84" s="109" t="s">
        <v>462</v>
      </c>
      <c r="AC84" s="109" t="s">
        <v>462</v>
      </c>
      <c r="AD84" s="109" t="s">
        <v>462</v>
      </c>
      <c r="AE84" s="109" t="s">
        <v>462</v>
      </c>
      <c r="AF84" s="109" t="s">
        <v>462</v>
      </c>
      <c r="AG84" s="172" t="s">
        <v>462</v>
      </c>
      <c r="AH84" s="62" t="s">
        <v>462</v>
      </c>
      <c r="AI84" s="1029" t="s">
        <v>462</v>
      </c>
    </row>
    <row r="85" spans="1:35" s="77" customFormat="1" x14ac:dyDescent="0.2">
      <c r="A85" s="330" t="s">
        <v>103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72"/>
      <c r="AH85" s="62"/>
      <c r="AI85" s="1029" t="s">
        <v>462</v>
      </c>
    </row>
    <row r="86" spans="1:35" s="77" customFormat="1" x14ac:dyDescent="0.2">
      <c r="A86" s="330" t="s">
        <v>104</v>
      </c>
      <c r="B86" s="109" t="s">
        <v>462</v>
      </c>
      <c r="C86" s="109" t="s">
        <v>462</v>
      </c>
      <c r="D86" s="109" t="s">
        <v>462</v>
      </c>
      <c r="E86" s="109" t="s">
        <v>462</v>
      </c>
      <c r="F86" s="109" t="s">
        <v>462</v>
      </c>
      <c r="G86" s="109" t="s">
        <v>462</v>
      </c>
      <c r="H86" s="109" t="s">
        <v>462</v>
      </c>
      <c r="I86" s="109" t="s">
        <v>462</v>
      </c>
      <c r="J86" s="109" t="s">
        <v>462</v>
      </c>
      <c r="K86" s="109" t="s">
        <v>462</v>
      </c>
      <c r="L86" s="109" t="s">
        <v>462</v>
      </c>
      <c r="M86" s="109" t="s">
        <v>462</v>
      </c>
      <c r="N86" s="109" t="s">
        <v>462</v>
      </c>
      <c r="O86" s="109" t="s">
        <v>462</v>
      </c>
      <c r="P86" s="109" t="s">
        <v>462</v>
      </c>
      <c r="Q86" s="109" t="s">
        <v>462</v>
      </c>
      <c r="R86" s="109" t="s">
        <v>462</v>
      </c>
      <c r="S86" s="109" t="s">
        <v>462</v>
      </c>
      <c r="T86" s="109" t="s">
        <v>462</v>
      </c>
      <c r="U86" s="109" t="s">
        <v>462</v>
      </c>
      <c r="V86" s="109" t="s">
        <v>462</v>
      </c>
      <c r="W86" s="109" t="s">
        <v>462</v>
      </c>
      <c r="X86" s="109" t="s">
        <v>462</v>
      </c>
      <c r="Y86" s="109" t="s">
        <v>462</v>
      </c>
      <c r="Z86" s="109" t="s">
        <v>462</v>
      </c>
      <c r="AA86" s="109" t="s">
        <v>462</v>
      </c>
      <c r="AB86" s="109" t="s">
        <v>462</v>
      </c>
      <c r="AC86" s="109" t="s">
        <v>462</v>
      </c>
      <c r="AD86" s="109" t="s">
        <v>462</v>
      </c>
      <c r="AE86" s="109" t="s">
        <v>462</v>
      </c>
      <c r="AF86" s="109" t="s">
        <v>462</v>
      </c>
      <c r="AG86" s="172" t="s">
        <v>462</v>
      </c>
      <c r="AH86" s="62" t="s">
        <v>462</v>
      </c>
      <c r="AI86" s="1029" t="s">
        <v>462</v>
      </c>
    </row>
    <row r="87" spans="1:35" s="147" customFormat="1" x14ac:dyDescent="0.2">
      <c r="A87" s="1316" t="s">
        <v>105</v>
      </c>
      <c r="B87" s="1134"/>
      <c r="C87" s="1134"/>
      <c r="D87" s="1134"/>
      <c r="E87" s="1134"/>
      <c r="F87" s="1134"/>
      <c r="G87" s="1134"/>
      <c r="H87" s="1134"/>
      <c r="I87" s="1134"/>
      <c r="J87" s="1134"/>
      <c r="K87" s="1134"/>
      <c r="L87" s="1134"/>
      <c r="M87" s="1134"/>
      <c r="N87" s="1134"/>
      <c r="O87" s="1134"/>
      <c r="P87" s="1134"/>
      <c r="Q87" s="1134"/>
      <c r="R87" s="1134"/>
      <c r="S87" s="1134"/>
      <c r="T87" s="1134"/>
      <c r="U87" s="1134"/>
      <c r="V87" s="1134"/>
      <c r="W87" s="1133"/>
      <c r="X87" s="1133"/>
      <c r="Y87" s="1133"/>
      <c r="Z87" s="1133"/>
      <c r="AA87" s="1133"/>
      <c r="AB87" s="1133"/>
      <c r="AC87" s="1133"/>
      <c r="AD87" s="1133"/>
      <c r="AE87" s="1133"/>
      <c r="AF87" s="1133"/>
      <c r="AG87" s="1286"/>
      <c r="AH87" s="1286"/>
      <c r="AI87" s="1133"/>
    </row>
    <row r="88" spans="1:35" s="77" customFormat="1" ht="24" x14ac:dyDescent="0.2">
      <c r="A88" s="417" t="s">
        <v>526</v>
      </c>
      <c r="B88" s="281"/>
      <c r="C88" s="281"/>
      <c r="D88" s="281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32"/>
      <c r="X88" s="32"/>
      <c r="Y88" s="32"/>
      <c r="Z88" s="32"/>
      <c r="AA88" s="32"/>
      <c r="AB88" s="32"/>
      <c r="AC88" s="19"/>
      <c r="AD88" s="19"/>
      <c r="AE88" s="19"/>
      <c r="AF88" s="19"/>
      <c r="AG88" s="394"/>
      <c r="AH88" s="172"/>
      <c r="AI88" s="19"/>
    </row>
    <row r="89" spans="1:35" s="77" customFormat="1" x14ac:dyDescent="0.2">
      <c r="A89" s="317" t="s">
        <v>82</v>
      </c>
      <c r="B89" s="30" t="s">
        <v>4</v>
      </c>
      <c r="C89" s="30" t="s">
        <v>4</v>
      </c>
      <c r="D89" s="30" t="s">
        <v>4</v>
      </c>
      <c r="E89" s="30" t="s">
        <v>4</v>
      </c>
      <c r="F89" s="30" t="s">
        <v>4</v>
      </c>
      <c r="G89" s="30" t="s">
        <v>4</v>
      </c>
      <c r="H89" s="30" t="s">
        <v>4</v>
      </c>
      <c r="I89" s="30" t="s">
        <v>4</v>
      </c>
      <c r="J89" s="30" t="s">
        <v>4</v>
      </c>
      <c r="K89" s="30" t="s">
        <v>4</v>
      </c>
      <c r="L89" s="30" t="s">
        <v>4</v>
      </c>
      <c r="M89" s="30" t="s">
        <v>4</v>
      </c>
      <c r="N89" s="30" t="s">
        <v>4</v>
      </c>
      <c r="O89" s="30" t="s">
        <v>4</v>
      </c>
      <c r="P89" s="30" t="s">
        <v>4</v>
      </c>
      <c r="Q89" s="30" t="s">
        <v>4</v>
      </c>
      <c r="R89" s="30" t="s">
        <v>4</v>
      </c>
      <c r="S89" s="30" t="s">
        <v>4</v>
      </c>
      <c r="T89" s="30" t="s">
        <v>4</v>
      </c>
      <c r="U89" s="12">
        <v>284504.777</v>
      </c>
      <c r="V89" s="12">
        <v>291771.40700000001</v>
      </c>
      <c r="W89" s="12">
        <v>285524.56900000002</v>
      </c>
      <c r="X89" s="12">
        <v>254104.46100000001</v>
      </c>
      <c r="Y89" s="12">
        <v>281252.092</v>
      </c>
      <c r="Z89" s="12">
        <v>281974.647</v>
      </c>
      <c r="AA89" s="12">
        <v>383849.97399999999</v>
      </c>
      <c r="AB89" s="12">
        <v>516928.65100000001</v>
      </c>
      <c r="AC89" s="12">
        <v>527854.36100000003</v>
      </c>
      <c r="AD89" s="12">
        <v>476368.11499999999</v>
      </c>
      <c r="AE89" s="12">
        <v>430271.06</v>
      </c>
      <c r="AF89" s="12">
        <v>638955.76500000001</v>
      </c>
      <c r="AG89" s="418">
        <v>786854</v>
      </c>
      <c r="AH89" s="31">
        <v>675934</v>
      </c>
      <c r="AI89" s="736">
        <v>725727</v>
      </c>
    </row>
    <row r="90" spans="1:35" s="77" customFormat="1" ht="22.5" x14ac:dyDescent="0.2">
      <c r="A90" s="317" t="s">
        <v>418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69">
        <v>33.700000000000003</v>
      </c>
      <c r="V90" s="69">
        <v>30.2</v>
      </c>
      <c r="W90" s="69">
        <v>23.7</v>
      </c>
      <c r="X90" s="69">
        <v>19</v>
      </c>
      <c r="Y90" s="69">
        <v>25.3</v>
      </c>
      <c r="Z90" s="69">
        <v>27</v>
      </c>
      <c r="AA90" s="69">
        <v>28</v>
      </c>
      <c r="AB90" s="69">
        <v>29.1</v>
      </c>
      <c r="AC90" s="69">
        <v>26.6</v>
      </c>
      <c r="AD90" s="69">
        <v>24</v>
      </c>
      <c r="AE90" s="69">
        <v>20.3</v>
      </c>
      <c r="AF90" s="69">
        <v>23</v>
      </c>
      <c r="AG90" s="66">
        <v>24.4</v>
      </c>
      <c r="AH90" s="62">
        <v>21.4</v>
      </c>
      <c r="AI90" s="754">
        <v>20.7</v>
      </c>
    </row>
    <row r="91" spans="1:35" s="77" customFormat="1" ht="22.5" x14ac:dyDescent="0.2">
      <c r="A91" s="317" t="s">
        <v>855</v>
      </c>
      <c r="B91" s="30" t="s">
        <v>4</v>
      </c>
      <c r="C91" s="30" t="s">
        <v>4</v>
      </c>
      <c r="D91" s="30" t="s">
        <v>4</v>
      </c>
      <c r="E91" s="30" t="s">
        <v>4</v>
      </c>
      <c r="F91" s="30" t="s">
        <v>4</v>
      </c>
      <c r="G91" s="30" t="s">
        <v>4</v>
      </c>
      <c r="H91" s="30" t="s">
        <v>4</v>
      </c>
      <c r="I91" s="30" t="s">
        <v>4</v>
      </c>
      <c r="J91" s="30" t="s">
        <v>4</v>
      </c>
      <c r="K91" s="30" t="s">
        <v>4</v>
      </c>
      <c r="L91" s="30" t="s">
        <v>4</v>
      </c>
      <c r="M91" s="30" t="s">
        <v>4</v>
      </c>
      <c r="N91" s="30" t="s">
        <v>4</v>
      </c>
      <c r="O91" s="30" t="s">
        <v>4</v>
      </c>
      <c r="P91" s="30" t="s">
        <v>4</v>
      </c>
      <c r="Q91" s="30" t="s">
        <v>4</v>
      </c>
      <c r="R91" s="30" t="s">
        <v>4</v>
      </c>
      <c r="S91" s="30" t="s">
        <v>4</v>
      </c>
      <c r="T91" s="30" t="s">
        <v>4</v>
      </c>
      <c r="U91" s="151" t="s">
        <v>4</v>
      </c>
      <c r="V91" s="151" t="s">
        <v>4</v>
      </c>
      <c r="W91" s="151" t="s">
        <v>4</v>
      </c>
      <c r="X91" s="151" t="s">
        <v>4</v>
      </c>
      <c r="Y91" s="151" t="s">
        <v>4</v>
      </c>
      <c r="Z91" s="151" t="s">
        <v>4</v>
      </c>
      <c r="AA91" s="151" t="s">
        <v>4</v>
      </c>
      <c r="AB91" s="151" t="s">
        <v>4</v>
      </c>
      <c r="AC91" s="151" t="s">
        <v>4</v>
      </c>
      <c r="AD91" s="151" t="s">
        <v>4</v>
      </c>
      <c r="AE91" s="151" t="s">
        <v>4</v>
      </c>
      <c r="AF91" s="151" t="s">
        <v>4</v>
      </c>
      <c r="AG91" s="152" t="s">
        <v>4</v>
      </c>
      <c r="AH91" s="152" t="s">
        <v>4</v>
      </c>
      <c r="AI91" s="770" t="s">
        <v>4</v>
      </c>
    </row>
    <row r="92" spans="1:35" s="77" customFormat="1" ht="22.5" x14ac:dyDescent="0.2">
      <c r="A92" s="419" t="s">
        <v>253</v>
      </c>
      <c r="B92" s="420"/>
      <c r="C92" s="420"/>
      <c r="D92" s="420"/>
      <c r="E92" s="420"/>
      <c r="F92" s="420"/>
      <c r="G92" s="420"/>
      <c r="H92" s="420"/>
      <c r="I92" s="420"/>
      <c r="J92" s="420"/>
      <c r="K92" s="420"/>
      <c r="L92" s="420"/>
      <c r="M92" s="420"/>
      <c r="N92" s="420"/>
      <c r="O92" s="420"/>
      <c r="P92" s="420"/>
      <c r="Q92" s="420"/>
      <c r="R92" s="420"/>
      <c r="S92" s="420"/>
      <c r="T92" s="420"/>
      <c r="U92" s="175"/>
      <c r="V92" s="175"/>
      <c r="W92" s="32"/>
      <c r="X92" s="421"/>
      <c r="Y92" s="32"/>
      <c r="Z92" s="32"/>
      <c r="AA92" s="32"/>
      <c r="AB92" s="32"/>
      <c r="AC92" s="19"/>
      <c r="AD92" s="19"/>
      <c r="AE92" s="19"/>
      <c r="AF92" s="19"/>
      <c r="AG92" s="122"/>
      <c r="AH92" s="461"/>
      <c r="AI92" s="746"/>
    </row>
    <row r="93" spans="1:35" s="77" customFormat="1" x14ac:dyDescent="0.2">
      <c r="A93" s="317" t="s">
        <v>82</v>
      </c>
      <c r="B93" s="30" t="s">
        <v>4</v>
      </c>
      <c r="C93" s="30" t="s">
        <v>4</v>
      </c>
      <c r="D93" s="30" t="s">
        <v>4</v>
      </c>
      <c r="E93" s="30" t="s">
        <v>4</v>
      </c>
      <c r="F93" s="30" t="s">
        <v>4</v>
      </c>
      <c r="G93" s="30" t="s">
        <v>4</v>
      </c>
      <c r="H93" s="30" t="s">
        <v>4</v>
      </c>
      <c r="I93" s="30" t="s">
        <v>4</v>
      </c>
      <c r="J93" s="30" t="s">
        <v>4</v>
      </c>
      <c r="K93" s="30" t="s">
        <v>4</v>
      </c>
      <c r="L93" s="30" t="s">
        <v>4</v>
      </c>
      <c r="M93" s="30" t="s">
        <v>4</v>
      </c>
      <c r="N93" s="30" t="s">
        <v>4</v>
      </c>
      <c r="O93" s="30" t="s">
        <v>4</v>
      </c>
      <c r="P93" s="30" t="s">
        <v>4</v>
      </c>
      <c r="Q93" s="30" t="s">
        <v>4</v>
      </c>
      <c r="R93" s="30" t="s">
        <v>4</v>
      </c>
      <c r="S93" s="30" t="s">
        <v>4</v>
      </c>
      <c r="T93" s="30" t="s">
        <v>4</v>
      </c>
      <c r="U93" s="12">
        <v>13547.299000000001</v>
      </c>
      <c r="V93" s="12">
        <v>16811.567999999999</v>
      </c>
      <c r="W93" s="12">
        <v>17627.425999999999</v>
      </c>
      <c r="X93" s="12">
        <v>18833.792000000001</v>
      </c>
      <c r="Y93" s="12">
        <v>112.453</v>
      </c>
      <c r="Z93" s="12">
        <v>139.66200000000001</v>
      </c>
      <c r="AA93" s="12">
        <v>95.661000000000001</v>
      </c>
      <c r="AB93" s="12">
        <v>87.1</v>
      </c>
      <c r="AC93" s="12">
        <v>986.90300000000002</v>
      </c>
      <c r="AD93" s="12">
        <v>3321.2890000000002</v>
      </c>
      <c r="AE93" s="12">
        <v>1797.16</v>
      </c>
      <c r="AF93" s="12">
        <v>3803.2359999999999</v>
      </c>
      <c r="AG93" s="423">
        <v>4482</v>
      </c>
      <c r="AH93" s="31">
        <v>6838</v>
      </c>
      <c r="AI93" s="736">
        <v>5318</v>
      </c>
    </row>
    <row r="94" spans="1:35" s="77" customFormat="1" ht="22.5" x14ac:dyDescent="0.2">
      <c r="A94" s="317" t="s">
        <v>254</v>
      </c>
      <c r="B94" s="30" t="s">
        <v>4</v>
      </c>
      <c r="C94" s="30" t="s">
        <v>4</v>
      </c>
      <c r="D94" s="30" t="s">
        <v>4</v>
      </c>
      <c r="E94" s="30" t="s">
        <v>4</v>
      </c>
      <c r="F94" s="30" t="s">
        <v>4</v>
      </c>
      <c r="G94" s="30" t="s">
        <v>4</v>
      </c>
      <c r="H94" s="30" t="s">
        <v>4</v>
      </c>
      <c r="I94" s="30" t="s">
        <v>4</v>
      </c>
      <c r="J94" s="30" t="s">
        <v>4</v>
      </c>
      <c r="K94" s="30" t="s">
        <v>4</v>
      </c>
      <c r="L94" s="30" t="s">
        <v>4</v>
      </c>
      <c r="M94" s="30" t="s">
        <v>4</v>
      </c>
      <c r="N94" s="30" t="s">
        <v>4</v>
      </c>
      <c r="O94" s="30" t="s">
        <v>4</v>
      </c>
      <c r="P94" s="30" t="s">
        <v>4</v>
      </c>
      <c r="Q94" s="30" t="s">
        <v>4</v>
      </c>
      <c r="R94" s="30" t="s">
        <v>4</v>
      </c>
      <c r="S94" s="30" t="s">
        <v>4</v>
      </c>
      <c r="T94" s="30" t="s">
        <v>4</v>
      </c>
      <c r="U94" s="151" t="s">
        <v>4</v>
      </c>
      <c r="V94" s="151" t="s">
        <v>4</v>
      </c>
      <c r="W94" s="151" t="s">
        <v>4</v>
      </c>
      <c r="X94" s="151" t="s">
        <v>4</v>
      </c>
      <c r="Y94" s="151" t="s">
        <v>4</v>
      </c>
      <c r="Z94" s="151" t="s">
        <v>4</v>
      </c>
      <c r="AA94" s="151" t="s">
        <v>4</v>
      </c>
      <c r="AB94" s="151" t="s">
        <v>4</v>
      </c>
      <c r="AC94" s="151" t="s">
        <v>4</v>
      </c>
      <c r="AD94" s="151" t="s">
        <v>4</v>
      </c>
      <c r="AE94" s="151" t="s">
        <v>4</v>
      </c>
      <c r="AF94" s="151" t="s">
        <v>4</v>
      </c>
      <c r="AG94" s="112" t="s">
        <v>4</v>
      </c>
      <c r="AH94" s="112" t="s">
        <v>4</v>
      </c>
      <c r="AI94" s="1254" t="s">
        <v>4</v>
      </c>
    </row>
    <row r="95" spans="1:35" s="77" customFormat="1" x14ac:dyDescent="0.2">
      <c r="A95" s="425" t="s">
        <v>117</v>
      </c>
      <c r="B95" s="32"/>
      <c r="C95" s="109"/>
      <c r="D95" s="58"/>
      <c r="E95" s="58"/>
      <c r="F95" s="58"/>
      <c r="G95" s="58"/>
      <c r="H95" s="58"/>
      <c r="I95" s="58"/>
      <c r="J95" s="32"/>
      <c r="K95" s="109"/>
      <c r="L95" s="58"/>
      <c r="M95" s="32"/>
      <c r="N95" s="109"/>
      <c r="O95" s="58"/>
      <c r="P95" s="58"/>
      <c r="Q95" s="58"/>
      <c r="R95" s="58"/>
      <c r="S95" s="32"/>
      <c r="T95" s="109"/>
      <c r="U95" s="58"/>
      <c r="V95" s="58"/>
      <c r="W95" s="32"/>
      <c r="X95" s="32"/>
      <c r="Y95" s="32"/>
      <c r="Z95" s="32"/>
      <c r="AA95" s="32"/>
      <c r="AB95" s="32"/>
      <c r="AC95" s="19"/>
      <c r="AD95" s="19"/>
      <c r="AE95" s="19"/>
      <c r="AF95" s="19"/>
      <c r="AG95" s="122"/>
      <c r="AH95" s="461"/>
      <c r="AI95" s="1325"/>
    </row>
    <row r="96" spans="1:35" s="77" customFormat="1" x14ac:dyDescent="0.2">
      <c r="A96" s="317" t="s">
        <v>82</v>
      </c>
      <c r="B96" s="30" t="s">
        <v>4</v>
      </c>
      <c r="C96" s="30" t="s">
        <v>4</v>
      </c>
      <c r="D96" s="30" t="s">
        <v>4</v>
      </c>
      <c r="E96" s="30" t="s">
        <v>4</v>
      </c>
      <c r="F96" s="30" t="s">
        <v>4</v>
      </c>
      <c r="G96" s="30" t="s">
        <v>4</v>
      </c>
      <c r="H96" s="30" t="s">
        <v>4</v>
      </c>
      <c r="I96" s="30" t="s">
        <v>4</v>
      </c>
      <c r="J96" s="30" t="s">
        <v>4</v>
      </c>
      <c r="K96" s="30" t="s">
        <v>4</v>
      </c>
      <c r="L96" s="30" t="s">
        <v>4</v>
      </c>
      <c r="M96" s="30" t="s">
        <v>4</v>
      </c>
      <c r="N96" s="30" t="s">
        <v>4</v>
      </c>
      <c r="O96" s="30" t="s">
        <v>4</v>
      </c>
      <c r="P96" s="30" t="s">
        <v>4</v>
      </c>
      <c r="Q96" s="30" t="s">
        <v>4</v>
      </c>
      <c r="R96" s="30" t="s">
        <v>4</v>
      </c>
      <c r="S96" s="30" t="s">
        <v>4</v>
      </c>
      <c r="T96" s="30" t="s">
        <v>4</v>
      </c>
      <c r="U96" s="12">
        <v>212785.43100000001</v>
      </c>
      <c r="V96" s="12">
        <v>209933.783</v>
      </c>
      <c r="W96" s="12">
        <v>201293.557</v>
      </c>
      <c r="X96" s="12">
        <v>190464.546</v>
      </c>
      <c r="Y96" s="12">
        <v>229126.462</v>
      </c>
      <c r="Z96" s="12">
        <v>220235.92800000001</v>
      </c>
      <c r="AA96" s="12">
        <v>311962.14500000002</v>
      </c>
      <c r="AB96" s="12">
        <v>433389.82900000003</v>
      </c>
      <c r="AC96" s="12">
        <v>444272.54399999999</v>
      </c>
      <c r="AD96" s="12">
        <v>425602.32199999999</v>
      </c>
      <c r="AE96" s="12">
        <v>382112.06599999999</v>
      </c>
      <c r="AF96" s="12">
        <v>556332.17599999998</v>
      </c>
      <c r="AG96" s="426">
        <v>709475</v>
      </c>
      <c r="AH96" s="31">
        <v>577135</v>
      </c>
      <c r="AI96" s="736">
        <v>638540</v>
      </c>
    </row>
    <row r="97" spans="1:35" s="77" customFormat="1" ht="22.5" x14ac:dyDescent="0.2">
      <c r="A97" s="317" t="s">
        <v>527</v>
      </c>
      <c r="B97" s="30" t="s">
        <v>4</v>
      </c>
      <c r="C97" s="30" t="s">
        <v>4</v>
      </c>
      <c r="D97" s="30" t="s">
        <v>4</v>
      </c>
      <c r="E97" s="30" t="s">
        <v>4</v>
      </c>
      <c r="F97" s="30" t="s">
        <v>4</v>
      </c>
      <c r="G97" s="30" t="s">
        <v>4</v>
      </c>
      <c r="H97" s="30" t="s">
        <v>4</v>
      </c>
      <c r="I97" s="30" t="s">
        <v>4</v>
      </c>
      <c r="J97" s="30" t="s">
        <v>4</v>
      </c>
      <c r="K97" s="30" t="s">
        <v>4</v>
      </c>
      <c r="L97" s="30" t="s">
        <v>4</v>
      </c>
      <c r="M97" s="30" t="s">
        <v>4</v>
      </c>
      <c r="N97" s="30" t="s">
        <v>4</v>
      </c>
      <c r="O97" s="30" t="s">
        <v>4</v>
      </c>
      <c r="P97" s="30" t="s">
        <v>4</v>
      </c>
      <c r="Q97" s="30" t="s">
        <v>4</v>
      </c>
      <c r="R97" s="30" t="s">
        <v>4</v>
      </c>
      <c r="S97" s="30" t="s">
        <v>4</v>
      </c>
      <c r="T97" s="30" t="s">
        <v>4</v>
      </c>
      <c r="U97" s="151" t="s">
        <v>4</v>
      </c>
      <c r="V97" s="151" t="s">
        <v>4</v>
      </c>
      <c r="W97" s="151" t="s">
        <v>4</v>
      </c>
      <c r="X97" s="151" t="s">
        <v>4</v>
      </c>
      <c r="Y97" s="151" t="s">
        <v>4</v>
      </c>
      <c r="Z97" s="151" t="s">
        <v>4</v>
      </c>
      <c r="AA97" s="151" t="s">
        <v>4</v>
      </c>
      <c r="AB97" s="151" t="s">
        <v>4</v>
      </c>
      <c r="AC97" s="151" t="s">
        <v>4</v>
      </c>
      <c r="AD97" s="151" t="s">
        <v>4</v>
      </c>
      <c r="AE97" s="151" t="s">
        <v>4</v>
      </c>
      <c r="AF97" s="151" t="s">
        <v>4</v>
      </c>
      <c r="AG97" s="112" t="s">
        <v>4</v>
      </c>
      <c r="AH97" s="112" t="s">
        <v>4</v>
      </c>
      <c r="AI97" s="1254" t="s">
        <v>4</v>
      </c>
    </row>
    <row r="98" spans="1:35" s="77" customFormat="1" x14ac:dyDescent="0.2">
      <c r="A98" s="428" t="s">
        <v>118</v>
      </c>
      <c r="B98" s="30" t="s">
        <v>4</v>
      </c>
      <c r="C98" s="30" t="s">
        <v>4</v>
      </c>
      <c r="D98" s="30" t="s">
        <v>4</v>
      </c>
      <c r="E98" s="30" t="s">
        <v>4</v>
      </c>
      <c r="F98" s="30" t="s">
        <v>4</v>
      </c>
      <c r="G98" s="30" t="s">
        <v>4</v>
      </c>
      <c r="H98" s="30" t="s">
        <v>4</v>
      </c>
      <c r="I98" s="30" t="s">
        <v>4</v>
      </c>
      <c r="J98" s="30" t="s">
        <v>4</v>
      </c>
      <c r="K98" s="30" t="s">
        <v>4</v>
      </c>
      <c r="L98" s="30" t="s">
        <v>4</v>
      </c>
      <c r="M98" s="30" t="s">
        <v>4</v>
      </c>
      <c r="N98" s="30" t="s">
        <v>4</v>
      </c>
      <c r="O98" s="30" t="s">
        <v>4</v>
      </c>
      <c r="P98" s="30" t="s">
        <v>4</v>
      </c>
      <c r="Q98" s="30" t="s">
        <v>4</v>
      </c>
      <c r="R98" s="30" t="s">
        <v>4</v>
      </c>
      <c r="S98" s="30" t="s">
        <v>4</v>
      </c>
      <c r="T98" s="30" t="s">
        <v>4</v>
      </c>
      <c r="U98" s="12">
        <v>66.534000000000006</v>
      </c>
      <c r="V98" s="12">
        <v>77.849999999999994</v>
      </c>
      <c r="W98" s="12">
        <v>95.537999999999997</v>
      </c>
      <c r="X98" s="12">
        <v>125.018</v>
      </c>
      <c r="Y98" s="12">
        <v>125.489</v>
      </c>
      <c r="Z98" s="12">
        <v>157.16499999999999</v>
      </c>
      <c r="AA98" s="12">
        <v>164.364</v>
      </c>
      <c r="AB98" s="12">
        <v>162.815</v>
      </c>
      <c r="AC98" s="12">
        <v>159.797</v>
      </c>
      <c r="AD98" s="12">
        <v>159.34899999999999</v>
      </c>
      <c r="AE98" s="12">
        <v>267.96199999999999</v>
      </c>
      <c r="AF98" s="12">
        <v>87.272999999999996</v>
      </c>
      <c r="AG98" s="31" t="s">
        <v>8</v>
      </c>
      <c r="AH98" s="31" t="s">
        <v>8</v>
      </c>
      <c r="AI98" s="744" t="s">
        <v>8</v>
      </c>
    </row>
    <row r="99" spans="1:35" s="77" customFormat="1" x14ac:dyDescent="0.2">
      <c r="A99" s="428" t="s">
        <v>119</v>
      </c>
      <c r="B99" s="30" t="s">
        <v>4</v>
      </c>
      <c r="C99" s="30" t="s">
        <v>4</v>
      </c>
      <c r="D99" s="30" t="s">
        <v>4</v>
      </c>
      <c r="E99" s="30" t="s">
        <v>4</v>
      </c>
      <c r="F99" s="30" t="s">
        <v>4</v>
      </c>
      <c r="G99" s="30" t="s">
        <v>4</v>
      </c>
      <c r="H99" s="30" t="s">
        <v>4</v>
      </c>
      <c r="I99" s="30" t="s">
        <v>4</v>
      </c>
      <c r="J99" s="30" t="s">
        <v>4</v>
      </c>
      <c r="K99" s="30" t="s">
        <v>4</v>
      </c>
      <c r="L99" s="30" t="s">
        <v>4</v>
      </c>
      <c r="M99" s="30" t="s">
        <v>4</v>
      </c>
      <c r="N99" s="30" t="s">
        <v>4</v>
      </c>
      <c r="O99" s="30" t="s">
        <v>4</v>
      </c>
      <c r="P99" s="30" t="s">
        <v>4</v>
      </c>
      <c r="Q99" s="30" t="s">
        <v>4</v>
      </c>
      <c r="R99" s="30" t="s">
        <v>4</v>
      </c>
      <c r="S99" s="30" t="s">
        <v>4</v>
      </c>
      <c r="T99" s="30" t="s">
        <v>4</v>
      </c>
      <c r="U99" s="67" t="s">
        <v>8</v>
      </c>
      <c r="V99" s="67" t="s">
        <v>8</v>
      </c>
      <c r="W99" s="67" t="s">
        <v>8</v>
      </c>
      <c r="X99" s="67" t="s">
        <v>8</v>
      </c>
      <c r="Y99" s="67" t="s">
        <v>8</v>
      </c>
      <c r="Z99" s="67" t="s">
        <v>8</v>
      </c>
      <c r="AA99" s="67" t="s">
        <v>8</v>
      </c>
      <c r="AB99" s="67" t="s">
        <v>8</v>
      </c>
      <c r="AC99" s="67" t="s">
        <v>8</v>
      </c>
      <c r="AD99" s="67" t="s">
        <v>8</v>
      </c>
      <c r="AE99" s="67" t="s">
        <v>8</v>
      </c>
      <c r="AF99" s="67" t="s">
        <v>8</v>
      </c>
      <c r="AG99" s="31" t="s">
        <v>8</v>
      </c>
      <c r="AH99" s="31" t="s">
        <v>8</v>
      </c>
      <c r="AI99" s="744" t="s">
        <v>8</v>
      </c>
    </row>
    <row r="100" spans="1:35" s="77" customFormat="1" x14ac:dyDescent="0.2">
      <c r="A100" s="328" t="s">
        <v>120</v>
      </c>
      <c r="B100" s="30" t="s">
        <v>4</v>
      </c>
      <c r="C100" s="30" t="s">
        <v>4</v>
      </c>
      <c r="D100" s="30" t="s">
        <v>4</v>
      </c>
      <c r="E100" s="30" t="s">
        <v>4</v>
      </c>
      <c r="F100" s="30" t="s">
        <v>4</v>
      </c>
      <c r="G100" s="30" t="s">
        <v>4</v>
      </c>
      <c r="H100" s="30" t="s">
        <v>4</v>
      </c>
      <c r="I100" s="30" t="s">
        <v>4</v>
      </c>
      <c r="J100" s="30" t="s">
        <v>4</v>
      </c>
      <c r="K100" s="30" t="s">
        <v>4</v>
      </c>
      <c r="L100" s="30" t="s">
        <v>4</v>
      </c>
      <c r="M100" s="30" t="s">
        <v>4</v>
      </c>
      <c r="N100" s="30" t="s">
        <v>4</v>
      </c>
      <c r="O100" s="30" t="s">
        <v>4</v>
      </c>
      <c r="P100" s="30" t="s">
        <v>4</v>
      </c>
      <c r="Q100" s="30" t="s">
        <v>4</v>
      </c>
      <c r="R100" s="30" t="s">
        <v>4</v>
      </c>
      <c r="S100" s="30" t="s">
        <v>4</v>
      </c>
      <c r="T100" s="30" t="s">
        <v>4</v>
      </c>
      <c r="U100" s="64">
        <v>0</v>
      </c>
      <c r="V100" s="64">
        <v>0</v>
      </c>
      <c r="W100" s="64">
        <v>0</v>
      </c>
      <c r="X100" s="64">
        <v>0</v>
      </c>
      <c r="Y100" s="64">
        <v>0</v>
      </c>
      <c r="Z100" s="64">
        <v>0</v>
      </c>
      <c r="AA100" s="64">
        <v>0</v>
      </c>
      <c r="AB100" s="64">
        <v>0</v>
      </c>
      <c r="AC100" s="36" t="s">
        <v>8</v>
      </c>
      <c r="AD100" s="36" t="s">
        <v>8</v>
      </c>
      <c r="AE100" s="36" t="s">
        <v>8</v>
      </c>
      <c r="AF100" s="36" t="s">
        <v>101</v>
      </c>
      <c r="AG100" s="66">
        <v>0</v>
      </c>
      <c r="AH100" s="31" t="s">
        <v>8</v>
      </c>
      <c r="AI100" s="744" t="s">
        <v>8</v>
      </c>
    </row>
    <row r="101" spans="1:35" s="77" customFormat="1" ht="45" x14ac:dyDescent="0.2">
      <c r="A101" s="328" t="s">
        <v>419</v>
      </c>
      <c r="B101" s="30" t="s">
        <v>4</v>
      </c>
      <c r="C101" s="30" t="s">
        <v>4</v>
      </c>
      <c r="D101" s="30" t="s">
        <v>4</v>
      </c>
      <c r="E101" s="30" t="s">
        <v>4</v>
      </c>
      <c r="F101" s="30" t="s">
        <v>4</v>
      </c>
      <c r="G101" s="30" t="s">
        <v>4</v>
      </c>
      <c r="H101" s="30" t="s">
        <v>4</v>
      </c>
      <c r="I101" s="30" t="s">
        <v>4</v>
      </c>
      <c r="J101" s="30" t="s">
        <v>4</v>
      </c>
      <c r="K101" s="30" t="s">
        <v>4</v>
      </c>
      <c r="L101" s="30" t="s">
        <v>4</v>
      </c>
      <c r="M101" s="30" t="s">
        <v>4</v>
      </c>
      <c r="N101" s="30" t="s">
        <v>4</v>
      </c>
      <c r="O101" s="30" t="s">
        <v>4</v>
      </c>
      <c r="P101" s="30" t="s">
        <v>4</v>
      </c>
      <c r="Q101" s="30" t="s">
        <v>4</v>
      </c>
      <c r="R101" s="30" t="s">
        <v>4</v>
      </c>
      <c r="S101" s="30" t="s">
        <v>4</v>
      </c>
      <c r="T101" s="30" t="s">
        <v>4</v>
      </c>
      <c r="U101" s="12" t="s">
        <v>8</v>
      </c>
      <c r="V101" s="12">
        <v>0.58799999999999997</v>
      </c>
      <c r="W101" s="12" t="s">
        <v>8</v>
      </c>
      <c r="X101" s="22">
        <v>0</v>
      </c>
      <c r="Y101" s="22">
        <v>0</v>
      </c>
      <c r="Z101" s="22">
        <v>0</v>
      </c>
      <c r="AA101" s="12" t="s">
        <v>8</v>
      </c>
      <c r="AB101" s="12" t="s">
        <v>8</v>
      </c>
      <c r="AC101" s="12" t="s">
        <v>8</v>
      </c>
      <c r="AD101" s="12" t="s">
        <v>8</v>
      </c>
      <c r="AE101" s="12" t="s">
        <v>8</v>
      </c>
      <c r="AF101" s="12" t="s">
        <v>8</v>
      </c>
      <c r="AG101" s="31" t="s">
        <v>8</v>
      </c>
      <c r="AH101" s="31" t="s">
        <v>8</v>
      </c>
      <c r="AI101" s="744" t="s">
        <v>8</v>
      </c>
    </row>
    <row r="102" spans="1:35" s="77" customFormat="1" ht="22.5" x14ac:dyDescent="0.2">
      <c r="A102" s="328" t="s">
        <v>122</v>
      </c>
      <c r="B102" s="30" t="s">
        <v>4</v>
      </c>
      <c r="C102" s="30" t="s">
        <v>4</v>
      </c>
      <c r="D102" s="30" t="s">
        <v>4</v>
      </c>
      <c r="E102" s="30" t="s">
        <v>4</v>
      </c>
      <c r="F102" s="30" t="s">
        <v>4</v>
      </c>
      <c r="G102" s="30" t="s">
        <v>4</v>
      </c>
      <c r="H102" s="30" t="s">
        <v>4</v>
      </c>
      <c r="I102" s="30" t="s">
        <v>4</v>
      </c>
      <c r="J102" s="30" t="s">
        <v>4</v>
      </c>
      <c r="K102" s="30" t="s">
        <v>4</v>
      </c>
      <c r="L102" s="30" t="s">
        <v>4</v>
      </c>
      <c r="M102" s="30" t="s">
        <v>4</v>
      </c>
      <c r="N102" s="30" t="s">
        <v>4</v>
      </c>
      <c r="O102" s="30" t="s">
        <v>4</v>
      </c>
      <c r="P102" s="30" t="s">
        <v>4</v>
      </c>
      <c r="Q102" s="30" t="s">
        <v>4</v>
      </c>
      <c r="R102" s="30" t="s">
        <v>4</v>
      </c>
      <c r="S102" s="30" t="s">
        <v>4</v>
      </c>
      <c r="T102" s="30" t="s">
        <v>4</v>
      </c>
      <c r="U102" s="12">
        <v>19.779</v>
      </c>
      <c r="V102" s="12">
        <v>27.638999999999999</v>
      </c>
      <c r="W102" s="12">
        <v>385.54199999999997</v>
      </c>
      <c r="X102" s="12">
        <v>20.132000000000001</v>
      </c>
      <c r="Y102" s="12">
        <v>17.038</v>
      </c>
      <c r="Z102" s="12">
        <v>29.363</v>
      </c>
      <c r="AA102" s="12">
        <v>54.572000000000003</v>
      </c>
      <c r="AB102" s="12">
        <v>49.58</v>
      </c>
      <c r="AC102" s="12">
        <v>49.795999999999999</v>
      </c>
      <c r="AD102" s="12">
        <v>56.517000000000003</v>
      </c>
      <c r="AE102" s="12">
        <v>46.780999999999999</v>
      </c>
      <c r="AF102" s="12">
        <v>50.662999999999997</v>
      </c>
      <c r="AG102" s="31">
        <v>38</v>
      </c>
      <c r="AH102" s="62">
        <v>29</v>
      </c>
      <c r="AI102" s="746">
        <v>43</v>
      </c>
    </row>
    <row r="103" spans="1:35" s="77" customFormat="1" ht="33.75" x14ac:dyDescent="0.2">
      <c r="A103" s="328" t="s">
        <v>528</v>
      </c>
      <c r="B103" s="30" t="s">
        <v>4</v>
      </c>
      <c r="C103" s="30" t="s">
        <v>4</v>
      </c>
      <c r="D103" s="30" t="s">
        <v>4</v>
      </c>
      <c r="E103" s="30" t="s">
        <v>4</v>
      </c>
      <c r="F103" s="30" t="s">
        <v>4</v>
      </c>
      <c r="G103" s="30" t="s">
        <v>4</v>
      </c>
      <c r="H103" s="30" t="s">
        <v>4</v>
      </c>
      <c r="I103" s="30" t="s">
        <v>4</v>
      </c>
      <c r="J103" s="30" t="s">
        <v>4</v>
      </c>
      <c r="K103" s="30" t="s">
        <v>4</v>
      </c>
      <c r="L103" s="30" t="s">
        <v>4</v>
      </c>
      <c r="M103" s="30" t="s">
        <v>4</v>
      </c>
      <c r="N103" s="30" t="s">
        <v>4</v>
      </c>
      <c r="O103" s="30" t="s">
        <v>4</v>
      </c>
      <c r="P103" s="30" t="s">
        <v>4</v>
      </c>
      <c r="Q103" s="30" t="s">
        <v>4</v>
      </c>
      <c r="R103" s="30" t="s">
        <v>4</v>
      </c>
      <c r="S103" s="30" t="s">
        <v>4</v>
      </c>
      <c r="T103" s="30" t="s">
        <v>4</v>
      </c>
      <c r="U103" s="12">
        <v>38.445999999999998</v>
      </c>
      <c r="V103" s="12">
        <v>30.937000000000001</v>
      </c>
      <c r="W103" s="12">
        <v>36.53</v>
      </c>
      <c r="X103" s="12">
        <v>29.951000000000001</v>
      </c>
      <c r="Y103" s="12">
        <v>118.258</v>
      </c>
      <c r="Z103" s="12">
        <v>109.938</v>
      </c>
      <c r="AA103" s="12" t="s">
        <v>8</v>
      </c>
      <c r="AB103" s="12">
        <v>37.698999999999998</v>
      </c>
      <c r="AC103" s="12" t="s">
        <v>115</v>
      </c>
      <c r="AD103" s="12">
        <v>257.44499999999999</v>
      </c>
      <c r="AE103" s="12">
        <v>253.65299999999999</v>
      </c>
      <c r="AF103" s="12">
        <v>135.15700000000001</v>
      </c>
      <c r="AG103" s="71">
        <v>140</v>
      </c>
      <c r="AH103" s="31">
        <v>103</v>
      </c>
      <c r="AI103" s="744">
        <v>107</v>
      </c>
    </row>
    <row r="104" spans="1:35" s="77" customFormat="1" x14ac:dyDescent="0.2">
      <c r="A104" s="328" t="s">
        <v>421</v>
      </c>
      <c r="B104" s="30" t="s">
        <v>4</v>
      </c>
      <c r="C104" s="30" t="s">
        <v>4</v>
      </c>
      <c r="D104" s="30" t="s">
        <v>4</v>
      </c>
      <c r="E104" s="30" t="s">
        <v>4</v>
      </c>
      <c r="F104" s="30" t="s">
        <v>4</v>
      </c>
      <c r="G104" s="30" t="s">
        <v>4</v>
      </c>
      <c r="H104" s="30" t="s">
        <v>4</v>
      </c>
      <c r="I104" s="30" t="s">
        <v>4</v>
      </c>
      <c r="J104" s="30" t="s">
        <v>4</v>
      </c>
      <c r="K104" s="30" t="s">
        <v>4</v>
      </c>
      <c r="L104" s="30" t="s">
        <v>4</v>
      </c>
      <c r="M104" s="30" t="s">
        <v>4</v>
      </c>
      <c r="N104" s="30" t="s">
        <v>4</v>
      </c>
      <c r="O104" s="30" t="s">
        <v>4</v>
      </c>
      <c r="P104" s="30" t="s">
        <v>4</v>
      </c>
      <c r="Q104" s="30" t="s">
        <v>4</v>
      </c>
      <c r="R104" s="30" t="s">
        <v>4</v>
      </c>
      <c r="S104" s="30" t="s">
        <v>4</v>
      </c>
      <c r="T104" s="30" t="s">
        <v>4</v>
      </c>
      <c r="U104" s="12">
        <v>211998.59599999999</v>
      </c>
      <c r="V104" s="12">
        <v>207927.42800000001</v>
      </c>
      <c r="W104" s="12">
        <v>196718.95300000001</v>
      </c>
      <c r="X104" s="12">
        <v>189655.04500000001</v>
      </c>
      <c r="Y104" s="12">
        <v>228096.527</v>
      </c>
      <c r="Z104" s="12">
        <v>218170.66200000001</v>
      </c>
      <c r="AA104" s="12">
        <v>310477.054</v>
      </c>
      <c r="AB104" s="12">
        <v>430284.22100000002</v>
      </c>
      <c r="AC104" s="12" t="s">
        <v>115</v>
      </c>
      <c r="AD104" s="12" t="s">
        <v>115</v>
      </c>
      <c r="AE104" s="12" t="s">
        <v>115</v>
      </c>
      <c r="AF104" s="12" t="s">
        <v>115</v>
      </c>
      <c r="AG104" s="340" t="s">
        <v>115</v>
      </c>
      <c r="AH104" s="31" t="s">
        <v>101</v>
      </c>
      <c r="AI104" s="736">
        <v>637621</v>
      </c>
    </row>
    <row r="105" spans="1:35" s="77" customFormat="1" ht="33.75" x14ac:dyDescent="0.2">
      <c r="A105" s="328" t="s">
        <v>125</v>
      </c>
      <c r="B105" s="30" t="s">
        <v>4</v>
      </c>
      <c r="C105" s="30" t="s">
        <v>4</v>
      </c>
      <c r="D105" s="30" t="s">
        <v>4</v>
      </c>
      <c r="E105" s="30" t="s">
        <v>4</v>
      </c>
      <c r="F105" s="30" t="s">
        <v>4</v>
      </c>
      <c r="G105" s="30" t="s">
        <v>4</v>
      </c>
      <c r="H105" s="30" t="s">
        <v>4</v>
      </c>
      <c r="I105" s="30" t="s">
        <v>4</v>
      </c>
      <c r="J105" s="30" t="s">
        <v>4</v>
      </c>
      <c r="K105" s="30" t="s">
        <v>4</v>
      </c>
      <c r="L105" s="30" t="s">
        <v>4</v>
      </c>
      <c r="M105" s="30" t="s">
        <v>4</v>
      </c>
      <c r="N105" s="30" t="s">
        <v>4</v>
      </c>
      <c r="O105" s="30" t="s">
        <v>4</v>
      </c>
      <c r="P105" s="30" t="s">
        <v>4</v>
      </c>
      <c r="Q105" s="30" t="s">
        <v>4</v>
      </c>
      <c r="R105" s="30" t="s">
        <v>4</v>
      </c>
      <c r="S105" s="30" t="s">
        <v>4</v>
      </c>
      <c r="T105" s="30" t="s">
        <v>4</v>
      </c>
      <c r="U105" s="12" t="s">
        <v>8</v>
      </c>
      <c r="V105" s="12">
        <v>116.482</v>
      </c>
      <c r="W105" s="12">
        <v>77.106999999999999</v>
      </c>
      <c r="X105" s="12">
        <v>0.67100000000000004</v>
      </c>
      <c r="Y105" s="22">
        <v>0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115</v>
      </c>
      <c r="AF105" s="12" t="s">
        <v>8</v>
      </c>
      <c r="AG105" s="31" t="s">
        <v>8</v>
      </c>
      <c r="AH105" s="31">
        <v>29</v>
      </c>
      <c r="AI105" s="744" t="s">
        <v>8</v>
      </c>
    </row>
    <row r="106" spans="1:35" s="77" customFormat="1" ht="33.75" x14ac:dyDescent="0.2">
      <c r="A106" s="328" t="s">
        <v>127</v>
      </c>
      <c r="B106" s="30" t="s">
        <v>4</v>
      </c>
      <c r="C106" s="30" t="s">
        <v>4</v>
      </c>
      <c r="D106" s="30" t="s">
        <v>4</v>
      </c>
      <c r="E106" s="30" t="s">
        <v>4</v>
      </c>
      <c r="F106" s="30" t="s">
        <v>4</v>
      </c>
      <c r="G106" s="30" t="s">
        <v>4</v>
      </c>
      <c r="H106" s="30" t="s">
        <v>4</v>
      </c>
      <c r="I106" s="30" t="s">
        <v>4</v>
      </c>
      <c r="J106" s="30" t="s">
        <v>4</v>
      </c>
      <c r="K106" s="30" t="s">
        <v>4</v>
      </c>
      <c r="L106" s="30" t="s">
        <v>4</v>
      </c>
      <c r="M106" s="30" t="s">
        <v>4</v>
      </c>
      <c r="N106" s="30" t="s">
        <v>4</v>
      </c>
      <c r="O106" s="30" t="s">
        <v>4</v>
      </c>
      <c r="P106" s="30" t="s">
        <v>4</v>
      </c>
      <c r="Q106" s="30" t="s">
        <v>4</v>
      </c>
      <c r="R106" s="30" t="s">
        <v>4</v>
      </c>
      <c r="S106" s="30" t="s">
        <v>4</v>
      </c>
      <c r="T106" s="30" t="s">
        <v>4</v>
      </c>
      <c r="U106" s="12" t="s">
        <v>8</v>
      </c>
      <c r="V106" s="12" t="s">
        <v>8</v>
      </c>
      <c r="W106" s="12" t="s">
        <v>8</v>
      </c>
      <c r="X106" s="12" t="s">
        <v>8</v>
      </c>
      <c r="Y106" s="12" t="s">
        <v>8</v>
      </c>
      <c r="Z106" s="12" t="s">
        <v>8</v>
      </c>
      <c r="AA106" s="12" t="s">
        <v>8</v>
      </c>
      <c r="AB106" s="12" t="s">
        <v>8</v>
      </c>
      <c r="AC106" s="12" t="s">
        <v>8</v>
      </c>
      <c r="AD106" s="12" t="s">
        <v>8</v>
      </c>
      <c r="AE106" s="12" t="s">
        <v>8</v>
      </c>
      <c r="AF106" s="12" t="s">
        <v>8</v>
      </c>
      <c r="AG106" s="31" t="s">
        <v>8</v>
      </c>
      <c r="AH106" s="31" t="s">
        <v>8</v>
      </c>
      <c r="AI106" s="744" t="s">
        <v>8</v>
      </c>
    </row>
    <row r="107" spans="1:35" ht="22.5" x14ac:dyDescent="0.2">
      <c r="A107" s="328" t="s">
        <v>128</v>
      </c>
      <c r="B107" s="30" t="s">
        <v>4</v>
      </c>
      <c r="C107" s="30" t="s">
        <v>4</v>
      </c>
      <c r="D107" s="30" t="s">
        <v>4</v>
      </c>
      <c r="E107" s="30" t="s">
        <v>4</v>
      </c>
      <c r="F107" s="30" t="s">
        <v>4</v>
      </c>
      <c r="G107" s="30" t="s">
        <v>4</v>
      </c>
      <c r="H107" s="30" t="s">
        <v>4</v>
      </c>
      <c r="I107" s="30" t="s">
        <v>4</v>
      </c>
      <c r="J107" s="30" t="s">
        <v>4</v>
      </c>
      <c r="K107" s="30" t="s">
        <v>4</v>
      </c>
      <c r="L107" s="30" t="s">
        <v>4</v>
      </c>
      <c r="M107" s="30" t="s">
        <v>4</v>
      </c>
      <c r="N107" s="30" t="s">
        <v>4</v>
      </c>
      <c r="O107" s="30" t="s">
        <v>4</v>
      </c>
      <c r="P107" s="30" t="s">
        <v>4</v>
      </c>
      <c r="Q107" s="30" t="s">
        <v>4</v>
      </c>
      <c r="R107" s="30" t="s">
        <v>4</v>
      </c>
      <c r="S107" s="30" t="s">
        <v>4</v>
      </c>
      <c r="T107" s="30" t="s">
        <v>4</v>
      </c>
      <c r="U107" s="12" t="s">
        <v>8</v>
      </c>
      <c r="V107" s="12" t="s">
        <v>8</v>
      </c>
      <c r="W107" s="12" t="s">
        <v>8</v>
      </c>
      <c r="X107" s="12" t="s">
        <v>8</v>
      </c>
      <c r="Y107" s="12" t="s">
        <v>8</v>
      </c>
      <c r="Z107" s="12" t="s">
        <v>8</v>
      </c>
      <c r="AA107" s="12" t="s">
        <v>8</v>
      </c>
      <c r="AB107" s="340" t="s">
        <v>8</v>
      </c>
      <c r="AC107" s="12" t="s">
        <v>8</v>
      </c>
      <c r="AD107" s="12" t="s">
        <v>8</v>
      </c>
      <c r="AE107" s="12" t="s">
        <v>8</v>
      </c>
      <c r="AF107" s="12" t="s">
        <v>8</v>
      </c>
      <c r="AG107" s="30" t="s">
        <v>8</v>
      </c>
      <c r="AH107" s="30" t="s">
        <v>8</v>
      </c>
      <c r="AI107" s="744" t="s">
        <v>8</v>
      </c>
    </row>
    <row r="108" spans="1:35" s="204" customFormat="1" x14ac:dyDescent="0.2">
      <c r="A108" s="328" t="s">
        <v>423</v>
      </c>
      <c r="B108" s="30" t="s">
        <v>4</v>
      </c>
      <c r="C108" s="30" t="s">
        <v>4</v>
      </c>
      <c r="D108" s="30" t="s">
        <v>4</v>
      </c>
      <c r="E108" s="30" t="s">
        <v>4</v>
      </c>
      <c r="F108" s="30" t="s">
        <v>4</v>
      </c>
      <c r="G108" s="30" t="s">
        <v>4</v>
      </c>
      <c r="H108" s="30" t="s">
        <v>4</v>
      </c>
      <c r="I108" s="30" t="s">
        <v>4</v>
      </c>
      <c r="J108" s="30" t="s">
        <v>4</v>
      </c>
      <c r="K108" s="30" t="s">
        <v>4</v>
      </c>
      <c r="L108" s="30" t="s">
        <v>4</v>
      </c>
      <c r="M108" s="30" t="s">
        <v>4</v>
      </c>
      <c r="N108" s="30" t="s">
        <v>4</v>
      </c>
      <c r="O108" s="30" t="s">
        <v>4</v>
      </c>
      <c r="P108" s="30" t="s">
        <v>4</v>
      </c>
      <c r="Q108" s="30" t="s">
        <v>4</v>
      </c>
      <c r="R108" s="30" t="s">
        <v>4</v>
      </c>
      <c r="S108" s="30" t="s">
        <v>4</v>
      </c>
      <c r="T108" s="30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340" t="s">
        <v>8</v>
      </c>
      <c r="AC108" s="12" t="s">
        <v>8</v>
      </c>
      <c r="AD108" s="12" t="s">
        <v>8</v>
      </c>
      <c r="AE108" s="12" t="s">
        <v>8</v>
      </c>
      <c r="AF108" s="12" t="s">
        <v>8</v>
      </c>
      <c r="AG108" s="30" t="s">
        <v>8</v>
      </c>
      <c r="AH108" s="30" t="s">
        <v>8</v>
      </c>
      <c r="AI108" s="744" t="s">
        <v>8</v>
      </c>
    </row>
    <row r="109" spans="1:35" s="77" customFormat="1" x14ac:dyDescent="0.2">
      <c r="A109" s="328" t="s">
        <v>424</v>
      </c>
      <c r="B109" s="30" t="s">
        <v>4</v>
      </c>
      <c r="C109" s="30" t="s">
        <v>4</v>
      </c>
      <c r="D109" s="30" t="s">
        <v>4</v>
      </c>
      <c r="E109" s="30" t="s">
        <v>4</v>
      </c>
      <c r="F109" s="30" t="s">
        <v>4</v>
      </c>
      <c r="G109" s="30" t="s">
        <v>4</v>
      </c>
      <c r="H109" s="30" t="s">
        <v>4</v>
      </c>
      <c r="I109" s="30" t="s">
        <v>4</v>
      </c>
      <c r="J109" s="30" t="s">
        <v>4</v>
      </c>
      <c r="K109" s="30" t="s">
        <v>4</v>
      </c>
      <c r="L109" s="30" t="s">
        <v>4</v>
      </c>
      <c r="M109" s="30" t="s">
        <v>4</v>
      </c>
      <c r="N109" s="30" t="s">
        <v>4</v>
      </c>
      <c r="O109" s="30" t="s">
        <v>4</v>
      </c>
      <c r="P109" s="30" t="s">
        <v>4</v>
      </c>
      <c r="Q109" s="30" t="s">
        <v>4</v>
      </c>
      <c r="R109" s="30" t="s">
        <v>4</v>
      </c>
      <c r="S109" s="30" t="s">
        <v>4</v>
      </c>
      <c r="T109" s="30" t="s">
        <v>4</v>
      </c>
      <c r="U109" s="12" t="s">
        <v>8</v>
      </c>
      <c r="V109" s="12">
        <v>5.2389999999999999</v>
      </c>
      <c r="W109" s="12">
        <v>8.4589999999999996</v>
      </c>
      <c r="X109" s="12">
        <v>8.9450000000000003</v>
      </c>
      <c r="Y109" s="12">
        <v>5.4269999999999996</v>
      </c>
      <c r="Z109" s="12">
        <v>4.4749999999999996</v>
      </c>
      <c r="AA109" s="12">
        <v>3.226</v>
      </c>
      <c r="AB109" s="12">
        <v>5.0410000000000004</v>
      </c>
      <c r="AC109" s="12">
        <v>4.2430000000000003</v>
      </c>
      <c r="AD109" s="12">
        <v>3.863</v>
      </c>
      <c r="AE109" s="12">
        <v>11.214</v>
      </c>
      <c r="AF109" s="12">
        <v>11.494</v>
      </c>
      <c r="AG109" s="71">
        <v>2</v>
      </c>
      <c r="AH109" s="30" t="s">
        <v>8</v>
      </c>
      <c r="AI109" s="744" t="s">
        <v>8</v>
      </c>
    </row>
    <row r="110" spans="1:35" s="77" customFormat="1" ht="33.75" x14ac:dyDescent="0.2">
      <c r="A110" s="429" t="s">
        <v>131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32"/>
      <c r="Z110" s="32"/>
      <c r="AA110" s="32"/>
      <c r="AB110" s="109"/>
      <c r="AC110" s="19"/>
      <c r="AD110" s="19"/>
      <c r="AE110" s="19"/>
      <c r="AF110" s="19"/>
      <c r="AG110" s="122"/>
      <c r="AH110" s="422"/>
      <c r="AI110" s="48"/>
    </row>
    <row r="111" spans="1:35" s="77" customFormat="1" x14ac:dyDescent="0.2">
      <c r="A111" s="317" t="s">
        <v>82</v>
      </c>
      <c r="B111" s="30" t="s">
        <v>4</v>
      </c>
      <c r="C111" s="30" t="s">
        <v>4</v>
      </c>
      <c r="D111" s="30" t="s">
        <v>4</v>
      </c>
      <c r="E111" s="30" t="s">
        <v>4</v>
      </c>
      <c r="F111" s="30" t="s">
        <v>4</v>
      </c>
      <c r="G111" s="30" t="s">
        <v>4</v>
      </c>
      <c r="H111" s="30" t="s">
        <v>4</v>
      </c>
      <c r="I111" s="30" t="s">
        <v>4</v>
      </c>
      <c r="J111" s="30" t="s">
        <v>4</v>
      </c>
      <c r="K111" s="30" t="s">
        <v>4</v>
      </c>
      <c r="L111" s="30" t="s">
        <v>4</v>
      </c>
      <c r="M111" s="30" t="s">
        <v>4</v>
      </c>
      <c r="N111" s="30" t="s">
        <v>4</v>
      </c>
      <c r="O111" s="30" t="s">
        <v>4</v>
      </c>
      <c r="P111" s="30" t="s">
        <v>4</v>
      </c>
      <c r="Q111" s="30" t="s">
        <v>4</v>
      </c>
      <c r="R111" s="30" t="s">
        <v>4</v>
      </c>
      <c r="S111" s="30" t="s">
        <v>4</v>
      </c>
      <c r="T111" s="30" t="s">
        <v>4</v>
      </c>
      <c r="U111" s="12">
        <v>57852.737000000001</v>
      </c>
      <c r="V111" s="12">
        <v>64656.962</v>
      </c>
      <c r="W111" s="12">
        <v>66177.91</v>
      </c>
      <c r="X111" s="12">
        <v>44303.972999999998</v>
      </c>
      <c r="Y111" s="12">
        <v>51197.987999999998</v>
      </c>
      <c r="Z111" s="12">
        <v>60619.915999999997</v>
      </c>
      <c r="AA111" s="12">
        <v>70507.8</v>
      </c>
      <c r="AB111" s="12">
        <v>82415.130999999994</v>
      </c>
      <c r="AC111" s="12">
        <v>81130.342000000004</v>
      </c>
      <c r="AD111" s="12">
        <v>45934.974999999999</v>
      </c>
      <c r="AE111" s="12">
        <v>44851.372000000003</v>
      </c>
      <c r="AF111" s="12">
        <v>77062.444000000003</v>
      </c>
      <c r="AG111" s="430">
        <v>71617</v>
      </c>
      <c r="AH111" s="31">
        <v>90503</v>
      </c>
      <c r="AI111" s="736">
        <v>80491</v>
      </c>
    </row>
    <row r="112" spans="1:35" s="77" customFormat="1" ht="22.5" x14ac:dyDescent="0.2">
      <c r="A112" s="317" t="s">
        <v>254</v>
      </c>
      <c r="B112" s="30" t="s">
        <v>4</v>
      </c>
      <c r="C112" s="30" t="s">
        <v>4</v>
      </c>
      <c r="D112" s="30" t="s">
        <v>4</v>
      </c>
      <c r="E112" s="30" t="s">
        <v>4</v>
      </c>
      <c r="F112" s="30" t="s">
        <v>4</v>
      </c>
      <c r="G112" s="30" t="s">
        <v>4</v>
      </c>
      <c r="H112" s="30" t="s">
        <v>4</v>
      </c>
      <c r="I112" s="30" t="s">
        <v>4</v>
      </c>
      <c r="J112" s="30" t="s">
        <v>4</v>
      </c>
      <c r="K112" s="30" t="s">
        <v>4</v>
      </c>
      <c r="L112" s="30" t="s">
        <v>4</v>
      </c>
      <c r="M112" s="30" t="s">
        <v>4</v>
      </c>
      <c r="N112" s="30" t="s">
        <v>4</v>
      </c>
      <c r="O112" s="30" t="s">
        <v>4</v>
      </c>
      <c r="P112" s="30" t="s">
        <v>4</v>
      </c>
      <c r="Q112" s="30" t="s">
        <v>4</v>
      </c>
      <c r="R112" s="30" t="s">
        <v>4</v>
      </c>
      <c r="S112" s="30" t="s">
        <v>4</v>
      </c>
      <c r="T112" s="30" t="s">
        <v>4</v>
      </c>
      <c r="U112" s="151" t="s">
        <v>4</v>
      </c>
      <c r="V112" s="151" t="s">
        <v>4</v>
      </c>
      <c r="W112" s="151" t="s">
        <v>4</v>
      </c>
      <c r="X112" s="151" t="s">
        <v>4</v>
      </c>
      <c r="Y112" s="151" t="s">
        <v>4</v>
      </c>
      <c r="Z112" s="151" t="s">
        <v>4</v>
      </c>
      <c r="AA112" s="151" t="s">
        <v>4</v>
      </c>
      <c r="AB112" s="151" t="s">
        <v>4</v>
      </c>
      <c r="AC112" s="151" t="s">
        <v>4</v>
      </c>
      <c r="AD112" s="151" t="s">
        <v>4</v>
      </c>
      <c r="AE112" s="151" t="s">
        <v>4</v>
      </c>
      <c r="AF112" s="151" t="s">
        <v>4</v>
      </c>
      <c r="AG112" s="112" t="s">
        <v>4</v>
      </c>
      <c r="AH112" s="112" t="s">
        <v>4</v>
      </c>
      <c r="AI112" s="1254" t="s">
        <v>4</v>
      </c>
    </row>
    <row r="113" spans="1:35" s="77" customFormat="1" ht="33.75" x14ac:dyDescent="0.2">
      <c r="A113" s="429" t="s">
        <v>132</v>
      </c>
      <c r="B113" s="58"/>
      <c r="C113" s="109"/>
      <c r="D113" s="58"/>
      <c r="E113" s="58"/>
      <c r="F113" s="58"/>
      <c r="G113" s="58"/>
      <c r="H113" s="58"/>
      <c r="I113" s="58"/>
      <c r="J113" s="58"/>
      <c r="K113" s="109"/>
      <c r="L113" s="58"/>
      <c r="M113" s="58"/>
      <c r="N113" s="109"/>
      <c r="O113" s="58"/>
      <c r="P113" s="58"/>
      <c r="Q113" s="58"/>
      <c r="R113" s="58"/>
      <c r="S113" s="58"/>
      <c r="T113" s="109"/>
      <c r="U113" s="58"/>
      <c r="V113" s="58"/>
      <c r="W113" s="32"/>
      <c r="X113" s="32"/>
      <c r="Y113" s="32"/>
      <c r="Z113" s="32"/>
      <c r="AA113" s="32"/>
      <c r="AB113" s="32"/>
      <c r="AC113" s="19"/>
      <c r="AD113" s="19"/>
      <c r="AE113" s="19"/>
      <c r="AF113" s="19"/>
      <c r="AG113" s="122"/>
      <c r="AH113" s="461"/>
      <c r="AI113" s="746"/>
    </row>
    <row r="114" spans="1:35" s="77" customFormat="1" x14ac:dyDescent="0.2">
      <c r="A114" s="317" t="s">
        <v>82</v>
      </c>
      <c r="B114" s="30" t="s">
        <v>4</v>
      </c>
      <c r="C114" s="30" t="s">
        <v>4</v>
      </c>
      <c r="D114" s="30" t="s">
        <v>4</v>
      </c>
      <c r="E114" s="30" t="s">
        <v>4</v>
      </c>
      <c r="F114" s="30" t="s">
        <v>4</v>
      </c>
      <c r="G114" s="30" t="s">
        <v>4</v>
      </c>
      <c r="H114" s="30" t="s">
        <v>4</v>
      </c>
      <c r="I114" s="30" t="s">
        <v>4</v>
      </c>
      <c r="J114" s="30" t="s">
        <v>4</v>
      </c>
      <c r="K114" s="30" t="s">
        <v>4</v>
      </c>
      <c r="L114" s="30" t="s">
        <v>4</v>
      </c>
      <c r="M114" s="30" t="s">
        <v>4</v>
      </c>
      <c r="N114" s="30" t="s">
        <v>4</v>
      </c>
      <c r="O114" s="30" t="s">
        <v>4</v>
      </c>
      <c r="P114" s="30" t="s">
        <v>4</v>
      </c>
      <c r="Q114" s="30" t="s">
        <v>4</v>
      </c>
      <c r="R114" s="30" t="s">
        <v>4</v>
      </c>
      <c r="S114" s="30" t="s">
        <v>4</v>
      </c>
      <c r="T114" s="30" t="s">
        <v>4</v>
      </c>
      <c r="U114" s="12">
        <v>319.31</v>
      </c>
      <c r="V114" s="12">
        <v>369.09399999999999</v>
      </c>
      <c r="W114" s="12">
        <v>425.67599999999999</v>
      </c>
      <c r="X114" s="12">
        <v>502.15</v>
      </c>
      <c r="Y114" s="12">
        <v>815.18899999999996</v>
      </c>
      <c r="Z114" s="12">
        <v>979.14099999999996</v>
      </c>
      <c r="AA114" s="12">
        <v>1284.3679999999999</v>
      </c>
      <c r="AB114" s="12">
        <v>1036.5909999999999</v>
      </c>
      <c r="AC114" s="12">
        <v>1464.5719999999999</v>
      </c>
      <c r="AD114" s="12">
        <v>1509.529</v>
      </c>
      <c r="AE114" s="12">
        <v>1510.462</v>
      </c>
      <c r="AF114" s="12">
        <v>1757.9090000000001</v>
      </c>
      <c r="AG114" s="71">
        <v>1280</v>
      </c>
      <c r="AH114" s="31">
        <v>1457</v>
      </c>
      <c r="AI114" s="736">
        <v>1378</v>
      </c>
    </row>
    <row r="115" spans="1:35" s="77" customFormat="1" ht="22.5" x14ac:dyDescent="0.2">
      <c r="A115" s="317" t="s">
        <v>254</v>
      </c>
      <c r="B115" s="30" t="s">
        <v>4</v>
      </c>
      <c r="C115" s="30" t="s">
        <v>4</v>
      </c>
      <c r="D115" s="30" t="s">
        <v>4</v>
      </c>
      <c r="E115" s="30" t="s">
        <v>4</v>
      </c>
      <c r="F115" s="30" t="s">
        <v>4</v>
      </c>
      <c r="G115" s="30" t="s">
        <v>4</v>
      </c>
      <c r="H115" s="30" t="s">
        <v>4</v>
      </c>
      <c r="I115" s="30" t="s">
        <v>4</v>
      </c>
      <c r="J115" s="30" t="s">
        <v>4</v>
      </c>
      <c r="K115" s="30" t="s">
        <v>4</v>
      </c>
      <c r="L115" s="30" t="s">
        <v>4</v>
      </c>
      <c r="M115" s="30" t="s">
        <v>4</v>
      </c>
      <c r="N115" s="30" t="s">
        <v>4</v>
      </c>
      <c r="O115" s="30" t="s">
        <v>4</v>
      </c>
      <c r="P115" s="30" t="s">
        <v>4</v>
      </c>
      <c r="Q115" s="30" t="s">
        <v>4</v>
      </c>
      <c r="R115" s="30" t="s">
        <v>4</v>
      </c>
      <c r="S115" s="30" t="s">
        <v>4</v>
      </c>
      <c r="T115" s="30" t="s">
        <v>4</v>
      </c>
      <c r="U115" s="156" t="s">
        <v>4</v>
      </c>
      <c r="V115" s="156" t="s">
        <v>4</v>
      </c>
      <c r="W115" s="156" t="s">
        <v>4</v>
      </c>
      <c r="X115" s="156" t="s">
        <v>4</v>
      </c>
      <c r="Y115" s="156" t="s">
        <v>4</v>
      </c>
      <c r="Z115" s="156" t="s">
        <v>4</v>
      </c>
      <c r="AA115" s="156" t="s">
        <v>4</v>
      </c>
      <c r="AB115" s="156" t="s">
        <v>4</v>
      </c>
      <c r="AC115" s="156" t="s">
        <v>4</v>
      </c>
      <c r="AD115" s="156" t="s">
        <v>4</v>
      </c>
      <c r="AE115" s="156" t="s">
        <v>4</v>
      </c>
      <c r="AF115" s="156" t="s">
        <v>4</v>
      </c>
      <c r="AG115" s="96" t="s">
        <v>4</v>
      </c>
      <c r="AH115" s="424" t="s">
        <v>4</v>
      </c>
      <c r="AI115" s="109" t="s">
        <v>4</v>
      </c>
    </row>
    <row r="116" spans="1:35" s="77" customFormat="1" ht="33.75" x14ac:dyDescent="0.2">
      <c r="A116" s="417" t="s">
        <v>133</v>
      </c>
      <c r="B116" s="58" t="s">
        <v>462</v>
      </c>
      <c r="C116" s="58" t="s">
        <v>462</v>
      </c>
      <c r="D116" s="58" t="s">
        <v>462</v>
      </c>
      <c r="E116" s="58" t="s">
        <v>462</v>
      </c>
      <c r="F116" s="58" t="s">
        <v>462</v>
      </c>
      <c r="G116" s="58" t="s">
        <v>462</v>
      </c>
      <c r="H116" s="58" t="s">
        <v>462</v>
      </c>
      <c r="I116" s="58" t="s">
        <v>462</v>
      </c>
      <c r="J116" s="58" t="s">
        <v>462</v>
      </c>
      <c r="K116" s="58" t="s">
        <v>462</v>
      </c>
      <c r="L116" s="58" t="s">
        <v>462</v>
      </c>
      <c r="M116" s="58" t="s">
        <v>462</v>
      </c>
      <c r="N116" s="58" t="s">
        <v>462</v>
      </c>
      <c r="O116" s="58" t="s">
        <v>462</v>
      </c>
      <c r="P116" s="58" t="s">
        <v>462</v>
      </c>
      <c r="Q116" s="58" t="s">
        <v>462</v>
      </c>
      <c r="R116" s="58" t="s">
        <v>462</v>
      </c>
      <c r="S116" s="58" t="s">
        <v>462</v>
      </c>
      <c r="T116" s="58" t="s">
        <v>462</v>
      </c>
      <c r="U116" s="32" t="s">
        <v>462</v>
      </c>
      <c r="V116" s="22" t="s">
        <v>462</v>
      </c>
      <c r="W116" s="22" t="s">
        <v>462</v>
      </c>
      <c r="X116" s="22" t="s">
        <v>462</v>
      </c>
      <c r="Y116" s="22" t="s">
        <v>462</v>
      </c>
      <c r="Z116" s="22" t="s">
        <v>462</v>
      </c>
      <c r="AA116" s="22" t="s">
        <v>462</v>
      </c>
      <c r="AB116" s="32" t="s">
        <v>462</v>
      </c>
      <c r="AC116" s="32" t="s">
        <v>462</v>
      </c>
      <c r="AD116" s="32" t="s">
        <v>462</v>
      </c>
      <c r="AE116" s="32" t="s">
        <v>462</v>
      </c>
      <c r="AF116" s="32" t="s">
        <v>462</v>
      </c>
      <c r="AG116" s="22" t="s">
        <v>8</v>
      </c>
      <c r="AH116" s="182" t="s">
        <v>8</v>
      </c>
      <c r="AI116" s="19"/>
    </row>
    <row r="117" spans="1:35" s="77" customFormat="1" x14ac:dyDescent="0.2">
      <c r="A117" s="317" t="s">
        <v>82</v>
      </c>
      <c r="B117" s="30" t="s">
        <v>462</v>
      </c>
      <c r="C117" s="30" t="s">
        <v>462</v>
      </c>
      <c r="D117" s="30" t="s">
        <v>462</v>
      </c>
      <c r="E117" s="30" t="s">
        <v>462</v>
      </c>
      <c r="F117" s="30" t="s">
        <v>462</v>
      </c>
      <c r="G117" s="30" t="s">
        <v>462</v>
      </c>
      <c r="H117" s="30" t="s">
        <v>462</v>
      </c>
      <c r="I117" s="30" t="s">
        <v>462</v>
      </c>
      <c r="J117" s="30" t="s">
        <v>462</v>
      </c>
      <c r="K117" s="30" t="s">
        <v>462</v>
      </c>
      <c r="L117" s="30" t="s">
        <v>462</v>
      </c>
      <c r="M117" s="30" t="s">
        <v>462</v>
      </c>
      <c r="N117" s="30" t="s">
        <v>462</v>
      </c>
      <c r="O117" s="30" t="s">
        <v>462</v>
      </c>
      <c r="P117" s="30" t="s">
        <v>462</v>
      </c>
      <c r="Q117" s="30" t="s">
        <v>462</v>
      </c>
      <c r="R117" s="30" t="s">
        <v>462</v>
      </c>
      <c r="S117" s="30" t="s">
        <v>462</v>
      </c>
      <c r="T117" s="30" t="s">
        <v>462</v>
      </c>
      <c r="U117" s="22" t="s">
        <v>462</v>
      </c>
      <c r="V117" s="22" t="s">
        <v>462</v>
      </c>
      <c r="W117" s="22" t="s">
        <v>462</v>
      </c>
      <c r="X117" s="22" t="s">
        <v>462</v>
      </c>
      <c r="Y117" s="22" t="s">
        <v>462</v>
      </c>
      <c r="Z117" s="22" t="s">
        <v>462</v>
      </c>
      <c r="AA117" s="22" t="s">
        <v>462</v>
      </c>
      <c r="AB117" s="96" t="s">
        <v>462</v>
      </c>
      <c r="AC117" s="96" t="s">
        <v>462</v>
      </c>
      <c r="AD117" s="96" t="s">
        <v>462</v>
      </c>
      <c r="AE117" s="96" t="s">
        <v>462</v>
      </c>
      <c r="AF117" s="96" t="s">
        <v>462</v>
      </c>
      <c r="AG117" s="96" t="s">
        <v>462</v>
      </c>
      <c r="AH117" s="182" t="s">
        <v>8</v>
      </c>
      <c r="AI117" s="19"/>
    </row>
    <row r="118" spans="1:35" s="77" customFormat="1" ht="33.75" x14ac:dyDescent="0.2">
      <c r="A118" s="317" t="s">
        <v>134</v>
      </c>
      <c r="B118" s="30" t="s">
        <v>462</v>
      </c>
      <c r="C118" s="30" t="s">
        <v>462</v>
      </c>
      <c r="D118" s="30" t="s">
        <v>462</v>
      </c>
      <c r="E118" s="30" t="s">
        <v>462</v>
      </c>
      <c r="F118" s="30" t="s">
        <v>462</v>
      </c>
      <c r="G118" s="30" t="s">
        <v>462</v>
      </c>
      <c r="H118" s="30" t="s">
        <v>462</v>
      </c>
      <c r="I118" s="30" t="s">
        <v>462</v>
      </c>
      <c r="J118" s="30" t="s">
        <v>462</v>
      </c>
      <c r="K118" s="30" t="s">
        <v>462</v>
      </c>
      <c r="L118" s="30" t="s">
        <v>462</v>
      </c>
      <c r="M118" s="30" t="s">
        <v>462</v>
      </c>
      <c r="N118" s="30" t="s">
        <v>462</v>
      </c>
      <c r="O118" s="30" t="s">
        <v>462</v>
      </c>
      <c r="P118" s="30" t="s">
        <v>462</v>
      </c>
      <c r="Q118" s="30" t="s">
        <v>462</v>
      </c>
      <c r="R118" s="30" t="s">
        <v>462</v>
      </c>
      <c r="S118" s="30" t="s">
        <v>462</v>
      </c>
      <c r="T118" s="30" t="s">
        <v>462</v>
      </c>
      <c r="U118" s="22" t="s">
        <v>462</v>
      </c>
      <c r="V118" s="22" t="s">
        <v>462</v>
      </c>
      <c r="W118" s="22" t="s">
        <v>462</v>
      </c>
      <c r="X118" s="22" t="s">
        <v>462</v>
      </c>
      <c r="Y118" s="22" t="s">
        <v>462</v>
      </c>
      <c r="Z118" s="22" t="s">
        <v>462</v>
      </c>
      <c r="AA118" s="22" t="s">
        <v>462</v>
      </c>
      <c r="AB118" s="175" t="s">
        <v>462</v>
      </c>
      <c r="AC118" s="96" t="s">
        <v>462</v>
      </c>
      <c r="AD118" s="96" t="s">
        <v>462</v>
      </c>
      <c r="AE118" s="96" t="s">
        <v>462</v>
      </c>
      <c r="AF118" s="96" t="s">
        <v>462</v>
      </c>
      <c r="AG118" s="96" t="s">
        <v>462</v>
      </c>
      <c r="AH118" s="182" t="s">
        <v>8</v>
      </c>
      <c r="AI118" s="19"/>
    </row>
    <row r="119" spans="1:35" s="77" customFormat="1" x14ac:dyDescent="0.2">
      <c r="A119" s="431" t="s">
        <v>135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32"/>
      <c r="AC119" s="186"/>
      <c r="AD119" s="186"/>
      <c r="AE119" s="186"/>
      <c r="AF119" s="186"/>
      <c r="AG119" s="186"/>
      <c r="AH119" s="172"/>
      <c r="AI119" s="19"/>
    </row>
    <row r="120" spans="1:35" s="77" customFormat="1" x14ac:dyDescent="0.2">
      <c r="A120" s="431" t="s">
        <v>136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22"/>
      <c r="V120" s="22"/>
      <c r="W120" s="22"/>
      <c r="X120" s="22"/>
      <c r="Y120" s="22"/>
      <c r="Z120" s="22"/>
      <c r="AA120" s="22"/>
      <c r="AB120" s="32"/>
      <c r="AC120" s="186"/>
      <c r="AD120" s="186"/>
      <c r="AE120" s="186"/>
      <c r="AF120" s="186"/>
      <c r="AG120" s="186"/>
      <c r="AH120" s="172"/>
      <c r="AI120" s="19"/>
    </row>
    <row r="121" spans="1:35" s="77" customFormat="1" x14ac:dyDescent="0.2">
      <c r="A121" s="432" t="s">
        <v>82</v>
      </c>
      <c r="B121" s="30" t="s">
        <v>8</v>
      </c>
      <c r="C121" s="30" t="s">
        <v>8</v>
      </c>
      <c r="D121" s="30" t="s">
        <v>8</v>
      </c>
      <c r="E121" s="30" t="s">
        <v>8</v>
      </c>
      <c r="F121" s="30" t="s">
        <v>8</v>
      </c>
      <c r="G121" s="30" t="s">
        <v>8</v>
      </c>
      <c r="H121" s="30" t="s">
        <v>8</v>
      </c>
      <c r="I121" s="30" t="s">
        <v>8</v>
      </c>
      <c r="J121" s="30" t="s">
        <v>8</v>
      </c>
      <c r="K121" s="30" t="s">
        <v>8</v>
      </c>
      <c r="L121" s="30" t="s">
        <v>8</v>
      </c>
      <c r="M121" s="30" t="s">
        <v>8</v>
      </c>
      <c r="N121" s="30" t="s">
        <v>8</v>
      </c>
      <c r="O121" s="30" t="s">
        <v>8</v>
      </c>
      <c r="P121" s="30" t="s">
        <v>8</v>
      </c>
      <c r="Q121" s="30" t="s">
        <v>8</v>
      </c>
      <c r="R121" s="30" t="s">
        <v>8</v>
      </c>
      <c r="S121" s="30" t="s">
        <v>8</v>
      </c>
      <c r="T121" s="30" t="s">
        <v>8</v>
      </c>
      <c r="U121" s="30" t="s">
        <v>8</v>
      </c>
      <c r="V121" s="30" t="s">
        <v>8</v>
      </c>
      <c r="W121" s="30" t="s">
        <v>8</v>
      </c>
      <c r="X121" s="30" t="s">
        <v>8</v>
      </c>
      <c r="Y121" s="30" t="s">
        <v>8</v>
      </c>
      <c r="Z121" s="30" t="s">
        <v>8</v>
      </c>
      <c r="AA121" s="30" t="s">
        <v>8</v>
      </c>
      <c r="AB121" s="30" t="s">
        <v>8</v>
      </c>
      <c r="AC121" s="30" t="s">
        <v>8</v>
      </c>
      <c r="AD121" s="30" t="s">
        <v>8</v>
      </c>
      <c r="AE121" s="30" t="s">
        <v>8</v>
      </c>
      <c r="AF121" s="30" t="s">
        <v>8</v>
      </c>
      <c r="AG121" s="30" t="s">
        <v>8</v>
      </c>
      <c r="AH121" s="182" t="s">
        <v>8</v>
      </c>
      <c r="AI121" s="19"/>
    </row>
    <row r="122" spans="1:35" s="77" customFormat="1" ht="22.5" x14ac:dyDescent="0.2">
      <c r="A122" s="432" t="s">
        <v>137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172"/>
      <c r="AI122" s="19"/>
    </row>
    <row r="123" spans="1:35" s="77" customFormat="1" x14ac:dyDescent="0.2">
      <c r="A123" s="431" t="s">
        <v>138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172"/>
      <c r="AI123" s="19"/>
    </row>
    <row r="124" spans="1:35" s="77" customFormat="1" x14ac:dyDescent="0.2">
      <c r="A124" s="432" t="s">
        <v>82</v>
      </c>
      <c r="B124" s="30" t="s">
        <v>8</v>
      </c>
      <c r="C124" s="30" t="s">
        <v>8</v>
      </c>
      <c r="D124" s="30" t="s">
        <v>8</v>
      </c>
      <c r="E124" s="30" t="s">
        <v>8</v>
      </c>
      <c r="F124" s="30" t="s">
        <v>8</v>
      </c>
      <c r="G124" s="30" t="s">
        <v>8</v>
      </c>
      <c r="H124" s="30" t="s">
        <v>8</v>
      </c>
      <c r="I124" s="30" t="s">
        <v>8</v>
      </c>
      <c r="J124" s="30" t="s">
        <v>8</v>
      </c>
      <c r="K124" s="30" t="s">
        <v>8</v>
      </c>
      <c r="L124" s="30" t="s">
        <v>8</v>
      </c>
      <c r="M124" s="30" t="s">
        <v>8</v>
      </c>
      <c r="N124" s="30" t="s">
        <v>8</v>
      </c>
      <c r="O124" s="30" t="s">
        <v>8</v>
      </c>
      <c r="P124" s="30" t="s">
        <v>8</v>
      </c>
      <c r="Q124" s="30" t="s">
        <v>8</v>
      </c>
      <c r="R124" s="30" t="s">
        <v>8</v>
      </c>
      <c r="S124" s="30" t="s">
        <v>8</v>
      </c>
      <c r="T124" s="30" t="s">
        <v>8</v>
      </c>
      <c r="U124" s="30" t="s">
        <v>8</v>
      </c>
      <c r="V124" s="30" t="s">
        <v>8</v>
      </c>
      <c r="W124" s="30" t="s">
        <v>8</v>
      </c>
      <c r="X124" s="30" t="s">
        <v>8</v>
      </c>
      <c r="Y124" s="30" t="s">
        <v>8</v>
      </c>
      <c r="Z124" s="30" t="s">
        <v>8</v>
      </c>
      <c r="AA124" s="30" t="s">
        <v>8</v>
      </c>
      <c r="AB124" s="30" t="s">
        <v>8</v>
      </c>
      <c r="AC124" s="30" t="s">
        <v>8</v>
      </c>
      <c r="AD124" s="30" t="s">
        <v>8</v>
      </c>
      <c r="AE124" s="30" t="s">
        <v>8</v>
      </c>
      <c r="AF124" s="30" t="s">
        <v>8</v>
      </c>
      <c r="AG124" s="30" t="s">
        <v>8</v>
      </c>
      <c r="AH124" s="31" t="s">
        <v>8</v>
      </c>
      <c r="AI124" s="19"/>
    </row>
    <row r="125" spans="1:35" s="77" customFormat="1" ht="22.5" x14ac:dyDescent="0.2">
      <c r="A125" s="432" t="s">
        <v>139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172"/>
      <c r="AI125" s="186"/>
    </row>
    <row r="126" spans="1:35" s="77" customFormat="1" ht="22.5" x14ac:dyDescent="0.2">
      <c r="A126" s="361" t="s">
        <v>425</v>
      </c>
      <c r="B126" s="22" t="s">
        <v>8</v>
      </c>
      <c r="C126" s="22" t="s">
        <v>8</v>
      </c>
      <c r="D126" s="22" t="s">
        <v>8</v>
      </c>
      <c r="E126" s="22" t="s">
        <v>8</v>
      </c>
      <c r="F126" s="22" t="s">
        <v>8</v>
      </c>
      <c r="G126" s="22" t="s">
        <v>8</v>
      </c>
      <c r="H126" s="22" t="s">
        <v>8</v>
      </c>
      <c r="I126" s="22" t="s">
        <v>8</v>
      </c>
      <c r="J126" s="22" t="s">
        <v>8</v>
      </c>
      <c r="K126" s="22" t="s">
        <v>8</v>
      </c>
      <c r="L126" s="22" t="s">
        <v>8</v>
      </c>
      <c r="M126" s="22" t="s">
        <v>8</v>
      </c>
      <c r="N126" s="22" t="s">
        <v>8</v>
      </c>
      <c r="O126" s="22" t="s">
        <v>8</v>
      </c>
      <c r="P126" s="22" t="s">
        <v>8</v>
      </c>
      <c r="Q126" s="22" t="s">
        <v>8</v>
      </c>
      <c r="R126" s="22" t="s">
        <v>8</v>
      </c>
      <c r="S126" s="22" t="s">
        <v>8</v>
      </c>
      <c r="T126" s="22" t="s">
        <v>8</v>
      </c>
      <c r="U126" s="22" t="s">
        <v>8</v>
      </c>
      <c r="V126" s="22" t="s">
        <v>8</v>
      </c>
      <c r="W126" s="22" t="s">
        <v>8</v>
      </c>
      <c r="X126" s="22" t="s">
        <v>8</v>
      </c>
      <c r="Y126" s="22" t="s">
        <v>8</v>
      </c>
      <c r="Z126" s="22" t="s">
        <v>8</v>
      </c>
      <c r="AA126" s="22" t="s">
        <v>8</v>
      </c>
      <c r="AB126" s="22" t="s">
        <v>8</v>
      </c>
      <c r="AC126" s="22" t="s">
        <v>8</v>
      </c>
      <c r="AD126" s="22" t="s">
        <v>8</v>
      </c>
      <c r="AE126" s="22" t="s">
        <v>8</v>
      </c>
      <c r="AF126" s="22" t="s">
        <v>8</v>
      </c>
      <c r="AG126" s="22" t="s">
        <v>8</v>
      </c>
      <c r="AH126" s="112" t="s">
        <v>462</v>
      </c>
      <c r="AI126" s="19"/>
    </row>
    <row r="127" spans="1:35" s="77" customFormat="1" ht="22.5" x14ac:dyDescent="0.2">
      <c r="A127" s="431" t="s">
        <v>426</v>
      </c>
      <c r="B127" s="22" t="s">
        <v>8</v>
      </c>
      <c r="C127" s="22" t="s">
        <v>8</v>
      </c>
      <c r="D127" s="22" t="s">
        <v>8</v>
      </c>
      <c r="E127" s="22" t="s">
        <v>8</v>
      </c>
      <c r="F127" s="22" t="s">
        <v>8</v>
      </c>
      <c r="G127" s="22" t="s">
        <v>8</v>
      </c>
      <c r="H127" s="22" t="s">
        <v>8</v>
      </c>
      <c r="I127" s="22" t="s">
        <v>8</v>
      </c>
      <c r="J127" s="22" t="s">
        <v>8</v>
      </c>
      <c r="K127" s="22" t="s">
        <v>8</v>
      </c>
      <c r="L127" s="22" t="s">
        <v>8</v>
      </c>
      <c r="M127" s="22" t="s">
        <v>8</v>
      </c>
      <c r="N127" s="22" t="s">
        <v>8</v>
      </c>
      <c r="O127" s="22" t="s">
        <v>8</v>
      </c>
      <c r="P127" s="22" t="s">
        <v>8</v>
      </c>
      <c r="Q127" s="22" t="s">
        <v>8</v>
      </c>
      <c r="R127" s="22" t="s">
        <v>8</v>
      </c>
      <c r="S127" s="22" t="s">
        <v>8</v>
      </c>
      <c r="T127" s="22" t="s">
        <v>8</v>
      </c>
      <c r="U127" s="22" t="s">
        <v>8</v>
      </c>
      <c r="V127" s="22" t="s">
        <v>8</v>
      </c>
      <c r="W127" s="22" t="s">
        <v>8</v>
      </c>
      <c r="X127" s="22" t="s">
        <v>8</v>
      </c>
      <c r="Y127" s="22" t="s">
        <v>8</v>
      </c>
      <c r="Z127" s="22" t="s">
        <v>8</v>
      </c>
      <c r="AA127" s="22" t="s">
        <v>8</v>
      </c>
      <c r="AB127" s="22" t="s">
        <v>8</v>
      </c>
      <c r="AC127" s="22" t="s">
        <v>8</v>
      </c>
      <c r="AD127" s="22" t="s">
        <v>8</v>
      </c>
      <c r="AE127" s="22" t="s">
        <v>8</v>
      </c>
      <c r="AF127" s="22" t="s">
        <v>8</v>
      </c>
      <c r="AG127" s="22" t="s">
        <v>8</v>
      </c>
      <c r="AH127" s="112" t="s">
        <v>462</v>
      </c>
      <c r="AI127" s="19"/>
    </row>
    <row r="128" spans="1:35" s="77" customFormat="1" x14ac:dyDescent="0.2">
      <c r="A128" s="431" t="s">
        <v>427</v>
      </c>
      <c r="B128" s="22" t="s">
        <v>8</v>
      </c>
      <c r="C128" s="22" t="s">
        <v>8</v>
      </c>
      <c r="D128" s="22" t="s">
        <v>8</v>
      </c>
      <c r="E128" s="22" t="s">
        <v>8</v>
      </c>
      <c r="F128" s="22" t="s">
        <v>8</v>
      </c>
      <c r="G128" s="22" t="s">
        <v>8</v>
      </c>
      <c r="H128" s="22" t="s">
        <v>8</v>
      </c>
      <c r="I128" s="22" t="s">
        <v>8</v>
      </c>
      <c r="J128" s="22" t="s">
        <v>8</v>
      </c>
      <c r="K128" s="22" t="s">
        <v>8</v>
      </c>
      <c r="L128" s="22" t="s">
        <v>8</v>
      </c>
      <c r="M128" s="22" t="s">
        <v>8</v>
      </c>
      <c r="N128" s="22" t="s">
        <v>8</v>
      </c>
      <c r="O128" s="22" t="s">
        <v>8</v>
      </c>
      <c r="P128" s="22" t="s">
        <v>8</v>
      </c>
      <c r="Q128" s="22" t="s">
        <v>8</v>
      </c>
      <c r="R128" s="22" t="s">
        <v>8</v>
      </c>
      <c r="S128" s="22" t="s">
        <v>8</v>
      </c>
      <c r="T128" s="22" t="s">
        <v>8</v>
      </c>
      <c r="U128" s="22" t="s">
        <v>8</v>
      </c>
      <c r="V128" s="22" t="s">
        <v>8</v>
      </c>
      <c r="W128" s="22" t="s">
        <v>8</v>
      </c>
      <c r="X128" s="22" t="s">
        <v>8</v>
      </c>
      <c r="Y128" s="22" t="s">
        <v>8</v>
      </c>
      <c r="Z128" s="22" t="s">
        <v>8</v>
      </c>
      <c r="AA128" s="22" t="s">
        <v>8</v>
      </c>
      <c r="AB128" s="22" t="s">
        <v>8</v>
      </c>
      <c r="AC128" s="22" t="s">
        <v>8</v>
      </c>
      <c r="AD128" s="22" t="s">
        <v>8</v>
      </c>
      <c r="AE128" s="22" t="s">
        <v>8</v>
      </c>
      <c r="AF128" s="22" t="s">
        <v>8</v>
      </c>
      <c r="AG128" s="22" t="s">
        <v>8</v>
      </c>
      <c r="AH128" s="112" t="s">
        <v>462</v>
      </c>
      <c r="AI128" s="19"/>
    </row>
    <row r="129" spans="1:35" s="77" customFormat="1" x14ac:dyDescent="0.2">
      <c r="A129" s="431" t="s">
        <v>142</v>
      </c>
      <c r="B129" s="22" t="s">
        <v>8</v>
      </c>
      <c r="C129" s="22" t="s">
        <v>8</v>
      </c>
      <c r="D129" s="22" t="s">
        <v>8</v>
      </c>
      <c r="E129" s="22" t="s">
        <v>8</v>
      </c>
      <c r="F129" s="22" t="s">
        <v>8</v>
      </c>
      <c r="G129" s="22" t="s">
        <v>8</v>
      </c>
      <c r="H129" s="22" t="s">
        <v>8</v>
      </c>
      <c r="I129" s="22" t="s">
        <v>8</v>
      </c>
      <c r="J129" s="22" t="s">
        <v>8</v>
      </c>
      <c r="K129" s="22" t="s">
        <v>8</v>
      </c>
      <c r="L129" s="22" t="s">
        <v>8</v>
      </c>
      <c r="M129" s="22" t="s">
        <v>8</v>
      </c>
      <c r="N129" s="22" t="s">
        <v>8</v>
      </c>
      <c r="O129" s="22" t="s">
        <v>8</v>
      </c>
      <c r="P129" s="22" t="s">
        <v>8</v>
      </c>
      <c r="Q129" s="22" t="s">
        <v>8</v>
      </c>
      <c r="R129" s="22" t="s">
        <v>8</v>
      </c>
      <c r="S129" s="22" t="s">
        <v>8</v>
      </c>
      <c r="T129" s="22" t="s">
        <v>8</v>
      </c>
      <c r="U129" s="22" t="s">
        <v>8</v>
      </c>
      <c r="V129" s="22" t="s">
        <v>8</v>
      </c>
      <c r="W129" s="22" t="s">
        <v>8</v>
      </c>
      <c r="X129" s="22" t="s">
        <v>8</v>
      </c>
      <c r="Y129" s="22" t="s">
        <v>8</v>
      </c>
      <c r="Z129" s="22" t="s">
        <v>8</v>
      </c>
      <c r="AA129" s="22" t="s">
        <v>8</v>
      </c>
      <c r="AB129" s="22" t="s">
        <v>8</v>
      </c>
      <c r="AC129" s="22" t="s">
        <v>8</v>
      </c>
      <c r="AD129" s="22" t="s">
        <v>8</v>
      </c>
      <c r="AE129" s="22" t="s">
        <v>8</v>
      </c>
      <c r="AF129" s="22" t="s">
        <v>8</v>
      </c>
      <c r="AG129" s="22" t="s">
        <v>8</v>
      </c>
      <c r="AH129" s="112" t="s">
        <v>462</v>
      </c>
      <c r="AI129" s="19"/>
    </row>
    <row r="130" spans="1:35" s="77" customFormat="1" x14ac:dyDescent="0.2">
      <c r="A130" s="431" t="s">
        <v>143</v>
      </c>
      <c r="B130" s="22" t="s">
        <v>8</v>
      </c>
      <c r="C130" s="22" t="s">
        <v>8</v>
      </c>
      <c r="D130" s="22" t="s">
        <v>8</v>
      </c>
      <c r="E130" s="22" t="s">
        <v>8</v>
      </c>
      <c r="F130" s="22" t="s">
        <v>8</v>
      </c>
      <c r="G130" s="22" t="s">
        <v>8</v>
      </c>
      <c r="H130" s="22" t="s">
        <v>8</v>
      </c>
      <c r="I130" s="22" t="s">
        <v>8</v>
      </c>
      <c r="J130" s="22" t="s">
        <v>8</v>
      </c>
      <c r="K130" s="22" t="s">
        <v>8</v>
      </c>
      <c r="L130" s="22" t="s">
        <v>8</v>
      </c>
      <c r="M130" s="22" t="s">
        <v>8</v>
      </c>
      <c r="N130" s="22" t="s">
        <v>8</v>
      </c>
      <c r="O130" s="22" t="s">
        <v>8</v>
      </c>
      <c r="P130" s="22" t="s">
        <v>8</v>
      </c>
      <c r="Q130" s="22" t="s">
        <v>8</v>
      </c>
      <c r="R130" s="22" t="s">
        <v>8</v>
      </c>
      <c r="S130" s="22" t="s">
        <v>8</v>
      </c>
      <c r="T130" s="22" t="s">
        <v>8</v>
      </c>
      <c r="U130" s="22" t="s">
        <v>8</v>
      </c>
      <c r="V130" s="22" t="s">
        <v>8</v>
      </c>
      <c r="W130" s="22" t="s">
        <v>8</v>
      </c>
      <c r="X130" s="22" t="s">
        <v>8</v>
      </c>
      <c r="Y130" s="22" t="s">
        <v>8</v>
      </c>
      <c r="Z130" s="22" t="s">
        <v>8</v>
      </c>
      <c r="AA130" s="22" t="s">
        <v>8</v>
      </c>
      <c r="AB130" s="22" t="s">
        <v>8</v>
      </c>
      <c r="AC130" s="22" t="s">
        <v>8</v>
      </c>
      <c r="AD130" s="22" t="s">
        <v>8</v>
      </c>
      <c r="AE130" s="22" t="s">
        <v>8</v>
      </c>
      <c r="AF130" s="22" t="s">
        <v>8</v>
      </c>
      <c r="AG130" s="22" t="s">
        <v>8</v>
      </c>
      <c r="AH130" s="112" t="s">
        <v>462</v>
      </c>
      <c r="AI130" s="19"/>
    </row>
    <row r="131" spans="1:35" s="77" customFormat="1" ht="22.5" x14ac:dyDescent="0.2">
      <c r="A131" s="361" t="s">
        <v>145</v>
      </c>
      <c r="B131" s="22" t="s">
        <v>8</v>
      </c>
      <c r="C131" s="22" t="s">
        <v>8</v>
      </c>
      <c r="D131" s="22" t="s">
        <v>8</v>
      </c>
      <c r="E131" s="22" t="s">
        <v>8</v>
      </c>
      <c r="F131" s="22" t="s">
        <v>8</v>
      </c>
      <c r="G131" s="22" t="s">
        <v>8</v>
      </c>
      <c r="H131" s="22" t="s">
        <v>8</v>
      </c>
      <c r="I131" s="22" t="s">
        <v>8</v>
      </c>
      <c r="J131" s="22" t="s">
        <v>8</v>
      </c>
      <c r="K131" s="22" t="s">
        <v>8</v>
      </c>
      <c r="L131" s="22" t="s">
        <v>8</v>
      </c>
      <c r="M131" s="22" t="s">
        <v>8</v>
      </c>
      <c r="N131" s="22" t="s">
        <v>8</v>
      </c>
      <c r="O131" s="22" t="s">
        <v>8</v>
      </c>
      <c r="P131" s="22" t="s">
        <v>8</v>
      </c>
      <c r="Q131" s="22" t="s">
        <v>8</v>
      </c>
      <c r="R131" s="22" t="s">
        <v>8</v>
      </c>
      <c r="S131" s="22" t="s">
        <v>8</v>
      </c>
      <c r="T131" s="22" t="s">
        <v>8</v>
      </c>
      <c r="U131" s="22" t="s">
        <v>8</v>
      </c>
      <c r="V131" s="22" t="s">
        <v>8</v>
      </c>
      <c r="W131" s="22" t="s">
        <v>8</v>
      </c>
      <c r="X131" s="22" t="s">
        <v>8</v>
      </c>
      <c r="Y131" s="22" t="s">
        <v>8</v>
      </c>
      <c r="Z131" s="22" t="s">
        <v>8</v>
      </c>
      <c r="AA131" s="22" t="s">
        <v>8</v>
      </c>
      <c r="AB131" s="22" t="s">
        <v>8</v>
      </c>
      <c r="AC131" s="22" t="s">
        <v>8</v>
      </c>
      <c r="AD131" s="22" t="s">
        <v>8</v>
      </c>
      <c r="AE131" s="22" t="s">
        <v>8</v>
      </c>
      <c r="AF131" s="22" t="s">
        <v>8</v>
      </c>
      <c r="AG131" s="22" t="s">
        <v>8</v>
      </c>
      <c r="AH131" s="112" t="s">
        <v>462</v>
      </c>
      <c r="AI131" s="19"/>
    </row>
    <row r="132" spans="1:35" s="77" customFormat="1" ht="22.5" x14ac:dyDescent="0.2">
      <c r="A132" s="431" t="s">
        <v>426</v>
      </c>
      <c r="B132" s="22" t="s">
        <v>8</v>
      </c>
      <c r="C132" s="22" t="s">
        <v>8</v>
      </c>
      <c r="D132" s="22" t="s">
        <v>8</v>
      </c>
      <c r="E132" s="22" t="s">
        <v>8</v>
      </c>
      <c r="F132" s="22" t="s">
        <v>8</v>
      </c>
      <c r="G132" s="22" t="s">
        <v>8</v>
      </c>
      <c r="H132" s="22" t="s">
        <v>8</v>
      </c>
      <c r="I132" s="22" t="s">
        <v>8</v>
      </c>
      <c r="J132" s="22" t="s">
        <v>8</v>
      </c>
      <c r="K132" s="22" t="s">
        <v>8</v>
      </c>
      <c r="L132" s="22" t="s">
        <v>8</v>
      </c>
      <c r="M132" s="22" t="s">
        <v>8</v>
      </c>
      <c r="N132" s="22" t="s">
        <v>8</v>
      </c>
      <c r="O132" s="22" t="s">
        <v>8</v>
      </c>
      <c r="P132" s="22" t="s">
        <v>8</v>
      </c>
      <c r="Q132" s="22" t="s">
        <v>8</v>
      </c>
      <c r="R132" s="22" t="s">
        <v>8</v>
      </c>
      <c r="S132" s="22" t="s">
        <v>8</v>
      </c>
      <c r="T132" s="22" t="s">
        <v>8</v>
      </c>
      <c r="U132" s="22" t="s">
        <v>8</v>
      </c>
      <c r="V132" s="22" t="s">
        <v>8</v>
      </c>
      <c r="W132" s="22" t="s">
        <v>8</v>
      </c>
      <c r="X132" s="22" t="s">
        <v>8</v>
      </c>
      <c r="Y132" s="22" t="s">
        <v>8</v>
      </c>
      <c r="Z132" s="22" t="s">
        <v>8</v>
      </c>
      <c r="AA132" s="22" t="s">
        <v>8</v>
      </c>
      <c r="AB132" s="22" t="s">
        <v>8</v>
      </c>
      <c r="AC132" s="22" t="s">
        <v>8</v>
      </c>
      <c r="AD132" s="22" t="s">
        <v>8</v>
      </c>
      <c r="AE132" s="22" t="s">
        <v>8</v>
      </c>
      <c r="AF132" s="22" t="s">
        <v>8</v>
      </c>
      <c r="AG132" s="22" t="s">
        <v>8</v>
      </c>
      <c r="AH132" s="112" t="s">
        <v>462</v>
      </c>
      <c r="AI132" s="19"/>
    </row>
    <row r="133" spans="1:35" s="77" customFormat="1" x14ac:dyDescent="0.2">
      <c r="A133" s="431" t="s">
        <v>427</v>
      </c>
      <c r="B133" s="22" t="s">
        <v>8</v>
      </c>
      <c r="C133" s="22" t="s">
        <v>8</v>
      </c>
      <c r="D133" s="22" t="s">
        <v>8</v>
      </c>
      <c r="E133" s="22" t="s">
        <v>8</v>
      </c>
      <c r="F133" s="22" t="s">
        <v>8</v>
      </c>
      <c r="G133" s="22" t="s">
        <v>8</v>
      </c>
      <c r="H133" s="22" t="s">
        <v>8</v>
      </c>
      <c r="I133" s="22" t="s">
        <v>8</v>
      </c>
      <c r="J133" s="22" t="s">
        <v>8</v>
      </c>
      <c r="K133" s="22" t="s">
        <v>8</v>
      </c>
      <c r="L133" s="22" t="s">
        <v>8</v>
      </c>
      <c r="M133" s="22" t="s">
        <v>8</v>
      </c>
      <c r="N133" s="22" t="s">
        <v>8</v>
      </c>
      <c r="O133" s="22" t="s">
        <v>8</v>
      </c>
      <c r="P133" s="22" t="s">
        <v>8</v>
      </c>
      <c r="Q133" s="22" t="s">
        <v>8</v>
      </c>
      <c r="R133" s="22" t="s">
        <v>8</v>
      </c>
      <c r="S133" s="22" t="s">
        <v>8</v>
      </c>
      <c r="T133" s="22" t="s">
        <v>8</v>
      </c>
      <c r="U133" s="22" t="s">
        <v>8</v>
      </c>
      <c r="V133" s="22" t="s">
        <v>8</v>
      </c>
      <c r="W133" s="22" t="s">
        <v>8</v>
      </c>
      <c r="X133" s="22" t="s">
        <v>8</v>
      </c>
      <c r="Y133" s="22" t="s">
        <v>8</v>
      </c>
      <c r="Z133" s="22" t="s">
        <v>8</v>
      </c>
      <c r="AA133" s="22" t="s">
        <v>8</v>
      </c>
      <c r="AB133" s="22" t="s">
        <v>8</v>
      </c>
      <c r="AC133" s="22" t="s">
        <v>8</v>
      </c>
      <c r="AD133" s="22" t="s">
        <v>8</v>
      </c>
      <c r="AE133" s="22" t="s">
        <v>8</v>
      </c>
      <c r="AF133" s="22" t="s">
        <v>8</v>
      </c>
      <c r="AG133" s="22" t="s">
        <v>8</v>
      </c>
      <c r="AH133" s="112" t="s">
        <v>462</v>
      </c>
      <c r="AI133" s="19"/>
    </row>
    <row r="134" spans="1:35" s="77" customFormat="1" x14ac:dyDescent="0.2">
      <c r="A134" s="431" t="s">
        <v>142</v>
      </c>
      <c r="B134" s="22" t="s">
        <v>8</v>
      </c>
      <c r="C134" s="22" t="s">
        <v>8</v>
      </c>
      <c r="D134" s="22" t="s">
        <v>8</v>
      </c>
      <c r="E134" s="22" t="s">
        <v>8</v>
      </c>
      <c r="F134" s="22" t="s">
        <v>8</v>
      </c>
      <c r="G134" s="22" t="s">
        <v>8</v>
      </c>
      <c r="H134" s="22" t="s">
        <v>8</v>
      </c>
      <c r="I134" s="22" t="s">
        <v>8</v>
      </c>
      <c r="J134" s="22" t="s">
        <v>8</v>
      </c>
      <c r="K134" s="22" t="s">
        <v>8</v>
      </c>
      <c r="L134" s="22" t="s">
        <v>8</v>
      </c>
      <c r="M134" s="22" t="s">
        <v>8</v>
      </c>
      <c r="N134" s="22" t="s">
        <v>8</v>
      </c>
      <c r="O134" s="22" t="s">
        <v>8</v>
      </c>
      <c r="P134" s="22" t="s">
        <v>8</v>
      </c>
      <c r="Q134" s="22" t="s">
        <v>8</v>
      </c>
      <c r="R134" s="22" t="s">
        <v>8</v>
      </c>
      <c r="S134" s="22" t="s">
        <v>8</v>
      </c>
      <c r="T134" s="22" t="s">
        <v>8</v>
      </c>
      <c r="U134" s="22" t="s">
        <v>8</v>
      </c>
      <c r="V134" s="22" t="s">
        <v>8</v>
      </c>
      <c r="W134" s="22" t="s">
        <v>8</v>
      </c>
      <c r="X134" s="22" t="s">
        <v>8</v>
      </c>
      <c r="Y134" s="22" t="s">
        <v>8</v>
      </c>
      <c r="Z134" s="22" t="s">
        <v>8</v>
      </c>
      <c r="AA134" s="22" t="s">
        <v>8</v>
      </c>
      <c r="AB134" s="22" t="s">
        <v>8</v>
      </c>
      <c r="AC134" s="22" t="s">
        <v>8</v>
      </c>
      <c r="AD134" s="22" t="s">
        <v>8</v>
      </c>
      <c r="AE134" s="22" t="s">
        <v>8</v>
      </c>
      <c r="AF134" s="22" t="s">
        <v>8</v>
      </c>
      <c r="AG134" s="22" t="s">
        <v>8</v>
      </c>
      <c r="AH134" s="112" t="s">
        <v>462</v>
      </c>
      <c r="AI134" s="19"/>
    </row>
    <row r="135" spans="1:35" s="77" customFormat="1" x14ac:dyDescent="0.2">
      <c r="A135" s="431" t="s">
        <v>146</v>
      </c>
      <c r="B135" s="22" t="s">
        <v>8</v>
      </c>
      <c r="C135" s="22" t="s">
        <v>8</v>
      </c>
      <c r="D135" s="22" t="s">
        <v>8</v>
      </c>
      <c r="E135" s="22" t="s">
        <v>8</v>
      </c>
      <c r="F135" s="22" t="s">
        <v>8</v>
      </c>
      <c r="G135" s="22" t="s">
        <v>8</v>
      </c>
      <c r="H135" s="22" t="s">
        <v>8</v>
      </c>
      <c r="I135" s="22" t="s">
        <v>8</v>
      </c>
      <c r="J135" s="22" t="s">
        <v>8</v>
      </c>
      <c r="K135" s="22" t="s">
        <v>8</v>
      </c>
      <c r="L135" s="22" t="s">
        <v>8</v>
      </c>
      <c r="M135" s="22" t="s">
        <v>8</v>
      </c>
      <c r="N135" s="22" t="s">
        <v>8</v>
      </c>
      <c r="O135" s="22" t="s">
        <v>8</v>
      </c>
      <c r="P135" s="22" t="s">
        <v>8</v>
      </c>
      <c r="Q135" s="22" t="s">
        <v>8</v>
      </c>
      <c r="R135" s="22" t="s">
        <v>8</v>
      </c>
      <c r="S135" s="22" t="s">
        <v>8</v>
      </c>
      <c r="T135" s="22" t="s">
        <v>8</v>
      </c>
      <c r="U135" s="22" t="s">
        <v>8</v>
      </c>
      <c r="V135" s="22" t="s">
        <v>8</v>
      </c>
      <c r="W135" s="22" t="s">
        <v>8</v>
      </c>
      <c r="X135" s="22" t="s">
        <v>8</v>
      </c>
      <c r="Y135" s="22" t="s">
        <v>8</v>
      </c>
      <c r="Z135" s="22" t="s">
        <v>8</v>
      </c>
      <c r="AA135" s="22" t="s">
        <v>8</v>
      </c>
      <c r="AB135" s="22" t="s">
        <v>8</v>
      </c>
      <c r="AC135" s="22" t="s">
        <v>8</v>
      </c>
      <c r="AD135" s="22" t="s">
        <v>8</v>
      </c>
      <c r="AE135" s="22" t="s">
        <v>8</v>
      </c>
      <c r="AF135" s="22" t="s">
        <v>8</v>
      </c>
      <c r="AG135" s="22" t="s">
        <v>8</v>
      </c>
      <c r="AH135" s="112" t="s">
        <v>462</v>
      </c>
      <c r="AI135" s="19"/>
    </row>
    <row r="136" spans="1:35" s="77" customFormat="1" x14ac:dyDescent="0.2">
      <c r="A136" s="361" t="s">
        <v>152</v>
      </c>
      <c r="B136" s="22" t="s">
        <v>8</v>
      </c>
      <c r="C136" s="22" t="s">
        <v>8</v>
      </c>
      <c r="D136" s="22" t="s">
        <v>8</v>
      </c>
      <c r="E136" s="22" t="s">
        <v>8</v>
      </c>
      <c r="F136" s="22" t="s">
        <v>8</v>
      </c>
      <c r="G136" s="22" t="s">
        <v>8</v>
      </c>
      <c r="H136" s="22" t="s">
        <v>8</v>
      </c>
      <c r="I136" s="22" t="s">
        <v>8</v>
      </c>
      <c r="J136" s="22" t="s">
        <v>8</v>
      </c>
      <c r="K136" s="22" t="s">
        <v>8</v>
      </c>
      <c r="L136" s="22" t="s">
        <v>8</v>
      </c>
      <c r="M136" s="22" t="s">
        <v>8</v>
      </c>
      <c r="N136" s="22" t="s">
        <v>8</v>
      </c>
      <c r="O136" s="22" t="s">
        <v>8</v>
      </c>
      <c r="P136" s="22" t="s">
        <v>8</v>
      </c>
      <c r="Q136" s="22" t="s">
        <v>8</v>
      </c>
      <c r="R136" s="22" t="s">
        <v>8</v>
      </c>
      <c r="S136" s="22" t="s">
        <v>8</v>
      </c>
      <c r="T136" s="22" t="s">
        <v>8</v>
      </c>
      <c r="U136" s="22" t="s">
        <v>8</v>
      </c>
      <c r="V136" s="22" t="s">
        <v>8</v>
      </c>
      <c r="W136" s="22" t="s">
        <v>8</v>
      </c>
      <c r="X136" s="22" t="s">
        <v>8</v>
      </c>
      <c r="Y136" s="22" t="s">
        <v>8</v>
      </c>
      <c r="Z136" s="22" t="s">
        <v>8</v>
      </c>
      <c r="AA136" s="22" t="s">
        <v>8</v>
      </c>
      <c r="AB136" s="22" t="s">
        <v>8</v>
      </c>
      <c r="AC136" s="22" t="s">
        <v>8</v>
      </c>
      <c r="AD136" s="22" t="s">
        <v>8</v>
      </c>
      <c r="AE136" s="22" t="s">
        <v>8</v>
      </c>
      <c r="AF136" s="22" t="s">
        <v>8</v>
      </c>
      <c r="AG136" s="22" t="s">
        <v>8</v>
      </c>
      <c r="AH136" s="112" t="s">
        <v>462</v>
      </c>
      <c r="AI136" s="19"/>
    </row>
    <row r="137" spans="1:35" s="77" customFormat="1" x14ac:dyDescent="0.2">
      <c r="A137" s="431" t="s">
        <v>153</v>
      </c>
      <c r="B137" s="22" t="s">
        <v>8</v>
      </c>
      <c r="C137" s="22" t="s">
        <v>8</v>
      </c>
      <c r="D137" s="22" t="s">
        <v>8</v>
      </c>
      <c r="E137" s="22" t="s">
        <v>8</v>
      </c>
      <c r="F137" s="22" t="s">
        <v>8</v>
      </c>
      <c r="G137" s="22" t="s">
        <v>8</v>
      </c>
      <c r="H137" s="22" t="s">
        <v>8</v>
      </c>
      <c r="I137" s="22" t="s">
        <v>8</v>
      </c>
      <c r="J137" s="22" t="s">
        <v>8</v>
      </c>
      <c r="K137" s="22" t="s">
        <v>8</v>
      </c>
      <c r="L137" s="22" t="s">
        <v>8</v>
      </c>
      <c r="M137" s="22" t="s">
        <v>8</v>
      </c>
      <c r="N137" s="22" t="s">
        <v>8</v>
      </c>
      <c r="O137" s="22" t="s">
        <v>8</v>
      </c>
      <c r="P137" s="22" t="s">
        <v>8</v>
      </c>
      <c r="Q137" s="22" t="s">
        <v>8</v>
      </c>
      <c r="R137" s="22" t="s">
        <v>8</v>
      </c>
      <c r="S137" s="22" t="s">
        <v>8</v>
      </c>
      <c r="T137" s="22" t="s">
        <v>8</v>
      </c>
      <c r="U137" s="22" t="s">
        <v>8</v>
      </c>
      <c r="V137" s="22" t="s">
        <v>8</v>
      </c>
      <c r="W137" s="22" t="s">
        <v>8</v>
      </c>
      <c r="X137" s="22" t="s">
        <v>8</v>
      </c>
      <c r="Y137" s="22" t="s">
        <v>8</v>
      </c>
      <c r="Z137" s="22" t="s">
        <v>8</v>
      </c>
      <c r="AA137" s="22" t="s">
        <v>8</v>
      </c>
      <c r="AB137" s="22" t="s">
        <v>8</v>
      </c>
      <c r="AC137" s="22" t="s">
        <v>8</v>
      </c>
      <c r="AD137" s="22" t="s">
        <v>8</v>
      </c>
      <c r="AE137" s="22" t="s">
        <v>8</v>
      </c>
      <c r="AF137" s="22" t="s">
        <v>8</v>
      </c>
      <c r="AG137" s="22" t="s">
        <v>8</v>
      </c>
      <c r="AH137" s="112" t="s">
        <v>462</v>
      </c>
      <c r="AI137" s="19"/>
    </row>
    <row r="138" spans="1:35" s="77" customFormat="1" x14ac:dyDescent="0.2">
      <c r="A138" s="433" t="s">
        <v>155</v>
      </c>
      <c r="B138" s="22" t="s">
        <v>8</v>
      </c>
      <c r="C138" s="22" t="s">
        <v>8</v>
      </c>
      <c r="D138" s="22" t="s">
        <v>8</v>
      </c>
      <c r="E138" s="22" t="s">
        <v>8</v>
      </c>
      <c r="F138" s="22" t="s">
        <v>8</v>
      </c>
      <c r="G138" s="22" t="s">
        <v>8</v>
      </c>
      <c r="H138" s="22" t="s">
        <v>8</v>
      </c>
      <c r="I138" s="22" t="s">
        <v>8</v>
      </c>
      <c r="J138" s="22" t="s">
        <v>8</v>
      </c>
      <c r="K138" s="22" t="s">
        <v>8</v>
      </c>
      <c r="L138" s="22" t="s">
        <v>8</v>
      </c>
      <c r="M138" s="22" t="s">
        <v>8</v>
      </c>
      <c r="N138" s="22" t="s">
        <v>8</v>
      </c>
      <c r="O138" s="22" t="s">
        <v>8</v>
      </c>
      <c r="P138" s="22" t="s">
        <v>8</v>
      </c>
      <c r="Q138" s="22" t="s">
        <v>8</v>
      </c>
      <c r="R138" s="22" t="s">
        <v>8</v>
      </c>
      <c r="S138" s="22" t="s">
        <v>8</v>
      </c>
      <c r="T138" s="22" t="s">
        <v>8</v>
      </c>
      <c r="U138" s="22" t="s">
        <v>8</v>
      </c>
      <c r="V138" s="22" t="s">
        <v>8</v>
      </c>
      <c r="W138" s="22" t="s">
        <v>8</v>
      </c>
      <c r="X138" s="22" t="s">
        <v>8</v>
      </c>
      <c r="Y138" s="22" t="s">
        <v>8</v>
      </c>
      <c r="Z138" s="22" t="s">
        <v>8</v>
      </c>
      <c r="AA138" s="22" t="s">
        <v>8</v>
      </c>
      <c r="AB138" s="22" t="s">
        <v>8</v>
      </c>
      <c r="AC138" s="22" t="s">
        <v>8</v>
      </c>
      <c r="AD138" s="22" t="s">
        <v>8</v>
      </c>
      <c r="AE138" s="22" t="s">
        <v>8</v>
      </c>
      <c r="AF138" s="22" t="s">
        <v>8</v>
      </c>
      <c r="AG138" s="22" t="s">
        <v>8</v>
      </c>
      <c r="AH138" s="112" t="s">
        <v>462</v>
      </c>
      <c r="AI138" s="19"/>
    </row>
    <row r="139" spans="1:35" s="77" customFormat="1" x14ac:dyDescent="0.2">
      <c r="A139" s="431" t="s">
        <v>156</v>
      </c>
      <c r="B139" s="22" t="s">
        <v>8</v>
      </c>
      <c r="C139" s="22" t="s">
        <v>8</v>
      </c>
      <c r="D139" s="22" t="s">
        <v>8</v>
      </c>
      <c r="E139" s="22" t="s">
        <v>8</v>
      </c>
      <c r="F139" s="22" t="s">
        <v>8</v>
      </c>
      <c r="G139" s="22" t="s">
        <v>8</v>
      </c>
      <c r="H139" s="22" t="s">
        <v>8</v>
      </c>
      <c r="I139" s="22" t="s">
        <v>8</v>
      </c>
      <c r="J139" s="22" t="s">
        <v>8</v>
      </c>
      <c r="K139" s="22" t="s">
        <v>8</v>
      </c>
      <c r="L139" s="22" t="s">
        <v>8</v>
      </c>
      <c r="M139" s="22" t="s">
        <v>8</v>
      </c>
      <c r="N139" s="22" t="s">
        <v>8</v>
      </c>
      <c r="O139" s="22" t="s">
        <v>8</v>
      </c>
      <c r="P139" s="22" t="s">
        <v>8</v>
      </c>
      <c r="Q139" s="22" t="s">
        <v>8</v>
      </c>
      <c r="R139" s="22" t="s">
        <v>8</v>
      </c>
      <c r="S139" s="22" t="s">
        <v>8</v>
      </c>
      <c r="T139" s="22" t="s">
        <v>8</v>
      </c>
      <c r="U139" s="22" t="s">
        <v>8</v>
      </c>
      <c r="V139" s="22" t="s">
        <v>8</v>
      </c>
      <c r="W139" s="22" t="s">
        <v>8</v>
      </c>
      <c r="X139" s="22" t="s">
        <v>8</v>
      </c>
      <c r="Y139" s="22" t="s">
        <v>8</v>
      </c>
      <c r="Z139" s="22" t="s">
        <v>8</v>
      </c>
      <c r="AA139" s="22" t="s">
        <v>8</v>
      </c>
      <c r="AB139" s="22" t="s">
        <v>8</v>
      </c>
      <c r="AC139" s="22" t="s">
        <v>8</v>
      </c>
      <c r="AD139" s="22" t="s">
        <v>8</v>
      </c>
      <c r="AE139" s="22" t="s">
        <v>8</v>
      </c>
      <c r="AF139" s="22" t="s">
        <v>8</v>
      </c>
      <c r="AG139" s="22" t="s">
        <v>8</v>
      </c>
      <c r="AH139" s="112" t="s">
        <v>462</v>
      </c>
      <c r="AI139" s="19"/>
    </row>
    <row r="140" spans="1:35" s="77" customFormat="1" x14ac:dyDescent="0.2">
      <c r="A140" s="431" t="s">
        <v>157</v>
      </c>
      <c r="B140" s="22" t="str">
        <f t="shared" ref="B140:AF140" si="5">B131</f>
        <v>-</v>
      </c>
      <c r="C140" s="150" t="str">
        <f t="shared" si="5"/>
        <v>-</v>
      </c>
      <c r="D140" s="22" t="str">
        <f t="shared" si="5"/>
        <v>-</v>
      </c>
      <c r="E140" s="22" t="str">
        <f t="shared" si="5"/>
        <v>-</v>
      </c>
      <c r="F140" s="22" t="str">
        <f t="shared" si="5"/>
        <v>-</v>
      </c>
      <c r="G140" s="22" t="str">
        <f t="shared" si="5"/>
        <v>-</v>
      </c>
      <c r="H140" s="22" t="str">
        <f t="shared" si="5"/>
        <v>-</v>
      </c>
      <c r="I140" s="22" t="str">
        <f t="shared" si="5"/>
        <v>-</v>
      </c>
      <c r="J140" s="22" t="str">
        <f t="shared" si="5"/>
        <v>-</v>
      </c>
      <c r="K140" s="22" t="str">
        <f t="shared" si="5"/>
        <v>-</v>
      </c>
      <c r="L140" s="22" t="str">
        <f t="shared" si="5"/>
        <v>-</v>
      </c>
      <c r="M140" s="22" t="str">
        <f t="shared" si="5"/>
        <v>-</v>
      </c>
      <c r="N140" s="22" t="str">
        <f t="shared" si="5"/>
        <v>-</v>
      </c>
      <c r="O140" s="22" t="str">
        <f t="shared" si="5"/>
        <v>-</v>
      </c>
      <c r="P140" s="22" t="str">
        <f t="shared" si="5"/>
        <v>-</v>
      </c>
      <c r="Q140" s="22" t="str">
        <f t="shared" si="5"/>
        <v>-</v>
      </c>
      <c r="R140" s="22" t="str">
        <f t="shared" si="5"/>
        <v>-</v>
      </c>
      <c r="S140" s="22" t="str">
        <f t="shared" si="5"/>
        <v>-</v>
      </c>
      <c r="T140" s="22" t="str">
        <f t="shared" si="5"/>
        <v>-</v>
      </c>
      <c r="U140" s="22" t="str">
        <f t="shared" si="5"/>
        <v>-</v>
      </c>
      <c r="V140" s="22" t="str">
        <f t="shared" si="5"/>
        <v>-</v>
      </c>
      <c r="W140" s="22" t="str">
        <f t="shared" si="5"/>
        <v>-</v>
      </c>
      <c r="X140" s="22" t="str">
        <f t="shared" si="5"/>
        <v>-</v>
      </c>
      <c r="Y140" s="22" t="str">
        <f t="shared" si="5"/>
        <v>-</v>
      </c>
      <c r="Z140" s="22" t="str">
        <f t="shared" si="5"/>
        <v>-</v>
      </c>
      <c r="AA140" s="22" t="str">
        <f t="shared" si="5"/>
        <v>-</v>
      </c>
      <c r="AB140" s="22" t="str">
        <f t="shared" si="5"/>
        <v>-</v>
      </c>
      <c r="AC140" s="96" t="str">
        <f t="shared" si="5"/>
        <v>-</v>
      </c>
      <c r="AD140" s="96" t="str">
        <f t="shared" si="5"/>
        <v>-</v>
      </c>
      <c r="AE140" s="96" t="str">
        <f t="shared" si="5"/>
        <v>-</v>
      </c>
      <c r="AF140" s="96" t="str">
        <f t="shared" si="5"/>
        <v>-</v>
      </c>
      <c r="AG140" s="96" t="s">
        <v>462</v>
      </c>
      <c r="AH140" s="112" t="s">
        <v>462</v>
      </c>
      <c r="AI140" s="19"/>
    </row>
    <row r="141" spans="1:35" s="77" customFormat="1" x14ac:dyDescent="0.2">
      <c r="A141" s="431" t="s">
        <v>428</v>
      </c>
      <c r="B141" s="64" t="str">
        <f t="shared" ref="B141:AF141" si="6">B131</f>
        <v>-</v>
      </c>
      <c r="C141" s="64" t="str">
        <f t="shared" si="6"/>
        <v>-</v>
      </c>
      <c r="D141" s="22" t="str">
        <f t="shared" si="6"/>
        <v>-</v>
      </c>
      <c r="E141" s="22" t="str">
        <f t="shared" si="6"/>
        <v>-</v>
      </c>
      <c r="F141" s="22" t="str">
        <f t="shared" si="6"/>
        <v>-</v>
      </c>
      <c r="G141" s="22" t="str">
        <f t="shared" si="6"/>
        <v>-</v>
      </c>
      <c r="H141" s="22" t="str">
        <f t="shared" si="6"/>
        <v>-</v>
      </c>
      <c r="I141" s="22" t="str">
        <f t="shared" si="6"/>
        <v>-</v>
      </c>
      <c r="J141" s="22" t="str">
        <f t="shared" si="6"/>
        <v>-</v>
      </c>
      <c r="K141" s="22" t="str">
        <f t="shared" si="6"/>
        <v>-</v>
      </c>
      <c r="L141" s="22" t="str">
        <f t="shared" si="6"/>
        <v>-</v>
      </c>
      <c r="M141" s="22" t="str">
        <f t="shared" si="6"/>
        <v>-</v>
      </c>
      <c r="N141" s="22" t="str">
        <f t="shared" si="6"/>
        <v>-</v>
      </c>
      <c r="O141" s="22" t="str">
        <f t="shared" si="6"/>
        <v>-</v>
      </c>
      <c r="P141" s="22" t="str">
        <f t="shared" si="6"/>
        <v>-</v>
      </c>
      <c r="Q141" s="22" t="str">
        <f t="shared" si="6"/>
        <v>-</v>
      </c>
      <c r="R141" s="22" t="str">
        <f t="shared" si="6"/>
        <v>-</v>
      </c>
      <c r="S141" s="22" t="str">
        <f t="shared" si="6"/>
        <v>-</v>
      </c>
      <c r="T141" s="22" t="str">
        <f t="shared" si="6"/>
        <v>-</v>
      </c>
      <c r="U141" s="22" t="str">
        <f t="shared" si="6"/>
        <v>-</v>
      </c>
      <c r="V141" s="22" t="str">
        <f t="shared" si="6"/>
        <v>-</v>
      </c>
      <c r="W141" s="22" t="str">
        <f t="shared" si="6"/>
        <v>-</v>
      </c>
      <c r="X141" s="22" t="str">
        <f t="shared" si="6"/>
        <v>-</v>
      </c>
      <c r="Y141" s="22" t="str">
        <f t="shared" si="6"/>
        <v>-</v>
      </c>
      <c r="Z141" s="22" t="str">
        <f t="shared" si="6"/>
        <v>-</v>
      </c>
      <c r="AA141" s="22" t="str">
        <f t="shared" si="6"/>
        <v>-</v>
      </c>
      <c r="AB141" s="22" t="str">
        <f t="shared" si="6"/>
        <v>-</v>
      </c>
      <c r="AC141" s="96" t="str">
        <f t="shared" si="6"/>
        <v>-</v>
      </c>
      <c r="AD141" s="96" t="str">
        <f t="shared" si="6"/>
        <v>-</v>
      </c>
      <c r="AE141" s="96" t="str">
        <f t="shared" si="6"/>
        <v>-</v>
      </c>
      <c r="AF141" s="96" t="str">
        <f t="shared" si="6"/>
        <v>-</v>
      </c>
      <c r="AG141" s="96" t="s">
        <v>462</v>
      </c>
      <c r="AH141" s="112" t="s">
        <v>462</v>
      </c>
      <c r="AI141" s="19"/>
    </row>
    <row r="142" spans="1:35" s="77" customFormat="1" ht="22.5" x14ac:dyDescent="0.2">
      <c r="A142" s="317" t="s">
        <v>159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32"/>
      <c r="X142" s="32"/>
      <c r="Y142" s="32"/>
      <c r="Z142" s="32"/>
      <c r="AA142" s="32"/>
      <c r="AB142" s="19"/>
      <c r="AC142" s="19"/>
      <c r="AD142" s="19"/>
      <c r="AE142" s="19"/>
      <c r="AF142" s="19"/>
      <c r="AG142" s="32"/>
      <c r="AH142" s="434"/>
      <c r="AI142" s="19"/>
    </row>
    <row r="143" spans="1:35" s="77" customFormat="1" x14ac:dyDescent="0.2">
      <c r="A143" s="317" t="s">
        <v>82</v>
      </c>
      <c r="B143" s="64" t="s">
        <v>462</v>
      </c>
      <c r="C143" s="64" t="s">
        <v>462</v>
      </c>
      <c r="D143" s="117" t="s">
        <v>462</v>
      </c>
      <c r="E143" s="435" t="s">
        <v>462</v>
      </c>
      <c r="F143" s="435" t="s">
        <v>462</v>
      </c>
      <c r="G143" s="435" t="s">
        <v>462</v>
      </c>
      <c r="H143" s="435" t="s">
        <v>462</v>
      </c>
      <c r="I143" s="435" t="s">
        <v>462</v>
      </c>
      <c r="J143" s="435" t="s">
        <v>462</v>
      </c>
      <c r="K143" s="30" t="s">
        <v>462</v>
      </c>
      <c r="L143" s="30" t="s">
        <v>462</v>
      </c>
      <c r="M143" s="30" t="s">
        <v>462</v>
      </c>
      <c r="N143" s="30" t="s">
        <v>462</v>
      </c>
      <c r="O143" s="30" t="s">
        <v>462</v>
      </c>
      <c r="P143" s="30" t="s">
        <v>462</v>
      </c>
      <c r="Q143" s="30" t="s">
        <v>462</v>
      </c>
      <c r="R143" s="30" t="s">
        <v>462</v>
      </c>
      <c r="S143" s="30" t="s">
        <v>462</v>
      </c>
      <c r="T143" s="30" t="s">
        <v>462</v>
      </c>
      <c r="U143" s="30" t="s">
        <v>462</v>
      </c>
      <c r="V143" s="30">
        <v>5091</v>
      </c>
      <c r="W143" s="30">
        <v>6738</v>
      </c>
      <c r="X143" s="30">
        <v>5976</v>
      </c>
      <c r="Y143" s="30">
        <v>7980</v>
      </c>
      <c r="Z143" s="30">
        <v>4349</v>
      </c>
      <c r="AA143" s="30">
        <v>3746</v>
      </c>
      <c r="AB143" s="30">
        <v>8793</v>
      </c>
      <c r="AC143" s="121">
        <v>18230</v>
      </c>
      <c r="AD143" s="121">
        <v>19250</v>
      </c>
      <c r="AE143" s="121">
        <v>15773</v>
      </c>
      <c r="AF143" s="48">
        <v>16714</v>
      </c>
      <c r="AG143" s="109">
        <v>28376</v>
      </c>
      <c r="AH143" s="415">
        <v>28576</v>
      </c>
      <c r="AI143" s="1122">
        <v>20723</v>
      </c>
    </row>
    <row r="144" spans="1:35" s="77" customFormat="1" ht="22.5" x14ac:dyDescent="0.2">
      <c r="A144" s="317" t="s">
        <v>160</v>
      </c>
      <c r="B144" s="64" t="s">
        <v>462</v>
      </c>
      <c r="C144" s="64" t="s">
        <v>462</v>
      </c>
      <c r="D144" s="64" t="s">
        <v>462</v>
      </c>
      <c r="E144" s="64" t="s">
        <v>462</v>
      </c>
      <c r="F144" s="64" t="s">
        <v>462</v>
      </c>
      <c r="G144" s="64" t="s">
        <v>462</v>
      </c>
      <c r="H144" s="64" t="s">
        <v>462</v>
      </c>
      <c r="I144" s="64" t="s">
        <v>462</v>
      </c>
      <c r="J144" s="64" t="s">
        <v>462</v>
      </c>
      <c r="K144" s="64" t="s">
        <v>462</v>
      </c>
      <c r="L144" s="64" t="s">
        <v>462</v>
      </c>
      <c r="M144" s="64" t="s">
        <v>462</v>
      </c>
      <c r="N144" s="64" t="s">
        <v>462</v>
      </c>
      <c r="O144" s="64" t="s">
        <v>462</v>
      </c>
      <c r="P144" s="64" t="s">
        <v>462</v>
      </c>
      <c r="Q144" s="64" t="s">
        <v>462</v>
      </c>
      <c r="R144" s="64" t="s">
        <v>462</v>
      </c>
      <c r="S144" s="64" t="s">
        <v>462</v>
      </c>
      <c r="T144" s="64" t="s">
        <v>462</v>
      </c>
      <c r="U144" s="64" t="s">
        <v>462</v>
      </c>
      <c r="V144" s="64" t="s">
        <v>462</v>
      </c>
      <c r="W144" s="64" t="s">
        <v>462</v>
      </c>
      <c r="X144" s="64" t="s">
        <v>462</v>
      </c>
      <c r="Y144" s="64" t="s">
        <v>462</v>
      </c>
      <c r="Z144" s="64" t="s">
        <v>462</v>
      </c>
      <c r="AA144" s="64" t="s">
        <v>462</v>
      </c>
      <c r="AB144" s="50" t="s">
        <v>462</v>
      </c>
      <c r="AC144" s="19">
        <v>196.5</v>
      </c>
      <c r="AD144" s="19">
        <v>104.1</v>
      </c>
      <c r="AE144" s="161">
        <v>82</v>
      </c>
      <c r="AF144" s="436">
        <v>101.9</v>
      </c>
      <c r="AG144" s="32">
        <v>169.8</v>
      </c>
      <c r="AH144" s="434">
        <v>96.6</v>
      </c>
      <c r="AI144" s="1035">
        <v>69.3</v>
      </c>
    </row>
    <row r="145" spans="1:35" s="77" customFormat="1" ht="22.5" x14ac:dyDescent="0.2">
      <c r="A145" s="317" t="s">
        <v>162</v>
      </c>
      <c r="B145" s="32" t="s">
        <v>462</v>
      </c>
      <c r="C145" s="32" t="s">
        <v>462</v>
      </c>
      <c r="D145" s="32" t="s">
        <v>462</v>
      </c>
      <c r="E145" s="32" t="s">
        <v>462</v>
      </c>
      <c r="F145" s="32" t="s">
        <v>462</v>
      </c>
      <c r="G145" s="32" t="s">
        <v>462</v>
      </c>
      <c r="H145" s="32" t="s">
        <v>462</v>
      </c>
      <c r="I145" s="32" t="s">
        <v>462</v>
      </c>
      <c r="J145" s="32" t="s">
        <v>462</v>
      </c>
      <c r="K145" s="64" t="s">
        <v>462</v>
      </c>
      <c r="L145" s="64" t="s">
        <v>462</v>
      </c>
      <c r="M145" s="64" t="s">
        <v>462</v>
      </c>
      <c r="N145" s="64" t="s">
        <v>462</v>
      </c>
      <c r="O145" s="64" t="s">
        <v>462</v>
      </c>
      <c r="P145" s="64" t="s">
        <v>462</v>
      </c>
      <c r="Q145" s="64" t="s">
        <v>462</v>
      </c>
      <c r="R145" s="64" t="s">
        <v>462</v>
      </c>
      <c r="S145" s="64" t="s">
        <v>462</v>
      </c>
      <c r="T145" s="64" t="s">
        <v>462</v>
      </c>
      <c r="U145" s="64" t="s">
        <v>462</v>
      </c>
      <c r="V145" s="64" t="s">
        <v>462</v>
      </c>
      <c r="W145" s="64" t="s">
        <v>462</v>
      </c>
      <c r="X145" s="64" t="s">
        <v>462</v>
      </c>
      <c r="Y145" s="64" t="s">
        <v>462</v>
      </c>
      <c r="Z145" s="64" t="s">
        <v>462</v>
      </c>
      <c r="AA145" s="64" t="s">
        <v>462</v>
      </c>
      <c r="AB145" s="32" t="s">
        <v>462</v>
      </c>
      <c r="AC145" s="32" t="s">
        <v>462</v>
      </c>
      <c r="AD145" s="32" t="s">
        <v>462</v>
      </c>
      <c r="AE145" s="32" t="s">
        <v>462</v>
      </c>
      <c r="AF145" s="32" t="s">
        <v>462</v>
      </c>
      <c r="AG145" s="32" t="s">
        <v>503</v>
      </c>
      <c r="AH145" s="434" t="s">
        <v>503</v>
      </c>
      <c r="AI145" s="1326" t="s">
        <v>503</v>
      </c>
    </row>
    <row r="146" spans="1:35" s="77" customFormat="1" x14ac:dyDescent="0.2">
      <c r="A146" s="317" t="s">
        <v>163</v>
      </c>
      <c r="B146" s="30" t="s">
        <v>462</v>
      </c>
      <c r="C146" s="30" t="s">
        <v>462</v>
      </c>
      <c r="D146" s="30" t="s">
        <v>462</v>
      </c>
      <c r="E146" s="30" t="s">
        <v>462</v>
      </c>
      <c r="F146" s="30" t="s">
        <v>462</v>
      </c>
      <c r="G146" s="30" t="s">
        <v>462</v>
      </c>
      <c r="H146" s="36" t="s">
        <v>462</v>
      </c>
      <c r="I146" s="36" t="s">
        <v>462</v>
      </c>
      <c r="J146" s="151" t="s">
        <v>462</v>
      </c>
      <c r="K146" s="64" t="s">
        <v>462</v>
      </c>
      <c r="L146" s="64" t="s">
        <v>462</v>
      </c>
      <c r="M146" s="64" t="s">
        <v>462</v>
      </c>
      <c r="N146" s="64" t="s">
        <v>462</v>
      </c>
      <c r="O146" s="64" t="s">
        <v>462</v>
      </c>
      <c r="P146" s="64" t="s">
        <v>462</v>
      </c>
      <c r="Q146" s="64" t="s">
        <v>462</v>
      </c>
      <c r="R146" s="64" t="s">
        <v>462</v>
      </c>
      <c r="S146" s="64" t="s">
        <v>462</v>
      </c>
      <c r="T146" s="64" t="s">
        <v>462</v>
      </c>
      <c r="U146" s="64">
        <v>7.3</v>
      </c>
      <c r="V146" s="64">
        <v>10.3</v>
      </c>
      <c r="W146" s="64">
        <v>8</v>
      </c>
      <c r="X146" s="64">
        <v>1.5</v>
      </c>
      <c r="Y146" s="64">
        <v>12.1</v>
      </c>
      <c r="Z146" s="64">
        <v>2.1</v>
      </c>
      <c r="AA146" s="64">
        <v>3.4</v>
      </c>
      <c r="AB146" s="64">
        <v>9.7899999999999991</v>
      </c>
      <c r="AC146" s="186">
        <v>32.012999999999998</v>
      </c>
      <c r="AD146" s="186">
        <v>34.969000000000001</v>
      </c>
      <c r="AE146" s="186">
        <v>44.557000000000002</v>
      </c>
      <c r="AF146" s="24">
        <v>50.518000000000001</v>
      </c>
      <c r="AG146" s="96">
        <v>59.411999999999999</v>
      </c>
      <c r="AH146" s="434">
        <v>47.5</v>
      </c>
      <c r="AI146" s="1035">
        <v>59.2</v>
      </c>
    </row>
    <row r="147" spans="1:35" s="77" customFormat="1" ht="22.5" x14ac:dyDescent="0.2">
      <c r="A147" s="317" t="s">
        <v>164</v>
      </c>
      <c r="B147" s="64" t="s">
        <v>462</v>
      </c>
      <c r="C147" s="64" t="s">
        <v>462</v>
      </c>
      <c r="D147" s="64" t="s">
        <v>462</v>
      </c>
      <c r="E147" s="64" t="s">
        <v>462</v>
      </c>
      <c r="F147" s="64" t="s">
        <v>462</v>
      </c>
      <c r="G147" s="64" t="s">
        <v>462</v>
      </c>
      <c r="H147" s="50" t="s">
        <v>462</v>
      </c>
      <c r="I147" s="36" t="s">
        <v>462</v>
      </c>
      <c r="J147" s="151" t="s">
        <v>462</v>
      </c>
      <c r="K147" s="64" t="s">
        <v>462</v>
      </c>
      <c r="L147" s="64" t="s">
        <v>462</v>
      </c>
      <c r="M147" s="64" t="s">
        <v>462</v>
      </c>
      <c r="N147" s="64" t="s">
        <v>462</v>
      </c>
      <c r="O147" s="64" t="s">
        <v>462</v>
      </c>
      <c r="P147" s="64" t="s">
        <v>462</v>
      </c>
      <c r="Q147" s="64" t="s">
        <v>462</v>
      </c>
      <c r="R147" s="64" t="s">
        <v>462</v>
      </c>
      <c r="S147" s="64" t="s">
        <v>462</v>
      </c>
      <c r="T147" s="64" t="s">
        <v>462</v>
      </c>
      <c r="U147" s="64" t="s">
        <v>462</v>
      </c>
      <c r="V147" s="64">
        <v>141.1</v>
      </c>
      <c r="W147" s="64">
        <v>77.7</v>
      </c>
      <c r="X147" s="64">
        <v>18.8</v>
      </c>
      <c r="Y147" s="64">
        <v>806.7</v>
      </c>
      <c r="Z147" s="64">
        <v>17.399999999999999</v>
      </c>
      <c r="AA147" s="64">
        <v>161.9</v>
      </c>
      <c r="AB147" s="50">
        <v>288</v>
      </c>
      <c r="AC147" s="186">
        <v>327</v>
      </c>
      <c r="AD147" s="19">
        <v>109.2</v>
      </c>
      <c r="AE147" s="19">
        <v>127.4</v>
      </c>
      <c r="AF147" s="111">
        <v>113.4</v>
      </c>
      <c r="AG147" s="175">
        <v>117.6</v>
      </c>
      <c r="AH147" s="438">
        <v>80</v>
      </c>
      <c r="AI147" s="1112">
        <v>124.5</v>
      </c>
    </row>
    <row r="148" spans="1:35" s="77" customFormat="1" ht="22.5" x14ac:dyDescent="0.2">
      <c r="A148" s="317" t="s">
        <v>165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96"/>
      <c r="AB148" s="32"/>
      <c r="AC148" s="19"/>
      <c r="AD148" s="19"/>
      <c r="AE148" s="19"/>
      <c r="AF148" s="32"/>
      <c r="AG148" s="32"/>
      <c r="AH148" s="434"/>
      <c r="AI148" s="1326"/>
    </row>
    <row r="149" spans="1:35" s="77" customFormat="1" ht="22.5" x14ac:dyDescent="0.2">
      <c r="A149" s="317" t="s">
        <v>166</v>
      </c>
      <c r="B149" s="36" t="s">
        <v>8</v>
      </c>
      <c r="C149" s="36" t="s">
        <v>8</v>
      </c>
      <c r="D149" s="36" t="s">
        <v>8</v>
      </c>
      <c r="E149" s="36" t="s">
        <v>8</v>
      </c>
      <c r="F149" s="36" t="s">
        <v>8</v>
      </c>
      <c r="G149" s="36" t="s">
        <v>8</v>
      </c>
      <c r="H149" s="36" t="s">
        <v>8</v>
      </c>
      <c r="I149" s="36" t="s">
        <v>8</v>
      </c>
      <c r="J149" s="36" t="s">
        <v>8</v>
      </c>
      <c r="K149" s="36" t="s">
        <v>8</v>
      </c>
      <c r="L149" s="36" t="s">
        <v>8</v>
      </c>
      <c r="M149" s="36" t="s">
        <v>8</v>
      </c>
      <c r="N149" s="36" t="s">
        <v>8</v>
      </c>
      <c r="O149" s="36" t="s">
        <v>8</v>
      </c>
      <c r="P149" s="36" t="s">
        <v>8</v>
      </c>
      <c r="Q149" s="36" t="s">
        <v>8</v>
      </c>
      <c r="R149" s="36" t="s">
        <v>8</v>
      </c>
      <c r="S149" s="36" t="s">
        <v>8</v>
      </c>
      <c r="T149" s="36" t="s">
        <v>8</v>
      </c>
      <c r="U149" s="36" t="s">
        <v>8</v>
      </c>
      <c r="V149" s="36" t="s">
        <v>8</v>
      </c>
      <c r="W149" s="36" t="s">
        <v>8</v>
      </c>
      <c r="X149" s="36" t="s">
        <v>8</v>
      </c>
      <c r="Y149" s="36" t="s">
        <v>8</v>
      </c>
      <c r="Z149" s="36" t="s">
        <v>8</v>
      </c>
      <c r="AA149" s="36" t="s">
        <v>8</v>
      </c>
      <c r="AB149" s="32" t="s">
        <v>8</v>
      </c>
      <c r="AC149" s="32" t="s">
        <v>8</v>
      </c>
      <c r="AD149" s="32" t="s">
        <v>8</v>
      </c>
      <c r="AE149" s="32" t="s">
        <v>8</v>
      </c>
      <c r="AF149" s="32" t="s">
        <v>8</v>
      </c>
      <c r="AG149" s="32" t="s">
        <v>462</v>
      </c>
      <c r="AH149" s="434" t="s">
        <v>462</v>
      </c>
      <c r="AI149" s="1326" t="s">
        <v>8</v>
      </c>
    </row>
    <row r="150" spans="1:35" s="77" customFormat="1" ht="22.5" x14ac:dyDescent="0.2">
      <c r="A150" s="317" t="s">
        <v>167</v>
      </c>
      <c r="B150" s="36" t="s">
        <v>8</v>
      </c>
      <c r="C150" s="36" t="s">
        <v>8</v>
      </c>
      <c r="D150" s="36" t="s">
        <v>8</v>
      </c>
      <c r="E150" s="36" t="s">
        <v>8</v>
      </c>
      <c r="F150" s="36" t="s">
        <v>8</v>
      </c>
      <c r="G150" s="36" t="s">
        <v>8</v>
      </c>
      <c r="H150" s="36" t="s">
        <v>8</v>
      </c>
      <c r="I150" s="36" t="s">
        <v>8</v>
      </c>
      <c r="J150" s="36" t="s">
        <v>8</v>
      </c>
      <c r="K150" s="36" t="s">
        <v>8</v>
      </c>
      <c r="L150" s="36" t="s">
        <v>8</v>
      </c>
      <c r="M150" s="36" t="s">
        <v>8</v>
      </c>
      <c r="N150" s="36" t="s">
        <v>8</v>
      </c>
      <c r="O150" s="36" t="s">
        <v>8</v>
      </c>
      <c r="P150" s="36" t="s">
        <v>8</v>
      </c>
      <c r="Q150" s="36" t="s">
        <v>8</v>
      </c>
      <c r="R150" s="36" t="s">
        <v>8</v>
      </c>
      <c r="S150" s="36" t="s">
        <v>8</v>
      </c>
      <c r="T150" s="36" t="s">
        <v>8</v>
      </c>
      <c r="U150" s="36" t="s">
        <v>8</v>
      </c>
      <c r="V150" s="36" t="s">
        <v>8</v>
      </c>
      <c r="W150" s="36" t="s">
        <v>8</v>
      </c>
      <c r="X150" s="36" t="s">
        <v>8</v>
      </c>
      <c r="Y150" s="36" t="s">
        <v>8</v>
      </c>
      <c r="Z150" s="36" t="s">
        <v>8</v>
      </c>
      <c r="AA150" s="36" t="s">
        <v>8</v>
      </c>
      <c r="AB150" s="32" t="s">
        <v>8</v>
      </c>
      <c r="AC150" s="32" t="s">
        <v>8</v>
      </c>
      <c r="AD150" s="32" t="s">
        <v>8</v>
      </c>
      <c r="AE150" s="32" t="s">
        <v>8</v>
      </c>
      <c r="AF150" s="32" t="s">
        <v>8</v>
      </c>
      <c r="AG150" s="32" t="s">
        <v>462</v>
      </c>
      <c r="AH150" s="434" t="s">
        <v>462</v>
      </c>
      <c r="AI150" s="1326" t="s">
        <v>462</v>
      </c>
    </row>
    <row r="151" spans="1:35" s="77" customFormat="1" ht="22.5" x14ac:dyDescent="0.2">
      <c r="A151" s="317" t="s">
        <v>377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2"/>
      <c r="AB151" s="32"/>
      <c r="AC151" s="32"/>
      <c r="AD151" s="32"/>
      <c r="AE151" s="32"/>
      <c r="AF151" s="32"/>
      <c r="AG151" s="32"/>
      <c r="AH151" s="434"/>
      <c r="AI151" s="1326"/>
    </row>
    <row r="152" spans="1:35" s="77" customFormat="1" ht="22.5" x14ac:dyDescent="0.2">
      <c r="A152" s="317" t="s">
        <v>430</v>
      </c>
      <c r="B152" s="437" t="s">
        <v>462</v>
      </c>
      <c r="C152" s="437" t="s">
        <v>462</v>
      </c>
      <c r="D152" s="437" t="s">
        <v>462</v>
      </c>
      <c r="E152" s="437" t="s">
        <v>462</v>
      </c>
      <c r="F152" s="437" t="s">
        <v>462</v>
      </c>
      <c r="G152" s="437" t="s">
        <v>462</v>
      </c>
      <c r="H152" s="437" t="s">
        <v>462</v>
      </c>
      <c r="I152" s="437" t="s">
        <v>462</v>
      </c>
      <c r="J152" s="437" t="s">
        <v>462</v>
      </c>
      <c r="K152" s="437" t="s">
        <v>462</v>
      </c>
      <c r="L152" s="437" t="s">
        <v>462</v>
      </c>
      <c r="M152" s="437" t="s">
        <v>462</v>
      </c>
      <c r="N152" s="437" t="s">
        <v>462</v>
      </c>
      <c r="O152" s="437" t="s">
        <v>462</v>
      </c>
      <c r="P152" s="437" t="s">
        <v>462</v>
      </c>
      <c r="Q152" s="437" t="s">
        <v>462</v>
      </c>
      <c r="R152" s="437" t="s">
        <v>462</v>
      </c>
      <c r="S152" s="437" t="s">
        <v>462</v>
      </c>
      <c r="T152" s="437" t="s">
        <v>462</v>
      </c>
      <c r="U152" s="437" t="s">
        <v>462</v>
      </c>
      <c r="V152" s="437" t="s">
        <v>462</v>
      </c>
      <c r="W152" s="437" t="s">
        <v>462</v>
      </c>
      <c r="X152" s="437" t="s">
        <v>462</v>
      </c>
      <c r="Y152" s="437" t="s">
        <v>462</v>
      </c>
      <c r="Z152" s="437" t="s">
        <v>462</v>
      </c>
      <c r="AA152" s="437" t="s">
        <v>462</v>
      </c>
      <c r="AB152" s="437" t="s">
        <v>462</v>
      </c>
      <c r="AC152" s="437" t="s">
        <v>462</v>
      </c>
      <c r="AD152" s="437" t="s">
        <v>462</v>
      </c>
      <c r="AE152" s="437" t="s">
        <v>462</v>
      </c>
      <c r="AF152" s="437" t="s">
        <v>462</v>
      </c>
      <c r="AG152" s="437" t="s">
        <v>462</v>
      </c>
      <c r="AH152" s="36" t="s">
        <v>462</v>
      </c>
      <c r="AI152" s="718" t="s">
        <v>462</v>
      </c>
    </row>
    <row r="153" spans="1:35" s="77" customFormat="1" ht="33.75" x14ac:dyDescent="0.2">
      <c r="A153" s="317" t="s">
        <v>431</v>
      </c>
      <c r="B153" s="32" t="s">
        <v>8</v>
      </c>
      <c r="C153" s="32" t="s">
        <v>8</v>
      </c>
      <c r="D153" s="32" t="s">
        <v>8</v>
      </c>
      <c r="E153" s="32" t="s">
        <v>8</v>
      </c>
      <c r="F153" s="32" t="s">
        <v>8</v>
      </c>
      <c r="G153" s="32" t="s">
        <v>8</v>
      </c>
      <c r="H153" s="32" t="s">
        <v>8</v>
      </c>
      <c r="I153" s="32" t="s">
        <v>8</v>
      </c>
      <c r="J153" s="32" t="s">
        <v>8</v>
      </c>
      <c r="K153" s="32" t="s">
        <v>8</v>
      </c>
      <c r="L153" s="32" t="s">
        <v>8</v>
      </c>
      <c r="M153" s="32" t="s">
        <v>8</v>
      </c>
      <c r="N153" s="32" t="s">
        <v>8</v>
      </c>
      <c r="O153" s="32" t="s">
        <v>8</v>
      </c>
      <c r="P153" s="32" t="s">
        <v>8</v>
      </c>
      <c r="Q153" s="32" t="s">
        <v>8</v>
      </c>
      <c r="R153" s="32" t="s">
        <v>8</v>
      </c>
      <c r="S153" s="32" t="s">
        <v>8</v>
      </c>
      <c r="T153" s="32" t="s">
        <v>8</v>
      </c>
      <c r="U153" s="32" t="s">
        <v>8</v>
      </c>
      <c r="V153" s="32" t="s">
        <v>8</v>
      </c>
      <c r="W153" s="32" t="s">
        <v>8</v>
      </c>
      <c r="X153" s="32" t="s">
        <v>8</v>
      </c>
      <c r="Y153" s="32" t="s">
        <v>8</v>
      </c>
      <c r="Z153" s="32" t="s">
        <v>8</v>
      </c>
      <c r="AA153" s="32"/>
      <c r="AB153" s="32" t="s">
        <v>8</v>
      </c>
      <c r="AC153" s="32" t="s">
        <v>8</v>
      </c>
      <c r="AD153" s="32" t="s">
        <v>8</v>
      </c>
      <c r="AE153" s="32" t="s">
        <v>8</v>
      </c>
      <c r="AF153" s="32" t="s">
        <v>8</v>
      </c>
      <c r="AG153" s="32" t="s">
        <v>462</v>
      </c>
      <c r="AH153" s="434" t="s">
        <v>462</v>
      </c>
      <c r="AI153" s="1326" t="s">
        <v>8</v>
      </c>
    </row>
    <row r="154" spans="1:35" s="77" customFormat="1" ht="22.5" x14ac:dyDescent="0.2">
      <c r="A154" s="343" t="s">
        <v>432</v>
      </c>
      <c r="B154" s="36" t="s">
        <v>8</v>
      </c>
      <c r="C154" s="36" t="s">
        <v>8</v>
      </c>
      <c r="D154" s="36" t="s">
        <v>8</v>
      </c>
      <c r="E154" s="36" t="s">
        <v>8</v>
      </c>
      <c r="F154" s="36" t="s">
        <v>8</v>
      </c>
      <c r="G154" s="36" t="s">
        <v>8</v>
      </c>
      <c r="H154" s="36" t="s">
        <v>8</v>
      </c>
      <c r="I154" s="36" t="s">
        <v>8</v>
      </c>
      <c r="J154" s="36" t="s">
        <v>8</v>
      </c>
      <c r="K154" s="36" t="s">
        <v>8</v>
      </c>
      <c r="L154" s="36" t="s">
        <v>8</v>
      </c>
      <c r="M154" s="36" t="s">
        <v>8</v>
      </c>
      <c r="N154" s="36" t="s">
        <v>8</v>
      </c>
      <c r="O154" s="36" t="s">
        <v>8</v>
      </c>
      <c r="P154" s="36" t="s">
        <v>8</v>
      </c>
      <c r="Q154" s="36" t="s">
        <v>8</v>
      </c>
      <c r="R154" s="36" t="s">
        <v>8</v>
      </c>
      <c r="S154" s="36" t="s">
        <v>8</v>
      </c>
      <c r="T154" s="36" t="s">
        <v>8</v>
      </c>
      <c r="U154" s="439">
        <v>2031</v>
      </c>
      <c r="V154" s="439">
        <v>2123</v>
      </c>
      <c r="W154" s="439">
        <v>2224</v>
      </c>
      <c r="X154" s="439">
        <v>2366</v>
      </c>
      <c r="Y154" s="439">
        <v>2533</v>
      </c>
      <c r="Z154" s="30">
        <v>2494</v>
      </c>
      <c r="AA154" s="30">
        <v>2530</v>
      </c>
      <c r="AB154" s="30">
        <v>2425</v>
      </c>
      <c r="AC154" s="30">
        <v>2382</v>
      </c>
      <c r="AD154" s="30">
        <v>2374</v>
      </c>
      <c r="AE154" s="30">
        <v>2328</v>
      </c>
      <c r="AF154" s="30">
        <v>2426</v>
      </c>
      <c r="AG154" s="30">
        <v>3026</v>
      </c>
      <c r="AH154" s="189">
        <v>3328</v>
      </c>
      <c r="AI154" s="1323">
        <v>3419</v>
      </c>
    </row>
    <row r="155" spans="1:35" s="77" customFormat="1" ht="35.25" x14ac:dyDescent="0.2">
      <c r="A155" s="343" t="s">
        <v>529</v>
      </c>
      <c r="B155" s="36" t="s">
        <v>8</v>
      </c>
      <c r="C155" s="36" t="s">
        <v>8</v>
      </c>
      <c r="D155" s="36" t="s">
        <v>8</v>
      </c>
      <c r="E155" s="36" t="s">
        <v>8</v>
      </c>
      <c r="F155" s="36" t="s">
        <v>8</v>
      </c>
      <c r="G155" s="36" t="s">
        <v>8</v>
      </c>
      <c r="H155" s="36" t="s">
        <v>8</v>
      </c>
      <c r="I155" s="36" t="s">
        <v>8</v>
      </c>
      <c r="J155" s="36" t="s">
        <v>8</v>
      </c>
      <c r="K155" s="36" t="s">
        <v>8</v>
      </c>
      <c r="L155" s="36" t="s">
        <v>8</v>
      </c>
      <c r="M155" s="36" t="s">
        <v>8</v>
      </c>
      <c r="N155" s="36" t="s">
        <v>8</v>
      </c>
      <c r="O155" s="36" t="s">
        <v>8</v>
      </c>
      <c r="P155" s="36" t="s">
        <v>8</v>
      </c>
      <c r="Q155" s="36" t="s">
        <v>8</v>
      </c>
      <c r="R155" s="36" t="s">
        <v>8</v>
      </c>
      <c r="S155" s="36" t="s">
        <v>8</v>
      </c>
      <c r="T155" s="36" t="s">
        <v>8</v>
      </c>
      <c r="U155" s="439">
        <v>1836</v>
      </c>
      <c r="V155" s="439">
        <v>1799</v>
      </c>
      <c r="W155" s="439">
        <v>1861</v>
      </c>
      <c r="X155" s="439">
        <v>1940</v>
      </c>
      <c r="Y155" s="439">
        <v>2161</v>
      </c>
      <c r="Z155" s="30">
        <v>2250</v>
      </c>
      <c r="AA155" s="30">
        <v>2216</v>
      </c>
      <c r="AB155" s="30">
        <v>1898</v>
      </c>
      <c r="AC155" s="30">
        <v>2208</v>
      </c>
      <c r="AD155" s="30">
        <v>2064</v>
      </c>
      <c r="AE155" s="30">
        <v>2004</v>
      </c>
      <c r="AF155" s="30">
        <v>2133</v>
      </c>
      <c r="AG155" s="30">
        <v>2770</v>
      </c>
      <c r="AH155" s="189">
        <v>3119</v>
      </c>
      <c r="AI155" s="1323">
        <v>3180</v>
      </c>
    </row>
    <row r="156" spans="1:35" s="77" customFormat="1" ht="33.75" x14ac:dyDescent="0.2">
      <c r="A156" s="323" t="s">
        <v>530</v>
      </c>
      <c r="B156" s="36" t="s">
        <v>8</v>
      </c>
      <c r="C156" s="36" t="s">
        <v>8</v>
      </c>
      <c r="D156" s="36" t="s">
        <v>8</v>
      </c>
      <c r="E156" s="36" t="s">
        <v>8</v>
      </c>
      <c r="F156" s="36" t="s">
        <v>8</v>
      </c>
      <c r="G156" s="36" t="s">
        <v>8</v>
      </c>
      <c r="H156" s="36" t="s">
        <v>8</v>
      </c>
      <c r="I156" s="36" t="s">
        <v>8</v>
      </c>
      <c r="J156" s="36" t="s">
        <v>8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6" t="s">
        <v>8</v>
      </c>
      <c r="V156" s="36" t="s">
        <v>8</v>
      </c>
      <c r="W156" s="36" t="s">
        <v>8</v>
      </c>
      <c r="X156" s="36" t="s">
        <v>8</v>
      </c>
      <c r="Y156" s="36" t="s">
        <v>8</v>
      </c>
      <c r="Z156" s="36" t="s">
        <v>8</v>
      </c>
      <c r="AA156" s="36" t="s">
        <v>8</v>
      </c>
      <c r="AB156" s="36" t="s">
        <v>8</v>
      </c>
      <c r="AC156" s="36" t="s">
        <v>8</v>
      </c>
      <c r="AD156" s="36" t="s">
        <v>8</v>
      </c>
      <c r="AE156" s="36" t="s">
        <v>8</v>
      </c>
      <c r="AF156" s="36" t="s">
        <v>8</v>
      </c>
      <c r="AG156" s="36" t="s">
        <v>8</v>
      </c>
      <c r="AH156" s="62" t="s">
        <v>8</v>
      </c>
      <c r="AI156" s="718" t="s">
        <v>8</v>
      </c>
    </row>
    <row r="157" spans="1:35" s="77" customFormat="1" ht="22.5" x14ac:dyDescent="0.2">
      <c r="A157" s="323" t="s">
        <v>384</v>
      </c>
      <c r="B157" s="36" t="s">
        <v>8</v>
      </c>
      <c r="C157" s="36" t="s">
        <v>8</v>
      </c>
      <c r="D157" s="36" t="s">
        <v>8</v>
      </c>
      <c r="E157" s="36" t="s">
        <v>8</v>
      </c>
      <c r="F157" s="36" t="s">
        <v>8</v>
      </c>
      <c r="G157" s="36" t="s">
        <v>8</v>
      </c>
      <c r="H157" s="36" t="s">
        <v>8</v>
      </c>
      <c r="I157" s="36" t="s">
        <v>8</v>
      </c>
      <c r="J157" s="36" t="s">
        <v>8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36" t="s">
        <v>8</v>
      </c>
      <c r="AH157" s="62" t="s">
        <v>8</v>
      </c>
      <c r="AI157" s="718" t="s">
        <v>8</v>
      </c>
    </row>
    <row r="158" spans="1:35" s="77" customFormat="1" ht="22.5" x14ac:dyDescent="0.2">
      <c r="A158" s="323" t="s">
        <v>434</v>
      </c>
      <c r="B158" s="36" t="s">
        <v>8</v>
      </c>
      <c r="C158" s="36" t="s">
        <v>8</v>
      </c>
      <c r="D158" s="36" t="s">
        <v>8</v>
      </c>
      <c r="E158" s="36" t="s">
        <v>8</v>
      </c>
      <c r="F158" s="36" t="s">
        <v>8</v>
      </c>
      <c r="G158" s="36" t="s">
        <v>8</v>
      </c>
      <c r="H158" s="36" t="s">
        <v>8</v>
      </c>
      <c r="I158" s="36" t="s">
        <v>8</v>
      </c>
      <c r="J158" s="36" t="s">
        <v>8</v>
      </c>
      <c r="K158" s="36" t="s">
        <v>8</v>
      </c>
      <c r="L158" s="36" t="s">
        <v>8</v>
      </c>
      <c r="M158" s="36" t="s">
        <v>8</v>
      </c>
      <c r="N158" s="36" t="s">
        <v>8</v>
      </c>
      <c r="O158" s="36" t="s">
        <v>8</v>
      </c>
      <c r="P158" s="36" t="s">
        <v>8</v>
      </c>
      <c r="Q158" s="36" t="s">
        <v>8</v>
      </c>
      <c r="R158" s="36" t="s">
        <v>8</v>
      </c>
      <c r="S158" s="36" t="s">
        <v>8</v>
      </c>
      <c r="T158" s="36" t="s">
        <v>8</v>
      </c>
      <c r="U158" s="64">
        <v>176242.1</v>
      </c>
      <c r="V158" s="64">
        <v>241023.8</v>
      </c>
      <c r="W158" s="64">
        <v>282165.90000000002</v>
      </c>
      <c r="X158" s="64">
        <v>345403.1</v>
      </c>
      <c r="Y158" s="64">
        <v>352170.2</v>
      </c>
      <c r="Z158" s="64">
        <v>342458.6</v>
      </c>
      <c r="AA158" s="64">
        <v>383790.1</v>
      </c>
      <c r="AB158" s="64">
        <v>405730.6</v>
      </c>
      <c r="AC158" s="64">
        <v>447796.8</v>
      </c>
      <c r="AD158" s="64">
        <v>471101.9</v>
      </c>
      <c r="AE158" s="64">
        <v>570571.1</v>
      </c>
      <c r="AF158" s="64">
        <v>624301.19999999995</v>
      </c>
      <c r="AG158" s="64">
        <v>708602.97699999996</v>
      </c>
      <c r="AH158" s="110">
        <v>773513.4</v>
      </c>
      <c r="AI158" s="756">
        <v>867932.5</v>
      </c>
    </row>
    <row r="159" spans="1:35" s="158" customFormat="1" x14ac:dyDescent="0.2">
      <c r="A159" s="1316" t="s">
        <v>181</v>
      </c>
      <c r="B159" s="1135"/>
      <c r="C159" s="1135"/>
      <c r="D159" s="1135"/>
      <c r="E159" s="1135"/>
      <c r="F159" s="1135"/>
      <c r="G159" s="1135"/>
      <c r="H159" s="1135"/>
      <c r="I159" s="1135"/>
      <c r="J159" s="1135"/>
      <c r="K159" s="1135"/>
      <c r="L159" s="1135"/>
      <c r="M159" s="1135"/>
      <c r="N159" s="1135"/>
      <c r="O159" s="1135"/>
      <c r="P159" s="1135"/>
      <c r="Q159" s="1135"/>
      <c r="R159" s="1135"/>
      <c r="S159" s="1135"/>
      <c r="T159" s="1135"/>
      <c r="U159" s="1135"/>
      <c r="V159" s="1135"/>
      <c r="W159" s="1133"/>
      <c r="X159" s="1133"/>
      <c r="Y159" s="1136"/>
      <c r="Z159" s="1136"/>
      <c r="AA159" s="1133"/>
      <c r="AB159" s="1133"/>
      <c r="AC159" s="1136"/>
      <c r="AD159" s="1136"/>
      <c r="AE159" s="1136"/>
      <c r="AF159" s="1136"/>
      <c r="AG159" s="1136"/>
      <c r="AH159" s="1352"/>
      <c r="AI159" s="1064"/>
    </row>
    <row r="160" spans="1:35" s="77" customFormat="1" ht="22.5" x14ac:dyDescent="0.2">
      <c r="A160" s="361" t="s">
        <v>385</v>
      </c>
      <c r="B160" s="58" t="s">
        <v>8</v>
      </c>
      <c r="C160" s="58" t="s">
        <v>8</v>
      </c>
      <c r="D160" s="58" t="s">
        <v>8</v>
      </c>
      <c r="E160" s="58" t="s">
        <v>8</v>
      </c>
      <c r="F160" s="58" t="s">
        <v>8</v>
      </c>
      <c r="G160" s="58" t="s">
        <v>8</v>
      </c>
      <c r="H160" s="58" t="s">
        <v>8</v>
      </c>
      <c r="I160" s="58" t="s">
        <v>8</v>
      </c>
      <c r="J160" s="58" t="s">
        <v>8</v>
      </c>
      <c r="K160" s="58" t="s">
        <v>8</v>
      </c>
      <c r="L160" s="58" t="s">
        <v>8</v>
      </c>
      <c r="M160" s="58" t="s">
        <v>8</v>
      </c>
      <c r="N160" s="58" t="s">
        <v>8</v>
      </c>
      <c r="O160" s="58" t="s">
        <v>8</v>
      </c>
      <c r="P160" s="58" t="s">
        <v>8</v>
      </c>
      <c r="Q160" s="58" t="s">
        <v>462</v>
      </c>
      <c r="R160" s="58" t="s">
        <v>462</v>
      </c>
      <c r="S160" s="58" t="s">
        <v>462</v>
      </c>
      <c r="T160" s="58" t="s">
        <v>503</v>
      </c>
      <c r="U160" s="58" t="s">
        <v>462</v>
      </c>
      <c r="V160" s="58" t="s">
        <v>503</v>
      </c>
      <c r="W160" s="32"/>
      <c r="X160" s="96">
        <v>16662.8</v>
      </c>
      <c r="Y160" s="96">
        <v>6939.7</v>
      </c>
      <c r="Z160" s="96">
        <v>14427.3</v>
      </c>
      <c r="AA160" s="96">
        <v>26611.200000000001</v>
      </c>
      <c r="AB160" s="96">
        <v>23257.599999999999</v>
      </c>
      <c r="AC160" s="186">
        <v>26884</v>
      </c>
      <c r="AD160" s="186">
        <v>26849.9</v>
      </c>
      <c r="AE160" s="186">
        <v>25516.2</v>
      </c>
      <c r="AF160" s="186">
        <v>29628.6</v>
      </c>
      <c r="AG160" s="186">
        <v>36827.300000000003</v>
      </c>
      <c r="AH160" s="96">
        <v>39717.699999999997</v>
      </c>
      <c r="AI160" s="756">
        <v>49788</v>
      </c>
    </row>
    <row r="161" spans="1:35" s="77" customFormat="1" x14ac:dyDescent="0.2">
      <c r="A161" s="361" t="s">
        <v>386</v>
      </c>
      <c r="B161" s="58" t="s">
        <v>8</v>
      </c>
      <c r="C161" s="58" t="s">
        <v>8</v>
      </c>
      <c r="D161" s="58" t="s">
        <v>8</v>
      </c>
      <c r="E161" s="58" t="s">
        <v>8</v>
      </c>
      <c r="F161" s="58" t="s">
        <v>8</v>
      </c>
      <c r="G161" s="58" t="s">
        <v>8</v>
      </c>
      <c r="H161" s="58" t="s">
        <v>8</v>
      </c>
      <c r="I161" s="58" t="s">
        <v>8</v>
      </c>
      <c r="J161" s="58" t="s">
        <v>8</v>
      </c>
      <c r="K161" s="58" t="s">
        <v>8</v>
      </c>
      <c r="L161" s="58" t="s">
        <v>8</v>
      </c>
      <c r="M161" s="58" t="s">
        <v>8</v>
      </c>
      <c r="N161" s="58" t="s">
        <v>8</v>
      </c>
      <c r="O161" s="58" t="s">
        <v>8</v>
      </c>
      <c r="P161" s="58" t="s">
        <v>8</v>
      </c>
      <c r="Q161" s="58" t="s">
        <v>8</v>
      </c>
      <c r="R161" s="58" t="s">
        <v>8</v>
      </c>
      <c r="S161" s="58" t="s">
        <v>8</v>
      </c>
      <c r="T161" s="58" t="s">
        <v>8</v>
      </c>
      <c r="U161" s="58" t="s">
        <v>8</v>
      </c>
      <c r="V161" s="58" t="s">
        <v>8</v>
      </c>
      <c r="W161" s="58" t="s">
        <v>8</v>
      </c>
      <c r="X161" s="58" t="s">
        <v>8</v>
      </c>
      <c r="Y161" s="96">
        <v>38.9</v>
      </c>
      <c r="Z161" s="96">
        <v>196.4</v>
      </c>
      <c r="AA161" s="96">
        <v>155.6</v>
      </c>
      <c r="AB161" s="96">
        <v>80.774407062456575</v>
      </c>
      <c r="AC161" s="186">
        <v>109.56625646834989</v>
      </c>
      <c r="AD161" s="186">
        <v>94.846085675258749</v>
      </c>
      <c r="AE161" s="186">
        <v>88.567561659354311</v>
      </c>
      <c r="AF161" s="186">
        <v>107.71510306201257</v>
      </c>
      <c r="AG161" s="96">
        <v>108.65064357310374</v>
      </c>
      <c r="AH161" s="112">
        <v>96.5</v>
      </c>
      <c r="AI161" s="757">
        <v>118.8</v>
      </c>
    </row>
    <row r="162" spans="1:35" s="1430" customFormat="1" ht="12.75" x14ac:dyDescent="0.2">
      <c r="A162" s="1487" t="s">
        <v>531</v>
      </c>
      <c r="B162" s="1487"/>
      <c r="C162" s="1487"/>
      <c r="D162" s="1487"/>
      <c r="E162" s="1487"/>
      <c r="F162" s="1487"/>
      <c r="G162" s="1487"/>
      <c r="H162" s="1487"/>
      <c r="I162" s="1487"/>
      <c r="J162" s="1487"/>
      <c r="K162" s="1487"/>
      <c r="L162" s="1487"/>
      <c r="M162" s="1487"/>
      <c r="N162" s="1487"/>
      <c r="O162" s="1487"/>
      <c r="P162" s="1487"/>
      <c r="Q162" s="1487"/>
      <c r="R162" s="1487"/>
      <c r="S162" s="1487"/>
      <c r="T162" s="1487"/>
      <c r="U162" s="1487"/>
      <c r="V162" s="1487"/>
      <c r="W162" s="1487"/>
      <c r="X162" s="1487"/>
      <c r="Y162" s="1487"/>
      <c r="Z162" s="1487"/>
      <c r="AA162" s="1487"/>
      <c r="AB162" s="1487"/>
      <c r="AC162" s="1429"/>
      <c r="AD162" s="1429"/>
      <c r="AH162" s="441"/>
      <c r="AI162" s="77"/>
    </row>
    <row r="163" spans="1:35" s="1430" customFormat="1" ht="11.25" customHeight="1" x14ac:dyDescent="0.2">
      <c r="A163" s="1488" t="s">
        <v>298</v>
      </c>
      <c r="B163" s="1488"/>
      <c r="C163" s="1488"/>
      <c r="D163" s="1488"/>
      <c r="E163" s="1488"/>
      <c r="F163" s="1488"/>
      <c r="G163" s="1488"/>
      <c r="H163" s="1488"/>
      <c r="I163" s="1488"/>
      <c r="J163" s="1488"/>
      <c r="K163" s="1488"/>
      <c r="L163" s="1488"/>
      <c r="M163" s="1488"/>
      <c r="N163" s="1488"/>
      <c r="O163" s="1488"/>
      <c r="P163" s="1488"/>
      <c r="Q163" s="1488"/>
      <c r="R163" s="1488"/>
      <c r="S163" s="1488"/>
      <c r="T163" s="1488"/>
      <c r="U163" s="1488"/>
      <c r="V163" s="1488"/>
      <c r="W163" s="1488"/>
      <c r="X163" s="1488"/>
      <c r="Y163" s="1488"/>
      <c r="Z163" s="1488"/>
      <c r="AA163" s="1488"/>
      <c r="AB163" s="1488"/>
      <c r="AC163" s="1429"/>
      <c r="AD163" s="1429"/>
      <c r="AH163" s="441"/>
      <c r="AI163" s="77"/>
    </row>
    <row r="164" spans="1:35" s="1430" customFormat="1" ht="13.15" customHeight="1" x14ac:dyDescent="0.2">
      <c r="A164" s="1488" t="s">
        <v>861</v>
      </c>
      <c r="B164" s="1488"/>
      <c r="C164" s="1488"/>
      <c r="D164" s="1488"/>
      <c r="E164" s="1488"/>
      <c r="F164" s="1488"/>
      <c r="G164" s="1488"/>
      <c r="H164" s="1488"/>
      <c r="I164" s="1488"/>
      <c r="J164" s="1488"/>
      <c r="K164" s="1488"/>
      <c r="L164" s="1488"/>
      <c r="M164" s="1488"/>
      <c r="N164" s="1488"/>
      <c r="O164" s="1488"/>
      <c r="P164" s="1488"/>
      <c r="Q164" s="1488"/>
      <c r="R164" s="1488"/>
      <c r="S164" s="1488"/>
      <c r="T164" s="1488"/>
      <c r="U164" s="1488"/>
      <c r="V164" s="1488"/>
      <c r="W164" s="1488"/>
      <c r="X164" s="1488"/>
      <c r="Y164" s="1488"/>
      <c r="Z164" s="1488"/>
      <c r="AA164" s="1488"/>
      <c r="AB164" s="1488"/>
      <c r="AC164" s="1429"/>
      <c r="AD164" s="1429"/>
      <c r="AH164" s="441"/>
      <c r="AI164" s="158"/>
    </row>
    <row r="165" spans="1:35" s="365" customFormat="1" ht="12.75" customHeight="1" x14ac:dyDescent="0.2">
      <c r="A165" s="1490" t="s">
        <v>300</v>
      </c>
      <c r="B165" s="1490"/>
      <c r="C165" s="1490"/>
      <c r="D165" s="1490"/>
      <c r="E165" s="1490"/>
      <c r="F165" s="1490"/>
      <c r="G165" s="1490"/>
      <c r="H165" s="1490"/>
      <c r="I165" s="1490"/>
      <c r="J165" s="1490"/>
      <c r="K165" s="1490"/>
      <c r="L165" s="1490"/>
      <c r="M165" s="1490"/>
      <c r="N165" s="1490"/>
      <c r="O165" s="1490"/>
      <c r="P165" s="1490"/>
      <c r="Q165" s="1490"/>
      <c r="R165" s="1490"/>
      <c r="S165" s="1490"/>
      <c r="T165" s="1490"/>
      <c r="U165" s="1490"/>
      <c r="V165" s="1490"/>
      <c r="W165" s="1490"/>
      <c r="X165" s="1490"/>
      <c r="Y165" s="1490"/>
      <c r="Z165" s="1490"/>
      <c r="AA165" s="1490"/>
      <c r="AB165" s="1490"/>
      <c r="AC165" s="1439"/>
      <c r="AD165" s="1439"/>
      <c r="AE165" s="442"/>
      <c r="AF165" s="442"/>
      <c r="AG165" s="442"/>
      <c r="AH165" s="443"/>
      <c r="AI165" s="77"/>
    </row>
    <row r="166" spans="1:35" s="1430" customFormat="1" ht="12.75" x14ac:dyDescent="0.2">
      <c r="A166" s="1487" t="s">
        <v>301</v>
      </c>
      <c r="B166" s="1487"/>
      <c r="C166" s="1487"/>
      <c r="D166" s="1487"/>
      <c r="E166" s="1487"/>
      <c r="F166" s="1487"/>
      <c r="G166" s="1487"/>
      <c r="H166" s="1487"/>
      <c r="I166" s="1487"/>
      <c r="J166" s="1487"/>
      <c r="K166" s="1487"/>
      <c r="L166" s="1487"/>
      <c r="M166" s="1487"/>
      <c r="N166" s="1487"/>
      <c r="O166" s="1487"/>
      <c r="P166" s="1487"/>
      <c r="Q166" s="1487"/>
      <c r="R166" s="1487"/>
      <c r="S166" s="1487"/>
      <c r="T166" s="1487"/>
      <c r="U166" s="1487"/>
      <c r="V166" s="1487"/>
      <c r="W166" s="1487"/>
      <c r="X166" s="1487"/>
      <c r="Y166" s="1487"/>
      <c r="Z166" s="1487"/>
      <c r="AA166" s="1487"/>
      <c r="AB166" s="1487"/>
      <c r="AC166" s="1439"/>
      <c r="AD166" s="1439"/>
      <c r="AH166" s="441"/>
      <c r="AI166" s="77"/>
    </row>
    <row r="167" spans="1:35" s="365" customFormat="1" ht="13.7" customHeight="1" x14ac:dyDescent="0.2">
      <c r="A167" s="262" t="s">
        <v>491</v>
      </c>
      <c r="N167" s="442"/>
      <c r="O167" s="442"/>
      <c r="P167" s="442"/>
      <c r="Q167" s="442"/>
      <c r="R167" s="442"/>
      <c r="S167" s="442"/>
      <c r="T167" s="442"/>
      <c r="U167" s="442"/>
      <c r="V167" s="442"/>
      <c r="W167" s="442"/>
      <c r="X167" s="442"/>
      <c r="Y167" s="442"/>
      <c r="Z167" s="442"/>
      <c r="AA167" s="442"/>
      <c r="AB167" s="442"/>
      <c r="AE167" s="442"/>
      <c r="AF167" s="442"/>
      <c r="AG167" s="442"/>
      <c r="AH167" s="443"/>
      <c r="AI167" s="440"/>
    </row>
    <row r="168" spans="1:35" s="365" customFormat="1" ht="13.7" customHeight="1" x14ac:dyDescent="0.2">
      <c r="A168" s="262" t="str">
        <f>'[1]Екібастұз қ.'!$A$157</f>
        <v>"-" -көрсеткіштер моноқалалар деңгейінде қалыптастырылмайды</v>
      </c>
      <c r="AC168" s="444"/>
      <c r="AE168" s="442"/>
      <c r="AF168" s="442"/>
      <c r="AG168" s="442"/>
      <c r="AH168" s="443"/>
      <c r="AI168" s="440"/>
    </row>
    <row r="169" spans="1:35" x14ac:dyDescent="0.2">
      <c r="AI169" s="440"/>
    </row>
    <row r="170" spans="1:35" x14ac:dyDescent="0.2">
      <c r="AI170" s="113"/>
    </row>
    <row r="171" spans="1:35" x14ac:dyDescent="0.2">
      <c r="AI171" s="440"/>
    </row>
    <row r="172" spans="1:35" x14ac:dyDescent="0.2">
      <c r="AI172" s="113"/>
    </row>
    <row r="173" spans="1:35" x14ac:dyDescent="0.2">
      <c r="AI173" s="113"/>
    </row>
  </sheetData>
  <mergeCells count="7">
    <mergeCell ref="A1:W1"/>
    <mergeCell ref="A3:AH3"/>
    <mergeCell ref="A162:AB162"/>
    <mergeCell ref="A163:AB163"/>
    <mergeCell ref="A164:AB164"/>
    <mergeCell ref="A165:AB165"/>
    <mergeCell ref="A166:AB16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9"/>
  <sheetViews>
    <sheetView zoomScale="120" zoomScaleNormal="120" workbookViewId="0">
      <pane xSplit="1" ySplit="2" topLeftCell="W15" activePane="bottomRight" state="frozen"/>
      <selection pane="topRight" activeCell="B1" sqref="B1"/>
      <selection pane="bottomLeft" activeCell="A3" sqref="A3"/>
      <selection pane="bottomRight" activeCell="AC47" sqref="AC47"/>
    </sheetView>
  </sheetViews>
  <sheetFormatPr defaultColWidth="9.140625" defaultRowHeight="11.25" x14ac:dyDescent="0.2"/>
  <cols>
    <col min="1" max="1" width="36.28515625" style="205" customWidth="1"/>
    <col min="2" max="13" width="4.28515625" style="77" customWidth="1"/>
    <col min="14" max="23" width="9.28515625" style="77" customWidth="1"/>
    <col min="24" max="25" width="9.28515625" style="371" customWidth="1"/>
    <col min="26" max="28" width="9.28515625" style="77" customWidth="1"/>
    <col min="29" max="30" width="9.28515625" style="113" customWidth="1"/>
    <col min="31" max="34" width="9.28515625" style="77" customWidth="1"/>
    <col min="35" max="35" width="15" style="77" customWidth="1"/>
    <col min="36" max="16384" width="9.140625" style="113"/>
  </cols>
  <sheetData>
    <row r="1" spans="1:36" s="77" customFormat="1" ht="15.75" x14ac:dyDescent="0.2">
      <c r="A1" s="1514" t="s">
        <v>532</v>
      </c>
      <c r="B1" s="1514"/>
      <c r="C1" s="1514"/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O1" s="1514"/>
      <c r="P1" s="1514"/>
      <c r="Q1" s="1514"/>
      <c r="R1" s="1514"/>
      <c r="S1" s="1514"/>
      <c r="T1" s="1514"/>
      <c r="U1" s="1514"/>
      <c r="V1" s="1514"/>
      <c r="W1" s="1514"/>
      <c r="X1" s="371"/>
      <c r="Y1" s="371"/>
    </row>
    <row r="2" spans="1:36" s="77" customFormat="1" ht="34.15" customHeight="1" x14ac:dyDescent="0.2">
      <c r="A2" s="1212"/>
      <c r="B2" s="1048">
        <v>1991</v>
      </c>
      <c r="C2" s="1048">
        <v>1992</v>
      </c>
      <c r="D2" s="1048">
        <v>1993</v>
      </c>
      <c r="E2" s="1048">
        <v>1994</v>
      </c>
      <c r="F2" s="1048">
        <v>1995</v>
      </c>
      <c r="G2" s="1048">
        <v>1996</v>
      </c>
      <c r="H2" s="1048">
        <v>1997</v>
      </c>
      <c r="I2" s="1048">
        <v>1998</v>
      </c>
      <c r="J2" s="1048">
        <v>1999</v>
      </c>
      <c r="K2" s="1048">
        <v>2000</v>
      </c>
      <c r="L2" s="1048">
        <v>2001</v>
      </c>
      <c r="M2" s="1048">
        <v>2002</v>
      </c>
      <c r="N2" s="1048">
        <v>2003</v>
      </c>
      <c r="O2" s="1048">
        <v>2004</v>
      </c>
      <c r="P2" s="1048">
        <v>2005</v>
      </c>
      <c r="Q2" s="1048">
        <v>2006</v>
      </c>
      <c r="R2" s="1048">
        <v>2007</v>
      </c>
      <c r="S2" s="1048">
        <v>2008</v>
      </c>
      <c r="T2" s="1048">
        <v>2009</v>
      </c>
      <c r="U2" s="1048">
        <v>2010</v>
      </c>
      <c r="V2" s="1048">
        <v>2011</v>
      </c>
      <c r="W2" s="1048">
        <v>2012</v>
      </c>
      <c r="X2" s="1125">
        <v>2013</v>
      </c>
      <c r="Y2" s="1125">
        <v>2014</v>
      </c>
      <c r="Z2" s="1048">
        <v>2015</v>
      </c>
      <c r="AA2" s="1125">
        <v>2016</v>
      </c>
      <c r="AB2" s="1125">
        <v>2017</v>
      </c>
      <c r="AC2" s="1048">
        <v>2018</v>
      </c>
      <c r="AD2" s="1125">
        <v>2019</v>
      </c>
      <c r="AE2" s="1125" t="s">
        <v>500</v>
      </c>
      <c r="AF2" s="1125">
        <v>2021</v>
      </c>
      <c r="AG2" s="1331">
        <v>2022</v>
      </c>
      <c r="AH2" s="1331">
        <v>2023</v>
      </c>
      <c r="AI2" s="1209">
        <v>2024</v>
      </c>
    </row>
    <row r="3" spans="1:36" s="10" customFormat="1" x14ac:dyDescent="0.2">
      <c r="A3" s="1270" t="s">
        <v>1</v>
      </c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  <c r="O3" s="1332"/>
      <c r="P3" s="1332"/>
      <c r="Q3" s="1332"/>
      <c r="R3" s="1332"/>
      <c r="S3" s="1332"/>
      <c r="T3" s="1332"/>
      <c r="U3" s="1333"/>
      <c r="V3" s="1333"/>
      <c r="W3" s="1333"/>
      <c r="X3" s="1333"/>
      <c r="Y3" s="1333"/>
      <c r="Z3" s="1333"/>
      <c r="AA3" s="1133"/>
      <c r="AB3" s="1133"/>
      <c r="AC3" s="1334"/>
      <c r="AD3" s="1334"/>
      <c r="AE3" s="1334"/>
      <c r="AF3" s="1334"/>
      <c r="AG3" s="1335"/>
      <c r="AH3" s="1336"/>
      <c r="AI3" s="1337"/>
    </row>
    <row r="4" spans="1:36" s="204" customFormat="1" x14ac:dyDescent="0.2">
      <c r="A4" s="317" t="s">
        <v>2</v>
      </c>
      <c r="B4" s="361"/>
      <c r="C4" s="361"/>
      <c r="D4" s="361"/>
      <c r="E4" s="361"/>
      <c r="F4" s="361"/>
      <c r="G4" s="361"/>
      <c r="H4" s="361"/>
      <c r="I4" s="361"/>
      <c r="J4" s="30" t="s">
        <v>503</v>
      </c>
      <c r="K4" s="12" t="s">
        <v>462</v>
      </c>
      <c r="L4" s="12" t="s">
        <v>503</v>
      </c>
      <c r="M4" s="12" t="s">
        <v>462</v>
      </c>
      <c r="N4" s="12" t="s">
        <v>503</v>
      </c>
      <c r="O4" s="12" t="s">
        <v>462</v>
      </c>
      <c r="P4" s="12" t="s">
        <v>462</v>
      </c>
      <c r="Q4" s="12" t="s">
        <v>503</v>
      </c>
      <c r="R4" s="12" t="s">
        <v>462</v>
      </c>
      <c r="S4" s="12" t="s">
        <v>503</v>
      </c>
      <c r="T4" s="12" t="s">
        <v>462</v>
      </c>
      <c r="U4" s="36">
        <v>126.8</v>
      </c>
      <c r="V4" s="151">
        <v>128.5</v>
      </c>
      <c r="W4" s="36">
        <v>129.19999999999999</v>
      </c>
      <c r="X4" s="36">
        <v>130.9</v>
      </c>
      <c r="Y4" s="36">
        <v>132.4</v>
      </c>
      <c r="Z4" s="36">
        <v>134.1</v>
      </c>
      <c r="AA4" s="36">
        <v>134.1</v>
      </c>
      <c r="AB4" s="64">
        <v>134.1</v>
      </c>
      <c r="AC4" s="27">
        <v>133.9</v>
      </c>
      <c r="AD4" s="27">
        <v>133.69999999999999</v>
      </c>
      <c r="AE4" s="27">
        <v>132.80000000000001</v>
      </c>
      <c r="AF4" s="36">
        <v>131.9</v>
      </c>
      <c r="AG4" s="70">
        <v>129</v>
      </c>
      <c r="AH4" s="50">
        <v>128.6</v>
      </c>
      <c r="AI4" s="724">
        <v>127.9</v>
      </c>
    </row>
    <row r="5" spans="1:36" s="204" customFormat="1" x14ac:dyDescent="0.2">
      <c r="A5" s="317" t="s">
        <v>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150"/>
      <c r="V5" s="150"/>
      <c r="W5" s="150"/>
      <c r="X5" s="150"/>
      <c r="Y5" s="150"/>
      <c r="Z5" s="32"/>
      <c r="AA5" s="150"/>
      <c r="AB5" s="150"/>
      <c r="AC5" s="16"/>
      <c r="AD5" s="16"/>
      <c r="AE5" s="16"/>
      <c r="AF5" s="16"/>
      <c r="AG5" s="25"/>
      <c r="AH5" s="634"/>
      <c r="AI5" s="1322"/>
    </row>
    <row r="6" spans="1:36" s="204" customFormat="1" x14ac:dyDescent="0.2">
      <c r="A6" s="317" t="s">
        <v>5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150"/>
      <c r="V6" s="150"/>
      <c r="W6" s="150"/>
      <c r="X6" s="150"/>
      <c r="Y6" s="150"/>
      <c r="Z6" s="32"/>
      <c r="AA6" s="150"/>
      <c r="AB6" s="150"/>
      <c r="AC6" s="16"/>
      <c r="AD6" s="16"/>
      <c r="AE6" s="16"/>
      <c r="AF6" s="16"/>
      <c r="AG6" s="25"/>
      <c r="AH6" s="634"/>
      <c r="AI6" s="1322"/>
    </row>
    <row r="7" spans="1:36" s="204" customFormat="1" x14ac:dyDescent="0.2">
      <c r="A7" s="317" t="s">
        <v>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30">
        <v>1919</v>
      </c>
      <c r="V7" s="30">
        <v>2092</v>
      </c>
      <c r="W7" s="30">
        <v>2129</v>
      </c>
      <c r="X7" s="30">
        <v>2252</v>
      </c>
      <c r="Y7" s="30">
        <v>2263</v>
      </c>
      <c r="Z7" s="30">
        <v>2245</v>
      </c>
      <c r="AA7" s="30">
        <v>2134</v>
      </c>
      <c r="AB7" s="30">
        <v>2081</v>
      </c>
      <c r="AC7" s="109">
        <v>2017</v>
      </c>
      <c r="AD7" s="109">
        <v>1980</v>
      </c>
      <c r="AE7" s="109">
        <v>2169</v>
      </c>
      <c r="AF7" s="109">
        <v>2106</v>
      </c>
      <c r="AG7" s="189">
        <v>2012</v>
      </c>
      <c r="AH7" s="30">
        <v>1797</v>
      </c>
      <c r="AI7" s="744">
        <v>1564</v>
      </c>
    </row>
    <row r="8" spans="1:36" s="204" customFormat="1" x14ac:dyDescent="0.2">
      <c r="A8" s="317" t="s">
        <v>392</v>
      </c>
      <c r="B8" s="361"/>
      <c r="C8" s="361"/>
      <c r="D8" s="361"/>
      <c r="E8" s="361"/>
      <c r="F8" s="361"/>
      <c r="G8" s="361"/>
      <c r="H8" s="361"/>
      <c r="I8" s="361"/>
      <c r="J8" s="30" t="s">
        <v>503</v>
      </c>
      <c r="K8" s="12" t="s">
        <v>462</v>
      </c>
      <c r="L8" s="12" t="s">
        <v>503</v>
      </c>
      <c r="M8" s="12" t="s">
        <v>462</v>
      </c>
      <c r="N8" s="12" t="s">
        <v>503</v>
      </c>
      <c r="O8" s="12" t="s">
        <v>462</v>
      </c>
      <c r="P8" s="12" t="s">
        <v>462</v>
      </c>
      <c r="Q8" s="12" t="s">
        <v>503</v>
      </c>
      <c r="R8" s="12" t="s">
        <v>462</v>
      </c>
      <c r="S8" s="12" t="s">
        <v>503</v>
      </c>
      <c r="T8" s="12" t="s">
        <v>462</v>
      </c>
      <c r="U8" s="30" t="s">
        <v>462</v>
      </c>
      <c r="V8" s="30" t="s">
        <v>462</v>
      </c>
      <c r="W8" s="30" t="s">
        <v>462</v>
      </c>
      <c r="X8" s="30" t="s">
        <v>462</v>
      </c>
      <c r="Y8" s="30" t="s">
        <v>462</v>
      </c>
      <c r="Z8" s="30" t="s">
        <v>462</v>
      </c>
      <c r="AA8" s="30" t="s">
        <v>462</v>
      </c>
      <c r="AB8" s="30" t="s">
        <v>462</v>
      </c>
      <c r="AC8" s="30" t="s">
        <v>462</v>
      </c>
      <c r="AD8" s="30" t="s">
        <v>462</v>
      </c>
      <c r="AE8" s="30" t="s">
        <v>462</v>
      </c>
      <c r="AF8" s="30" t="s">
        <v>462</v>
      </c>
      <c r="AG8" s="31" t="s">
        <v>462</v>
      </c>
      <c r="AH8" s="30" t="s">
        <v>462</v>
      </c>
      <c r="AI8" s="754" t="s">
        <v>462</v>
      </c>
      <c r="AJ8" s="447"/>
    </row>
    <row r="9" spans="1:36" s="77" customFormat="1" x14ac:dyDescent="0.2">
      <c r="A9" s="280" t="s">
        <v>9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50" t="s">
        <v>462</v>
      </c>
      <c r="V9" s="50" t="s">
        <v>462</v>
      </c>
      <c r="W9" s="50" t="s">
        <v>462</v>
      </c>
      <c r="X9" s="50" t="s">
        <v>462</v>
      </c>
      <c r="Y9" s="50" t="s">
        <v>462</v>
      </c>
      <c r="Z9" s="50" t="s">
        <v>462</v>
      </c>
      <c r="AA9" s="50" t="s">
        <v>462</v>
      </c>
      <c r="AB9" s="50" t="s">
        <v>462</v>
      </c>
      <c r="AC9" s="50" t="s">
        <v>462</v>
      </c>
      <c r="AD9" s="50" t="s">
        <v>462</v>
      </c>
      <c r="AE9" s="50" t="s">
        <v>462</v>
      </c>
      <c r="AF9" s="50" t="s">
        <v>462</v>
      </c>
      <c r="AG9" s="70" t="s">
        <v>462</v>
      </c>
      <c r="AH9" s="50" t="s">
        <v>462</v>
      </c>
      <c r="AI9" s="754" t="s">
        <v>462</v>
      </c>
      <c r="AJ9" s="448"/>
    </row>
    <row r="10" spans="1:36" s="77" customFormat="1" x14ac:dyDescent="0.2">
      <c r="A10" s="280" t="s">
        <v>206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30"/>
      <c r="V10" s="30"/>
      <c r="W10" s="30"/>
      <c r="X10" s="30"/>
      <c r="Y10" s="30"/>
      <c r="Z10" s="30"/>
      <c r="AA10" s="30"/>
      <c r="AB10" s="30"/>
      <c r="AC10" s="109"/>
      <c r="AD10" s="109"/>
      <c r="AE10" s="121"/>
      <c r="AF10" s="121"/>
      <c r="AG10" s="122"/>
      <c r="AH10" s="30">
        <v>1138</v>
      </c>
      <c r="AI10" s="744">
        <v>1138</v>
      </c>
    </row>
    <row r="11" spans="1:36" s="77" customFormat="1" x14ac:dyDescent="0.2">
      <c r="A11" s="280" t="s">
        <v>393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30">
        <v>1271</v>
      </c>
      <c r="V11" s="30">
        <v>1278</v>
      </c>
      <c r="W11" s="30">
        <v>1244</v>
      </c>
      <c r="X11" s="30">
        <v>1140</v>
      </c>
      <c r="Y11" s="30">
        <v>1170</v>
      </c>
      <c r="Z11" s="30">
        <v>1084</v>
      </c>
      <c r="AA11" s="30">
        <v>1134</v>
      </c>
      <c r="AB11" s="30">
        <v>1052</v>
      </c>
      <c r="AC11" s="109">
        <v>1171</v>
      </c>
      <c r="AD11" s="109">
        <v>1149</v>
      </c>
      <c r="AE11" s="121">
        <v>1378</v>
      </c>
      <c r="AF11" s="121">
        <v>1652</v>
      </c>
      <c r="AG11" s="122">
        <v>1199</v>
      </c>
      <c r="AH11" s="30" t="s">
        <v>462</v>
      </c>
      <c r="AI11" s="754" t="s">
        <v>462</v>
      </c>
    </row>
    <row r="12" spans="1:36" s="77" customFormat="1" x14ac:dyDescent="0.2">
      <c r="A12" s="317" t="s">
        <v>12</v>
      </c>
      <c r="B12" s="361"/>
      <c r="C12" s="361"/>
      <c r="D12" s="361"/>
      <c r="E12" s="361"/>
      <c r="F12" s="361"/>
      <c r="G12" s="361"/>
      <c r="H12" s="361"/>
      <c r="I12" s="361"/>
      <c r="J12" s="30" t="s">
        <v>503</v>
      </c>
      <c r="K12" s="12" t="s">
        <v>462</v>
      </c>
      <c r="L12" s="12" t="s">
        <v>503</v>
      </c>
      <c r="M12" s="12" t="s">
        <v>462</v>
      </c>
      <c r="N12" s="12" t="s">
        <v>503</v>
      </c>
      <c r="O12" s="12" t="s">
        <v>462</v>
      </c>
      <c r="P12" s="12" t="s">
        <v>462</v>
      </c>
      <c r="Q12" s="12" t="s">
        <v>503</v>
      </c>
      <c r="R12" s="12" t="s">
        <v>462</v>
      </c>
      <c r="S12" s="12" t="s">
        <v>503</v>
      </c>
      <c r="T12" s="12" t="s">
        <v>462</v>
      </c>
      <c r="U12" s="30" t="s">
        <v>462</v>
      </c>
      <c r="V12" s="30" t="s">
        <v>462</v>
      </c>
      <c r="W12" s="30" t="s">
        <v>462</v>
      </c>
      <c r="X12" s="30" t="s">
        <v>462</v>
      </c>
      <c r="Y12" s="30" t="s">
        <v>462</v>
      </c>
      <c r="Z12" s="30" t="s">
        <v>462</v>
      </c>
      <c r="AA12" s="30" t="s">
        <v>462</v>
      </c>
      <c r="AB12" s="30" t="s">
        <v>462</v>
      </c>
      <c r="AC12" s="30" t="s">
        <v>462</v>
      </c>
      <c r="AD12" s="30" t="s">
        <v>462</v>
      </c>
      <c r="AE12" s="30" t="s">
        <v>462</v>
      </c>
      <c r="AF12" s="30" t="s">
        <v>462</v>
      </c>
      <c r="AG12" s="31" t="s">
        <v>462</v>
      </c>
      <c r="AH12" s="30" t="s">
        <v>462</v>
      </c>
      <c r="AI12" s="754" t="s">
        <v>462</v>
      </c>
      <c r="AJ12" s="448"/>
    </row>
    <row r="13" spans="1:36" s="77" customFormat="1" ht="22.5" x14ac:dyDescent="0.2">
      <c r="A13" s="317" t="s">
        <v>394</v>
      </c>
      <c r="B13" s="361"/>
      <c r="C13" s="361"/>
      <c r="D13" s="361"/>
      <c r="E13" s="361"/>
      <c r="F13" s="361"/>
      <c r="G13" s="361"/>
      <c r="H13" s="361"/>
      <c r="I13" s="361"/>
      <c r="J13" s="30" t="s">
        <v>503</v>
      </c>
      <c r="K13" s="12" t="s">
        <v>462</v>
      </c>
      <c r="L13" s="12" t="s">
        <v>503</v>
      </c>
      <c r="M13" s="12" t="s">
        <v>462</v>
      </c>
      <c r="N13" s="12" t="s">
        <v>503</v>
      </c>
      <c r="O13" s="12" t="s">
        <v>462</v>
      </c>
      <c r="P13" s="12" t="s">
        <v>462</v>
      </c>
      <c r="Q13" s="12" t="s">
        <v>503</v>
      </c>
      <c r="R13" s="12" t="s">
        <v>462</v>
      </c>
      <c r="S13" s="12" t="s">
        <v>503</v>
      </c>
      <c r="T13" s="12" t="s">
        <v>462</v>
      </c>
      <c r="U13" s="30" t="s">
        <v>462</v>
      </c>
      <c r="V13" s="30" t="s">
        <v>462</v>
      </c>
      <c r="W13" s="30" t="s">
        <v>462</v>
      </c>
      <c r="X13" s="30" t="s">
        <v>462</v>
      </c>
      <c r="Y13" s="30" t="s">
        <v>462</v>
      </c>
      <c r="Z13" s="30" t="s">
        <v>462</v>
      </c>
      <c r="AA13" s="30" t="s">
        <v>462</v>
      </c>
      <c r="AB13" s="30" t="s">
        <v>462</v>
      </c>
      <c r="AC13" s="30" t="s">
        <v>462</v>
      </c>
      <c r="AD13" s="30" t="s">
        <v>462</v>
      </c>
      <c r="AE13" s="30" t="s">
        <v>462</v>
      </c>
      <c r="AF13" s="30" t="s">
        <v>462</v>
      </c>
      <c r="AG13" s="31" t="s">
        <v>462</v>
      </c>
      <c r="AH13" s="292"/>
      <c r="AI13" s="1032"/>
      <c r="AJ13" s="448"/>
    </row>
    <row r="14" spans="1:36" s="77" customFormat="1" x14ac:dyDescent="0.2">
      <c r="A14" s="317" t="s">
        <v>15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2"/>
      <c r="AH14" s="292">
        <v>659</v>
      </c>
      <c r="AI14" s="1032">
        <v>426</v>
      </c>
    </row>
    <row r="15" spans="1:36" s="77" customFormat="1" x14ac:dyDescent="0.2">
      <c r="A15" s="317" t="s">
        <v>16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121">
        <v>648</v>
      </c>
      <c r="V15" s="121">
        <v>814</v>
      </c>
      <c r="W15" s="121">
        <v>885</v>
      </c>
      <c r="X15" s="121">
        <v>1112</v>
      </c>
      <c r="Y15" s="121">
        <v>1093</v>
      </c>
      <c r="Z15" s="121">
        <v>1161</v>
      </c>
      <c r="AA15" s="121">
        <v>1000</v>
      </c>
      <c r="AB15" s="121">
        <v>1029</v>
      </c>
      <c r="AC15" s="121">
        <v>846</v>
      </c>
      <c r="AD15" s="121">
        <v>831</v>
      </c>
      <c r="AE15" s="121">
        <v>791</v>
      </c>
      <c r="AF15" s="121">
        <v>454</v>
      </c>
      <c r="AG15" s="122">
        <v>813</v>
      </c>
      <c r="AH15" s="50" t="s">
        <v>462</v>
      </c>
      <c r="AI15" s="754" t="s">
        <v>462</v>
      </c>
    </row>
    <row r="16" spans="1:36" s="77" customFormat="1" x14ac:dyDescent="0.2">
      <c r="A16" s="317" t="s">
        <v>17</v>
      </c>
      <c r="B16" s="361"/>
      <c r="C16" s="361"/>
      <c r="D16" s="361"/>
      <c r="E16" s="361"/>
      <c r="F16" s="361"/>
      <c r="G16" s="361"/>
      <c r="H16" s="361"/>
      <c r="I16" s="361"/>
      <c r="J16" s="30" t="s">
        <v>503</v>
      </c>
      <c r="K16" s="12" t="s">
        <v>462</v>
      </c>
      <c r="L16" s="12" t="s">
        <v>503</v>
      </c>
      <c r="M16" s="12" t="s">
        <v>462</v>
      </c>
      <c r="N16" s="12" t="s">
        <v>503</v>
      </c>
      <c r="O16" s="12" t="s">
        <v>462</v>
      </c>
      <c r="P16" s="12" t="s">
        <v>462</v>
      </c>
      <c r="Q16" s="12" t="s">
        <v>503</v>
      </c>
      <c r="R16" s="12" t="s">
        <v>462</v>
      </c>
      <c r="S16" s="12" t="s">
        <v>503</v>
      </c>
      <c r="T16" s="12" t="s">
        <v>462</v>
      </c>
      <c r="U16" s="30" t="s">
        <v>462</v>
      </c>
      <c r="V16" s="30" t="s">
        <v>462</v>
      </c>
      <c r="W16" s="30" t="s">
        <v>462</v>
      </c>
      <c r="X16" s="30" t="s">
        <v>462</v>
      </c>
      <c r="Y16" s="30" t="s">
        <v>462</v>
      </c>
      <c r="Z16" s="30" t="s">
        <v>462</v>
      </c>
      <c r="AA16" s="30" t="s">
        <v>462</v>
      </c>
      <c r="AB16" s="30" t="s">
        <v>462</v>
      </c>
      <c r="AC16" s="30" t="s">
        <v>462</v>
      </c>
      <c r="AD16" s="30" t="s">
        <v>462</v>
      </c>
      <c r="AE16" s="30" t="s">
        <v>462</v>
      </c>
      <c r="AF16" s="30" t="s">
        <v>462</v>
      </c>
      <c r="AG16" s="31" t="s">
        <v>462</v>
      </c>
      <c r="AH16" s="50" t="s">
        <v>462</v>
      </c>
      <c r="AI16" s="754" t="s">
        <v>462</v>
      </c>
      <c r="AJ16" s="448"/>
    </row>
    <row r="17" spans="1:36" s="77" customFormat="1" x14ac:dyDescent="0.2">
      <c r="A17" s="317" t="s">
        <v>18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50" t="s">
        <v>462</v>
      </c>
      <c r="V17" s="50" t="s">
        <v>462</v>
      </c>
      <c r="W17" s="50" t="s">
        <v>462</v>
      </c>
      <c r="X17" s="50" t="s">
        <v>462</v>
      </c>
      <c r="Y17" s="50" t="s">
        <v>462</v>
      </c>
      <c r="Z17" s="50" t="s">
        <v>462</v>
      </c>
      <c r="AA17" s="50" t="s">
        <v>462</v>
      </c>
      <c r="AB17" s="50" t="s">
        <v>462</v>
      </c>
      <c r="AC17" s="50" t="s">
        <v>462</v>
      </c>
      <c r="AD17" s="50" t="s">
        <v>462</v>
      </c>
      <c r="AE17" s="50" t="s">
        <v>462</v>
      </c>
      <c r="AF17" s="50" t="s">
        <v>462</v>
      </c>
      <c r="AG17" s="70" t="s">
        <v>462</v>
      </c>
      <c r="AH17" s="50" t="s">
        <v>462</v>
      </c>
      <c r="AI17" s="754" t="s">
        <v>462</v>
      </c>
      <c r="AJ17" s="448"/>
    </row>
    <row r="18" spans="1:36" s="77" customFormat="1" x14ac:dyDescent="0.2">
      <c r="A18" s="317" t="s">
        <v>19</v>
      </c>
      <c r="B18" s="361"/>
      <c r="C18" s="361"/>
      <c r="D18" s="361"/>
      <c r="E18" s="361"/>
      <c r="F18" s="361"/>
      <c r="G18" s="361"/>
      <c r="H18" s="361"/>
      <c r="I18" s="361"/>
      <c r="J18" s="30" t="s">
        <v>503</v>
      </c>
      <c r="K18" s="12" t="s">
        <v>462</v>
      </c>
      <c r="L18" s="12" t="s">
        <v>503</v>
      </c>
      <c r="M18" s="12" t="s">
        <v>462</v>
      </c>
      <c r="N18" s="12" t="s">
        <v>503</v>
      </c>
      <c r="O18" s="12" t="s">
        <v>462</v>
      </c>
      <c r="P18" s="12" t="s">
        <v>462</v>
      </c>
      <c r="Q18" s="12" t="s">
        <v>503</v>
      </c>
      <c r="R18" s="12" t="s">
        <v>462</v>
      </c>
      <c r="S18" s="12" t="s">
        <v>503</v>
      </c>
      <c r="T18" s="12" t="s">
        <v>462</v>
      </c>
      <c r="U18" s="30" t="s">
        <v>462</v>
      </c>
      <c r="V18" s="30" t="s">
        <v>462</v>
      </c>
      <c r="W18" s="30" t="s">
        <v>462</v>
      </c>
      <c r="X18" s="30" t="s">
        <v>462</v>
      </c>
      <c r="Y18" s="30" t="s">
        <v>462</v>
      </c>
      <c r="Z18" s="30" t="s">
        <v>462</v>
      </c>
      <c r="AA18" s="30" t="s">
        <v>462</v>
      </c>
      <c r="AB18" s="30" t="s">
        <v>462</v>
      </c>
      <c r="AC18" s="30" t="s">
        <v>462</v>
      </c>
      <c r="AD18" s="30" t="s">
        <v>462</v>
      </c>
      <c r="AE18" s="30" t="s">
        <v>462</v>
      </c>
      <c r="AF18" s="30" t="s">
        <v>462</v>
      </c>
      <c r="AG18" s="31" t="s">
        <v>462</v>
      </c>
      <c r="AH18" s="50" t="s">
        <v>462</v>
      </c>
      <c r="AI18" s="754" t="s">
        <v>462</v>
      </c>
      <c r="AJ18" s="448"/>
    </row>
    <row r="19" spans="1:36" s="77" customFormat="1" x14ac:dyDescent="0.2">
      <c r="A19" s="317" t="s">
        <v>20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  <c r="T19" s="449"/>
      <c r="U19" s="50" t="s">
        <v>462</v>
      </c>
      <c r="V19" s="50" t="s">
        <v>462</v>
      </c>
      <c r="W19" s="50" t="s">
        <v>462</v>
      </c>
      <c r="X19" s="50" t="s">
        <v>462</v>
      </c>
      <c r="Y19" s="50" t="s">
        <v>462</v>
      </c>
      <c r="Z19" s="50" t="s">
        <v>462</v>
      </c>
      <c r="AA19" s="50" t="s">
        <v>462</v>
      </c>
      <c r="AB19" s="50" t="s">
        <v>462</v>
      </c>
      <c r="AC19" s="50" t="s">
        <v>462</v>
      </c>
      <c r="AD19" s="50" t="s">
        <v>462</v>
      </c>
      <c r="AE19" s="50" t="s">
        <v>462</v>
      </c>
      <c r="AF19" s="50" t="s">
        <v>462</v>
      </c>
      <c r="AG19" s="70" t="s">
        <v>462</v>
      </c>
      <c r="AH19" s="50" t="s">
        <v>462</v>
      </c>
      <c r="AI19" s="754" t="s">
        <v>462</v>
      </c>
      <c r="AJ19" s="448"/>
    </row>
    <row r="20" spans="1:36" s="77" customFormat="1" x14ac:dyDescent="0.2">
      <c r="A20" s="317" t="s">
        <v>21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49"/>
      <c r="R20" s="449"/>
      <c r="S20" s="449"/>
      <c r="T20" s="449"/>
      <c r="U20" s="50"/>
      <c r="V20" s="19"/>
      <c r="W20" s="19"/>
      <c r="X20" s="19"/>
      <c r="Y20" s="19"/>
      <c r="Z20" s="19"/>
      <c r="AA20" s="50"/>
      <c r="AB20" s="50"/>
      <c r="AC20" s="175"/>
      <c r="AD20" s="175"/>
      <c r="AE20" s="19"/>
      <c r="AF20" s="19"/>
      <c r="AG20" s="394"/>
      <c r="AH20" s="292"/>
      <c r="AI20" s="1032"/>
    </row>
    <row r="21" spans="1:36" s="77" customFormat="1" x14ac:dyDescent="0.2">
      <c r="A21" s="317" t="s">
        <v>22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09">
        <v>3047</v>
      </c>
      <c r="AI21" s="1122">
        <v>4174</v>
      </c>
    </row>
    <row r="22" spans="1:36" s="77" customFormat="1" x14ac:dyDescent="0.2">
      <c r="A22" s="317" t="s">
        <v>211</v>
      </c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121">
        <v>2676</v>
      </c>
      <c r="V22" s="121">
        <v>3340</v>
      </c>
      <c r="W22" s="121">
        <v>2050</v>
      </c>
      <c r="X22" s="121">
        <v>3157</v>
      </c>
      <c r="Y22" s="121">
        <v>2917</v>
      </c>
      <c r="Z22" s="121">
        <v>2872</v>
      </c>
      <c r="AA22" s="121">
        <v>2976</v>
      </c>
      <c r="AB22" s="121">
        <v>4212</v>
      </c>
      <c r="AC22" s="121">
        <v>4418</v>
      </c>
      <c r="AD22" s="121">
        <v>5826</v>
      </c>
      <c r="AE22" s="121">
        <v>2931</v>
      </c>
      <c r="AF22" s="121">
        <v>2714</v>
      </c>
      <c r="AG22" s="122">
        <v>2500</v>
      </c>
      <c r="AH22" s="109">
        <v>4161</v>
      </c>
      <c r="AI22" s="1122">
        <v>5194</v>
      </c>
    </row>
    <row r="23" spans="1:36" s="77" customFormat="1" x14ac:dyDescent="0.2">
      <c r="A23" s="317" t="s">
        <v>212</v>
      </c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121">
        <v>2168</v>
      </c>
      <c r="V23" s="121">
        <v>2348</v>
      </c>
      <c r="W23" s="121">
        <v>2381</v>
      </c>
      <c r="X23" s="121">
        <v>2517</v>
      </c>
      <c r="Y23" s="121">
        <v>2480</v>
      </c>
      <c r="Z23" s="121">
        <v>2389</v>
      </c>
      <c r="AA23" s="121">
        <v>4297</v>
      </c>
      <c r="AB23" s="121">
        <v>4845</v>
      </c>
      <c r="AC23" s="121">
        <v>5511</v>
      </c>
      <c r="AD23" s="121">
        <v>6870</v>
      </c>
      <c r="AE23" s="121">
        <v>4636</v>
      </c>
      <c r="AF23" s="121">
        <v>4066</v>
      </c>
      <c r="AG23" s="122">
        <v>3826</v>
      </c>
      <c r="AH23" s="109">
        <v>-1114</v>
      </c>
      <c r="AI23" s="1254">
        <v>-1020</v>
      </c>
    </row>
    <row r="24" spans="1:36" s="77" customFormat="1" ht="22.5" x14ac:dyDescent="0.2">
      <c r="A24" s="317" t="s">
        <v>27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67">
        <v>508</v>
      </c>
      <c r="V24" s="30">
        <v>992</v>
      </c>
      <c r="W24" s="67">
        <v>-331</v>
      </c>
      <c r="X24" s="67">
        <v>640</v>
      </c>
      <c r="Y24" s="67">
        <v>437</v>
      </c>
      <c r="Z24" s="67">
        <v>483</v>
      </c>
      <c r="AA24" s="67">
        <v>-1321</v>
      </c>
      <c r="AB24" s="30">
        <v>-633</v>
      </c>
      <c r="AC24" s="121">
        <v>-1093</v>
      </c>
      <c r="AD24" s="121">
        <v>-1044</v>
      </c>
      <c r="AE24" s="121">
        <v>-1705</v>
      </c>
      <c r="AF24" s="121">
        <v>-1352</v>
      </c>
      <c r="AG24" s="122">
        <v>-1326</v>
      </c>
      <c r="AH24" s="292" t="s">
        <v>503</v>
      </c>
      <c r="AI24" s="1035" t="s">
        <v>503</v>
      </c>
    </row>
    <row r="25" spans="1:36" s="77" customFormat="1" x14ac:dyDescent="0.2">
      <c r="A25" s="317" t="s">
        <v>214</v>
      </c>
      <c r="B25" s="30" t="s">
        <v>462</v>
      </c>
      <c r="C25" s="30" t="s">
        <v>503</v>
      </c>
      <c r="D25" s="30" t="s">
        <v>462</v>
      </c>
      <c r="E25" s="30" t="s">
        <v>503</v>
      </c>
      <c r="F25" s="30" t="s">
        <v>462</v>
      </c>
      <c r="G25" s="30" t="s">
        <v>503</v>
      </c>
      <c r="H25" s="30" t="s">
        <v>462</v>
      </c>
      <c r="I25" s="30" t="s">
        <v>462</v>
      </c>
      <c r="J25" s="30" t="s">
        <v>503</v>
      </c>
      <c r="K25" s="450" t="s">
        <v>462</v>
      </c>
      <c r="L25" s="450" t="s">
        <v>503</v>
      </c>
      <c r="M25" s="451" t="s">
        <v>462</v>
      </c>
      <c r="N25" s="450" t="s">
        <v>503</v>
      </c>
      <c r="O25" s="451" t="s">
        <v>462</v>
      </c>
      <c r="P25" s="451" t="s">
        <v>462</v>
      </c>
      <c r="Q25" s="451" t="s">
        <v>503</v>
      </c>
      <c r="R25" s="451" t="s">
        <v>462</v>
      </c>
      <c r="S25" s="451" t="s">
        <v>503</v>
      </c>
      <c r="T25" s="451" t="s">
        <v>462</v>
      </c>
      <c r="U25" s="451" t="s">
        <v>462</v>
      </c>
      <c r="V25" s="451" t="s">
        <v>503</v>
      </c>
      <c r="W25" s="451" t="s">
        <v>462</v>
      </c>
      <c r="X25" s="12" t="s">
        <v>503</v>
      </c>
      <c r="Y25" s="12" t="s">
        <v>462</v>
      </c>
      <c r="Z25" s="12" t="s">
        <v>503</v>
      </c>
      <c r="AA25" s="12" t="s">
        <v>462</v>
      </c>
      <c r="AB25" s="109" t="s">
        <v>462</v>
      </c>
      <c r="AC25" s="109" t="s">
        <v>503</v>
      </c>
      <c r="AD25" s="109" t="s">
        <v>462</v>
      </c>
      <c r="AE25" s="109" t="s">
        <v>503</v>
      </c>
      <c r="AF25" s="109" t="s">
        <v>462</v>
      </c>
      <c r="AG25" s="142" t="s">
        <v>503</v>
      </c>
      <c r="AH25" s="292" t="s">
        <v>503</v>
      </c>
      <c r="AI25" s="1035" t="s">
        <v>503</v>
      </c>
    </row>
    <row r="26" spans="1:36" s="77" customFormat="1" x14ac:dyDescent="0.2">
      <c r="A26" s="317" t="s">
        <v>215</v>
      </c>
      <c r="B26" s="30" t="s">
        <v>462</v>
      </c>
      <c r="C26" s="30" t="s">
        <v>503</v>
      </c>
      <c r="D26" s="30" t="s">
        <v>462</v>
      </c>
      <c r="E26" s="30" t="s">
        <v>503</v>
      </c>
      <c r="F26" s="30" t="s">
        <v>462</v>
      </c>
      <c r="G26" s="30" t="s">
        <v>503</v>
      </c>
      <c r="H26" s="30" t="s">
        <v>462</v>
      </c>
      <c r="I26" s="30" t="s">
        <v>462</v>
      </c>
      <c r="J26" s="30" t="s">
        <v>503</v>
      </c>
      <c r="K26" s="30" t="s">
        <v>462</v>
      </c>
      <c r="L26" s="30" t="s">
        <v>503</v>
      </c>
      <c r="M26" s="30" t="s">
        <v>462</v>
      </c>
      <c r="N26" s="30" t="s">
        <v>503</v>
      </c>
      <c r="O26" s="30" t="s">
        <v>462</v>
      </c>
      <c r="P26" s="30" t="s">
        <v>462</v>
      </c>
      <c r="Q26" s="30" t="s">
        <v>503</v>
      </c>
      <c r="R26" s="30" t="s">
        <v>462</v>
      </c>
      <c r="S26" s="30" t="s">
        <v>503</v>
      </c>
      <c r="T26" s="30" t="s">
        <v>462</v>
      </c>
      <c r="U26" s="30" t="s">
        <v>462</v>
      </c>
      <c r="V26" s="30" t="s">
        <v>503</v>
      </c>
      <c r="W26" s="30" t="s">
        <v>462</v>
      </c>
      <c r="X26" s="30" t="s">
        <v>503</v>
      </c>
      <c r="Y26" s="30" t="s">
        <v>462</v>
      </c>
      <c r="Z26" s="30" t="s">
        <v>503</v>
      </c>
      <c r="AA26" s="30" t="s">
        <v>462</v>
      </c>
      <c r="AB26" s="30" t="s">
        <v>462</v>
      </c>
      <c r="AC26" s="30" t="s">
        <v>503</v>
      </c>
      <c r="AD26" s="30" t="s">
        <v>462</v>
      </c>
      <c r="AE26" s="109" t="s">
        <v>503</v>
      </c>
      <c r="AF26" s="109" t="s">
        <v>462</v>
      </c>
      <c r="AG26" s="142" t="s">
        <v>503</v>
      </c>
      <c r="AH26" s="292" t="s">
        <v>503</v>
      </c>
      <c r="AI26" s="1035" t="s">
        <v>503</v>
      </c>
    </row>
    <row r="27" spans="1:36" s="77" customFormat="1" ht="22.5" x14ac:dyDescent="0.2">
      <c r="A27" s="317" t="s">
        <v>395</v>
      </c>
      <c r="B27" s="30" t="s">
        <v>462</v>
      </c>
      <c r="C27" s="30" t="s">
        <v>503</v>
      </c>
      <c r="D27" s="30" t="s">
        <v>462</v>
      </c>
      <c r="E27" s="30" t="s">
        <v>503</v>
      </c>
      <c r="F27" s="30" t="s">
        <v>462</v>
      </c>
      <c r="G27" s="30" t="s">
        <v>503</v>
      </c>
      <c r="H27" s="30" t="s">
        <v>462</v>
      </c>
      <c r="I27" s="30" t="s">
        <v>462</v>
      </c>
      <c r="J27" s="30" t="s">
        <v>503</v>
      </c>
      <c r="K27" s="30" t="s">
        <v>462</v>
      </c>
      <c r="L27" s="30" t="s">
        <v>503</v>
      </c>
      <c r="M27" s="30" t="s">
        <v>462</v>
      </c>
      <c r="N27" s="30" t="s">
        <v>503</v>
      </c>
      <c r="O27" s="30" t="s">
        <v>462</v>
      </c>
      <c r="P27" s="30" t="s">
        <v>462</v>
      </c>
      <c r="Q27" s="30" t="s">
        <v>503</v>
      </c>
      <c r="R27" s="30" t="s">
        <v>462</v>
      </c>
      <c r="S27" s="30" t="s">
        <v>503</v>
      </c>
      <c r="T27" s="30" t="s">
        <v>462</v>
      </c>
      <c r="U27" s="30" t="s">
        <v>462</v>
      </c>
      <c r="V27" s="30" t="s">
        <v>503</v>
      </c>
      <c r="W27" s="30" t="s">
        <v>462</v>
      </c>
      <c r="X27" s="30" t="s">
        <v>503</v>
      </c>
      <c r="Y27" s="30" t="s">
        <v>462</v>
      </c>
      <c r="Z27" s="30" t="s">
        <v>503</v>
      </c>
      <c r="AA27" s="30" t="s">
        <v>462</v>
      </c>
      <c r="AB27" s="30" t="s">
        <v>462</v>
      </c>
      <c r="AC27" s="30" t="s">
        <v>503</v>
      </c>
      <c r="AD27" s="30" t="s">
        <v>462</v>
      </c>
      <c r="AE27" s="109" t="s">
        <v>503</v>
      </c>
      <c r="AF27" s="109" t="s">
        <v>462</v>
      </c>
      <c r="AG27" s="142" t="s">
        <v>503</v>
      </c>
      <c r="AH27" s="292" t="s">
        <v>503</v>
      </c>
      <c r="AI27" s="1035" t="s">
        <v>503</v>
      </c>
    </row>
    <row r="28" spans="1:36" s="77" customFormat="1" ht="22.5" x14ac:dyDescent="0.2">
      <c r="A28" s="317" t="s">
        <v>396</v>
      </c>
      <c r="B28" s="30" t="s">
        <v>462</v>
      </c>
      <c r="C28" s="30" t="s">
        <v>503</v>
      </c>
      <c r="D28" s="30" t="s">
        <v>462</v>
      </c>
      <c r="E28" s="30" t="s">
        <v>503</v>
      </c>
      <c r="F28" s="30" t="s">
        <v>462</v>
      </c>
      <c r="G28" s="30" t="s">
        <v>503</v>
      </c>
      <c r="H28" s="30" t="s">
        <v>462</v>
      </c>
      <c r="I28" s="30" t="s">
        <v>462</v>
      </c>
      <c r="J28" s="30" t="s">
        <v>503</v>
      </c>
      <c r="K28" s="30" t="s">
        <v>462</v>
      </c>
      <c r="L28" s="30" t="s">
        <v>503</v>
      </c>
      <c r="M28" s="30" t="s">
        <v>462</v>
      </c>
      <c r="N28" s="30" t="s">
        <v>503</v>
      </c>
      <c r="O28" s="30" t="s">
        <v>462</v>
      </c>
      <c r="P28" s="30" t="s">
        <v>462</v>
      </c>
      <c r="Q28" s="30" t="s">
        <v>503</v>
      </c>
      <c r="R28" s="30" t="s">
        <v>462</v>
      </c>
      <c r="S28" s="30" t="s">
        <v>503</v>
      </c>
      <c r="T28" s="30" t="s">
        <v>462</v>
      </c>
      <c r="U28" s="30" t="s">
        <v>462</v>
      </c>
      <c r="V28" s="30" t="s">
        <v>503</v>
      </c>
      <c r="W28" s="30" t="s">
        <v>462</v>
      </c>
      <c r="X28" s="30" t="s">
        <v>503</v>
      </c>
      <c r="Y28" s="30" t="s">
        <v>462</v>
      </c>
      <c r="Z28" s="30" t="s">
        <v>503</v>
      </c>
      <c r="AA28" s="30" t="s">
        <v>462</v>
      </c>
      <c r="AB28" s="30" t="s">
        <v>462</v>
      </c>
      <c r="AC28" s="30" t="s">
        <v>503</v>
      </c>
      <c r="AD28" s="30" t="s">
        <v>462</v>
      </c>
      <c r="AE28" s="109" t="s">
        <v>503</v>
      </c>
      <c r="AF28" s="109" t="s">
        <v>462</v>
      </c>
      <c r="AG28" s="189" t="s">
        <v>503</v>
      </c>
      <c r="AH28" s="292" t="s">
        <v>503</v>
      </c>
      <c r="AI28" s="1035" t="s">
        <v>503</v>
      </c>
    </row>
    <row r="29" spans="1:36" s="77" customFormat="1" x14ac:dyDescent="0.2">
      <c r="A29" s="317" t="s">
        <v>397</v>
      </c>
      <c r="B29" s="30" t="s">
        <v>462</v>
      </c>
      <c r="C29" s="30" t="s">
        <v>503</v>
      </c>
      <c r="D29" s="30" t="s">
        <v>462</v>
      </c>
      <c r="E29" s="30" t="s">
        <v>503</v>
      </c>
      <c r="F29" s="30" t="s">
        <v>462</v>
      </c>
      <c r="G29" s="30" t="s">
        <v>503</v>
      </c>
      <c r="H29" s="30" t="s">
        <v>462</v>
      </c>
      <c r="I29" s="30" t="s">
        <v>462</v>
      </c>
      <c r="J29" s="30" t="s">
        <v>503</v>
      </c>
      <c r="K29" s="30" t="s">
        <v>462</v>
      </c>
      <c r="L29" s="30" t="s">
        <v>503</v>
      </c>
      <c r="M29" s="30" t="s">
        <v>462</v>
      </c>
      <c r="N29" s="30" t="s">
        <v>503</v>
      </c>
      <c r="O29" s="30" t="s">
        <v>462</v>
      </c>
      <c r="P29" s="30" t="s">
        <v>462</v>
      </c>
      <c r="Q29" s="30" t="s">
        <v>503</v>
      </c>
      <c r="R29" s="30" t="s">
        <v>462</v>
      </c>
      <c r="S29" s="30" t="s">
        <v>503</v>
      </c>
      <c r="T29" s="30" t="s">
        <v>462</v>
      </c>
      <c r="U29" s="30" t="s">
        <v>462</v>
      </c>
      <c r="V29" s="30" t="s">
        <v>503</v>
      </c>
      <c r="W29" s="30" t="s">
        <v>462</v>
      </c>
      <c r="X29" s="30" t="s">
        <v>503</v>
      </c>
      <c r="Y29" s="30" t="s">
        <v>462</v>
      </c>
      <c r="Z29" s="30" t="s">
        <v>503</v>
      </c>
      <c r="AA29" s="30" t="s">
        <v>462</v>
      </c>
      <c r="AB29" s="30" t="s">
        <v>462</v>
      </c>
      <c r="AC29" s="30" t="s">
        <v>503</v>
      </c>
      <c r="AD29" s="30" t="s">
        <v>462</v>
      </c>
      <c r="AE29" s="109" t="s">
        <v>503</v>
      </c>
      <c r="AF29" s="109" t="s">
        <v>462</v>
      </c>
      <c r="AG29" s="189" t="s">
        <v>503</v>
      </c>
      <c r="AH29" s="292" t="s">
        <v>503</v>
      </c>
      <c r="AI29" s="1035" t="s">
        <v>503</v>
      </c>
    </row>
    <row r="30" spans="1:36" s="77" customFormat="1" x14ac:dyDescent="0.2">
      <c r="A30" s="317" t="s">
        <v>219</v>
      </c>
      <c r="B30" s="30" t="s">
        <v>462</v>
      </c>
      <c r="C30" s="30" t="s">
        <v>462</v>
      </c>
      <c r="D30" s="30" t="s">
        <v>462</v>
      </c>
      <c r="E30" s="30" t="s">
        <v>462</v>
      </c>
      <c r="F30" s="30" t="s">
        <v>462</v>
      </c>
      <c r="G30" s="30" t="s">
        <v>462</v>
      </c>
      <c r="H30" s="30" t="s">
        <v>462</v>
      </c>
      <c r="I30" s="30" t="s">
        <v>462</v>
      </c>
      <c r="J30" s="30" t="s">
        <v>462</v>
      </c>
      <c r="K30" s="30" t="s">
        <v>462</v>
      </c>
      <c r="L30" s="30" t="s">
        <v>462</v>
      </c>
      <c r="M30" s="30" t="s">
        <v>462</v>
      </c>
      <c r="N30" s="30" t="s">
        <v>462</v>
      </c>
      <c r="O30" s="30" t="s">
        <v>462</v>
      </c>
      <c r="P30" s="30" t="s">
        <v>462</v>
      </c>
      <c r="Q30" s="30" t="s">
        <v>462</v>
      </c>
      <c r="R30" s="30" t="s">
        <v>462</v>
      </c>
      <c r="S30" s="30" t="s">
        <v>462</v>
      </c>
      <c r="T30" s="30" t="s">
        <v>462</v>
      </c>
      <c r="U30" s="30" t="s">
        <v>462</v>
      </c>
      <c r="V30" s="30" t="s">
        <v>462</v>
      </c>
      <c r="W30" s="30" t="s">
        <v>462</v>
      </c>
      <c r="X30" s="30" t="s">
        <v>462</v>
      </c>
      <c r="Y30" s="30" t="s">
        <v>462</v>
      </c>
      <c r="Z30" s="30" t="s">
        <v>462</v>
      </c>
      <c r="AA30" s="30" t="s">
        <v>462</v>
      </c>
      <c r="AB30" s="30" t="s">
        <v>462</v>
      </c>
      <c r="AC30" s="30" t="s">
        <v>462</v>
      </c>
      <c r="AD30" s="30" t="s">
        <v>462</v>
      </c>
      <c r="AE30" s="30" t="s">
        <v>462</v>
      </c>
      <c r="AF30" s="30" t="s">
        <v>462</v>
      </c>
      <c r="AG30" s="30" t="s">
        <v>462</v>
      </c>
      <c r="AH30" s="109">
        <v>6</v>
      </c>
      <c r="AI30" s="717">
        <v>5</v>
      </c>
    </row>
    <row r="31" spans="1:36" s="77" customFormat="1" ht="12.75" x14ac:dyDescent="0.2">
      <c r="A31" s="317" t="s">
        <v>505</v>
      </c>
      <c r="B31" s="12" t="s">
        <v>462</v>
      </c>
      <c r="C31" s="12" t="s">
        <v>503</v>
      </c>
      <c r="D31" s="12" t="s">
        <v>462</v>
      </c>
      <c r="E31" s="12" t="s">
        <v>503</v>
      </c>
      <c r="F31" s="12" t="s">
        <v>462</v>
      </c>
      <c r="G31" s="12" t="s">
        <v>503</v>
      </c>
      <c r="H31" s="12" t="s">
        <v>462</v>
      </c>
      <c r="I31" s="12" t="s">
        <v>462</v>
      </c>
      <c r="J31" s="12" t="s">
        <v>503</v>
      </c>
      <c r="K31" s="12" t="s">
        <v>462</v>
      </c>
      <c r="L31" s="452" t="s">
        <v>503</v>
      </c>
      <c r="M31" s="30" t="s">
        <v>462</v>
      </c>
      <c r="N31" s="30" t="s">
        <v>503</v>
      </c>
      <c r="O31" s="30" t="s">
        <v>462</v>
      </c>
      <c r="P31" s="30" t="s">
        <v>462</v>
      </c>
      <c r="Q31" s="30" t="s">
        <v>503</v>
      </c>
      <c r="R31" s="30" t="s">
        <v>462</v>
      </c>
      <c r="S31" s="30" t="s">
        <v>503</v>
      </c>
      <c r="T31" s="452" t="s">
        <v>462</v>
      </c>
      <c r="U31" s="30">
        <v>5</v>
      </c>
      <c r="V31" s="30">
        <v>5</v>
      </c>
      <c r="W31" s="30">
        <v>5</v>
      </c>
      <c r="X31" s="30">
        <v>7</v>
      </c>
      <c r="Y31" s="30">
        <v>7</v>
      </c>
      <c r="Z31" s="30">
        <v>7</v>
      </c>
      <c r="AA31" s="30">
        <v>7</v>
      </c>
      <c r="AB31" s="30">
        <v>7</v>
      </c>
      <c r="AC31" s="30">
        <v>7</v>
      </c>
      <c r="AD31" s="30">
        <v>6</v>
      </c>
      <c r="AE31" s="121">
        <v>6</v>
      </c>
      <c r="AF31" s="121">
        <v>6</v>
      </c>
      <c r="AG31" s="122">
        <v>6</v>
      </c>
      <c r="AH31" s="109">
        <v>3566</v>
      </c>
      <c r="AI31" s="1323">
        <v>3441</v>
      </c>
    </row>
    <row r="32" spans="1:36" s="77" customFormat="1" ht="12.75" x14ac:dyDescent="0.2">
      <c r="A32" s="317" t="s">
        <v>506</v>
      </c>
      <c r="B32" s="30" t="s">
        <v>462</v>
      </c>
      <c r="C32" s="30" t="s">
        <v>503</v>
      </c>
      <c r="D32" s="30" t="s">
        <v>462</v>
      </c>
      <c r="E32" s="30" t="s">
        <v>503</v>
      </c>
      <c r="F32" s="30" t="s">
        <v>462</v>
      </c>
      <c r="G32" s="30" t="s">
        <v>503</v>
      </c>
      <c r="H32" s="30" t="s">
        <v>462</v>
      </c>
      <c r="I32" s="30" t="s">
        <v>462</v>
      </c>
      <c r="J32" s="30" t="s">
        <v>503</v>
      </c>
      <c r="K32" s="30" t="s">
        <v>462</v>
      </c>
      <c r="L32" s="30" t="s">
        <v>503</v>
      </c>
      <c r="M32" s="30" t="s">
        <v>462</v>
      </c>
      <c r="N32" s="30" t="s">
        <v>503</v>
      </c>
      <c r="O32" s="30" t="s">
        <v>462</v>
      </c>
      <c r="P32" s="30" t="s">
        <v>462</v>
      </c>
      <c r="Q32" s="30" t="s">
        <v>503</v>
      </c>
      <c r="R32" s="30" t="s">
        <v>462</v>
      </c>
      <c r="S32" s="30" t="s">
        <v>503</v>
      </c>
      <c r="T32" s="30" t="s">
        <v>462</v>
      </c>
      <c r="U32" s="30">
        <v>4691</v>
      </c>
      <c r="V32" s="30">
        <v>4681</v>
      </c>
      <c r="W32" s="30">
        <v>4579</v>
      </c>
      <c r="X32" s="30">
        <v>4902</v>
      </c>
      <c r="Y32" s="30">
        <v>4440</v>
      </c>
      <c r="Z32" s="30">
        <v>3975</v>
      </c>
      <c r="AA32" s="30">
        <v>3697</v>
      </c>
      <c r="AB32" s="30">
        <v>3619</v>
      </c>
      <c r="AC32" s="30">
        <v>3640</v>
      </c>
      <c r="AD32" s="30">
        <v>3328</v>
      </c>
      <c r="AE32" s="121">
        <v>3380</v>
      </c>
      <c r="AF32" s="121">
        <v>3326</v>
      </c>
      <c r="AG32" s="122">
        <v>3456</v>
      </c>
      <c r="AH32" s="109">
        <v>1</v>
      </c>
      <c r="AI32" s="1254">
        <v>1</v>
      </c>
    </row>
    <row r="33" spans="1:35" s="77" customFormat="1" x14ac:dyDescent="0.2">
      <c r="A33" s="317" t="s">
        <v>37</v>
      </c>
      <c r="B33" s="30" t="s">
        <v>462</v>
      </c>
      <c r="C33" s="30" t="s">
        <v>503</v>
      </c>
      <c r="D33" s="30" t="s">
        <v>462</v>
      </c>
      <c r="E33" s="30" t="s">
        <v>503</v>
      </c>
      <c r="F33" s="30" t="s">
        <v>462</v>
      </c>
      <c r="G33" s="30" t="s">
        <v>503</v>
      </c>
      <c r="H33" s="30" t="s">
        <v>462</v>
      </c>
      <c r="I33" s="30" t="s">
        <v>462</v>
      </c>
      <c r="J33" s="30" t="s">
        <v>503</v>
      </c>
      <c r="K33" s="30" t="s">
        <v>462</v>
      </c>
      <c r="L33" s="30" t="s">
        <v>503</v>
      </c>
      <c r="M33" s="30" t="s">
        <v>462</v>
      </c>
      <c r="N33" s="30" t="s">
        <v>503</v>
      </c>
      <c r="O33" s="30" t="s">
        <v>462</v>
      </c>
      <c r="P33" s="30" t="s">
        <v>462</v>
      </c>
      <c r="Q33" s="30" t="s">
        <v>503</v>
      </c>
      <c r="R33" s="30" t="s">
        <v>462</v>
      </c>
      <c r="S33" s="30" t="s">
        <v>503</v>
      </c>
      <c r="T33" s="30" t="s">
        <v>462</v>
      </c>
      <c r="U33" s="30">
        <v>1</v>
      </c>
      <c r="V33" s="30">
        <v>1</v>
      </c>
      <c r="W33" s="30">
        <v>1</v>
      </c>
      <c r="X33" s="30">
        <v>1</v>
      </c>
      <c r="Y33" s="30">
        <v>1</v>
      </c>
      <c r="Z33" s="30">
        <v>1</v>
      </c>
      <c r="AA33" s="30">
        <v>1</v>
      </c>
      <c r="AB33" s="30">
        <v>1</v>
      </c>
      <c r="AC33" s="30">
        <v>1</v>
      </c>
      <c r="AD33" s="30">
        <v>1</v>
      </c>
      <c r="AE33" s="121">
        <v>1</v>
      </c>
      <c r="AF33" s="121">
        <v>1</v>
      </c>
      <c r="AG33" s="122">
        <v>1</v>
      </c>
      <c r="AH33" s="109">
        <v>1396</v>
      </c>
      <c r="AI33" s="1323">
        <v>1473</v>
      </c>
    </row>
    <row r="34" spans="1:35" s="77" customFormat="1" ht="22.5" x14ac:dyDescent="0.2">
      <c r="A34" s="317" t="s">
        <v>400</v>
      </c>
      <c r="B34" s="30" t="s">
        <v>462</v>
      </c>
      <c r="C34" s="30" t="s">
        <v>503</v>
      </c>
      <c r="D34" s="30" t="s">
        <v>462</v>
      </c>
      <c r="E34" s="30" t="s">
        <v>503</v>
      </c>
      <c r="F34" s="30" t="s">
        <v>462</v>
      </c>
      <c r="G34" s="30" t="s">
        <v>503</v>
      </c>
      <c r="H34" s="30" t="s">
        <v>462</v>
      </c>
      <c r="I34" s="30" t="s">
        <v>462</v>
      </c>
      <c r="J34" s="30" t="s">
        <v>503</v>
      </c>
      <c r="K34" s="30" t="s">
        <v>462</v>
      </c>
      <c r="L34" s="30" t="s">
        <v>503</v>
      </c>
      <c r="M34" s="30" t="s">
        <v>462</v>
      </c>
      <c r="N34" s="30" t="s">
        <v>503</v>
      </c>
      <c r="O34" s="30" t="s">
        <v>462</v>
      </c>
      <c r="P34" s="30" t="s">
        <v>462</v>
      </c>
      <c r="Q34" s="30" t="s">
        <v>503</v>
      </c>
      <c r="R34" s="30" t="s">
        <v>462</v>
      </c>
      <c r="S34" s="30" t="s">
        <v>503</v>
      </c>
      <c r="T34" s="30" t="s">
        <v>462</v>
      </c>
      <c r="U34" s="30">
        <v>1713</v>
      </c>
      <c r="V34" s="30">
        <v>1599</v>
      </c>
      <c r="W34" s="30">
        <v>1246</v>
      </c>
      <c r="X34" s="30">
        <v>1142</v>
      </c>
      <c r="Y34" s="30">
        <v>1045</v>
      </c>
      <c r="Z34" s="30">
        <v>974</v>
      </c>
      <c r="AA34" s="30">
        <v>1184</v>
      </c>
      <c r="AB34" s="30">
        <v>1253</v>
      </c>
      <c r="AC34" s="30">
        <v>1400</v>
      </c>
      <c r="AD34" s="30">
        <v>1582</v>
      </c>
      <c r="AE34" s="121">
        <v>1464</v>
      </c>
      <c r="AF34" s="121">
        <v>1429</v>
      </c>
      <c r="AG34" s="122">
        <v>1442</v>
      </c>
      <c r="AH34" s="109" t="s">
        <v>503</v>
      </c>
      <c r="AI34" s="1254" t="s">
        <v>503</v>
      </c>
    </row>
    <row r="35" spans="1:35" s="77" customFormat="1" x14ac:dyDescent="0.2">
      <c r="A35" s="280" t="s">
        <v>401</v>
      </c>
      <c r="B35" s="30" t="s">
        <v>462</v>
      </c>
      <c r="C35" s="30" t="s">
        <v>503</v>
      </c>
      <c r="D35" s="30" t="s">
        <v>462</v>
      </c>
      <c r="E35" s="30" t="s">
        <v>503</v>
      </c>
      <c r="F35" s="30" t="s">
        <v>462</v>
      </c>
      <c r="G35" s="30" t="s">
        <v>503</v>
      </c>
      <c r="H35" s="30" t="s">
        <v>462</v>
      </c>
      <c r="I35" s="30" t="s">
        <v>462</v>
      </c>
      <c r="J35" s="30" t="s">
        <v>503</v>
      </c>
      <c r="K35" s="109" t="s">
        <v>462</v>
      </c>
      <c r="L35" s="109" t="s">
        <v>503</v>
      </c>
      <c r="M35" s="109" t="s">
        <v>462</v>
      </c>
      <c r="N35" s="30" t="s">
        <v>503</v>
      </c>
      <c r="O35" s="30" t="s">
        <v>462</v>
      </c>
      <c r="P35" s="30" t="s">
        <v>462</v>
      </c>
      <c r="Q35" s="30" t="s">
        <v>503</v>
      </c>
      <c r="R35" s="30" t="s">
        <v>462</v>
      </c>
      <c r="S35" s="30" t="s">
        <v>503</v>
      </c>
      <c r="T35" s="30" t="s">
        <v>462</v>
      </c>
      <c r="U35" s="30" t="s">
        <v>462</v>
      </c>
      <c r="V35" s="30" t="s">
        <v>503</v>
      </c>
      <c r="W35" s="30" t="s">
        <v>462</v>
      </c>
      <c r="X35" s="30" t="s">
        <v>503</v>
      </c>
      <c r="Y35" s="30" t="s">
        <v>462</v>
      </c>
      <c r="Z35" s="30" t="s">
        <v>503</v>
      </c>
      <c r="AA35" s="30" t="s">
        <v>462</v>
      </c>
      <c r="AB35" s="30" t="s">
        <v>462</v>
      </c>
      <c r="AC35" s="30" t="s">
        <v>503</v>
      </c>
      <c r="AD35" s="30" t="s">
        <v>462</v>
      </c>
      <c r="AE35" s="109" t="s">
        <v>503</v>
      </c>
      <c r="AF35" s="109" t="s">
        <v>462</v>
      </c>
      <c r="AG35" s="189" t="s">
        <v>503</v>
      </c>
      <c r="AH35" s="189" t="s">
        <v>503</v>
      </c>
      <c r="AI35" s="109" t="s">
        <v>503</v>
      </c>
    </row>
    <row r="36" spans="1:35" s="385" customFormat="1" x14ac:dyDescent="0.2">
      <c r="A36" s="1212" t="s">
        <v>40</v>
      </c>
      <c r="B36" s="1134"/>
      <c r="C36" s="1134"/>
      <c r="D36" s="1134"/>
      <c r="E36" s="1134"/>
      <c r="F36" s="1134"/>
      <c r="G36" s="1134"/>
      <c r="H36" s="1134"/>
      <c r="I36" s="1134"/>
      <c r="J36" s="1134"/>
      <c r="K36" s="1134"/>
      <c r="L36" s="1134"/>
      <c r="M36" s="1134"/>
      <c r="N36" s="1134"/>
      <c r="O36" s="1134"/>
      <c r="P36" s="1134"/>
      <c r="Q36" s="1134"/>
      <c r="R36" s="1134"/>
      <c r="S36" s="1134"/>
      <c r="T36" s="1134"/>
      <c r="U36" s="1134"/>
      <c r="V36" s="1134"/>
      <c r="W36" s="1134"/>
      <c r="X36" s="1134"/>
      <c r="Y36" s="1134"/>
      <c r="Z36" s="1134"/>
      <c r="AA36" s="1134"/>
      <c r="AB36" s="1134"/>
      <c r="AC36" s="1134"/>
      <c r="AD36" s="1134"/>
      <c r="AE36" s="1134"/>
      <c r="AF36" s="1134"/>
      <c r="AG36" s="1134"/>
      <c r="AH36" s="1338"/>
      <c r="AI36" s="1337"/>
    </row>
    <row r="37" spans="1:35" s="455" customFormat="1" x14ac:dyDescent="0.25">
      <c r="A37" s="386" t="s">
        <v>41</v>
      </c>
    </row>
    <row r="38" spans="1:35" s="458" customFormat="1" x14ac:dyDescent="0.2">
      <c r="A38" s="317" t="s">
        <v>42</v>
      </c>
      <c r="B38" s="307" t="s">
        <v>4</v>
      </c>
      <c r="C38" s="307" t="s">
        <v>4</v>
      </c>
      <c r="D38" s="307" t="s">
        <v>4</v>
      </c>
      <c r="E38" s="307" t="s">
        <v>4</v>
      </c>
      <c r="F38" s="307" t="s">
        <v>4</v>
      </c>
      <c r="G38" s="307" t="s">
        <v>4</v>
      </c>
      <c r="H38" s="307" t="s">
        <v>4</v>
      </c>
      <c r="I38" s="307" t="s">
        <v>4</v>
      </c>
      <c r="J38" s="307" t="s">
        <v>4</v>
      </c>
      <c r="K38" s="307" t="s">
        <v>4</v>
      </c>
      <c r="L38" s="307" t="s">
        <v>4</v>
      </c>
      <c r="M38" s="307" t="s">
        <v>4</v>
      </c>
      <c r="N38" s="307">
        <v>4832</v>
      </c>
      <c r="O38" s="307">
        <v>5116</v>
      </c>
      <c r="P38" s="307">
        <v>5640</v>
      </c>
      <c r="Q38" s="307">
        <v>8032</v>
      </c>
      <c r="R38" s="307">
        <v>8960</v>
      </c>
      <c r="S38" s="307">
        <v>11374</v>
      </c>
      <c r="T38" s="307">
        <v>11528</v>
      </c>
      <c r="U38" s="307">
        <v>12234</v>
      </c>
      <c r="V38" s="307">
        <v>15335</v>
      </c>
      <c r="W38" s="307">
        <v>16654</v>
      </c>
      <c r="X38" s="307">
        <v>17756</v>
      </c>
      <c r="Y38" s="307">
        <v>18436</v>
      </c>
      <c r="Z38" s="307">
        <v>18428</v>
      </c>
      <c r="AA38" s="307">
        <v>20606</v>
      </c>
      <c r="AB38" s="307">
        <v>23021</v>
      </c>
      <c r="AC38" s="307">
        <v>25419</v>
      </c>
      <c r="AD38" s="307">
        <v>26601</v>
      </c>
      <c r="AE38" s="391">
        <v>31202</v>
      </c>
      <c r="AF38" s="358">
        <v>39381</v>
      </c>
      <c r="AG38" s="392">
        <v>46567</v>
      </c>
      <c r="AH38" s="453">
        <v>49458</v>
      </c>
      <c r="AI38" s="454">
        <v>50178</v>
      </c>
    </row>
    <row r="39" spans="1:35" s="10" customFormat="1" ht="13.9" customHeight="1" x14ac:dyDescent="0.2">
      <c r="A39" s="1339" t="s">
        <v>44</v>
      </c>
      <c r="B39" s="1135"/>
      <c r="C39" s="1135"/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1135"/>
      <c r="P39" s="1135"/>
      <c r="Q39" s="1135"/>
      <c r="R39" s="1135"/>
      <c r="S39" s="1135"/>
      <c r="T39" s="1135"/>
      <c r="U39" s="1135"/>
      <c r="V39" s="1135"/>
      <c r="W39" s="1064"/>
      <c r="X39" s="1064"/>
      <c r="Y39" s="1133"/>
      <c r="Z39" s="1064"/>
      <c r="AA39" s="1064"/>
      <c r="AB39" s="1133"/>
      <c r="AC39" s="1064"/>
      <c r="AD39" s="1064"/>
      <c r="AE39" s="1064"/>
      <c r="AF39" s="1064"/>
      <c r="AG39" s="1071"/>
      <c r="AH39" s="1286"/>
      <c r="AI39" s="1337"/>
    </row>
    <row r="40" spans="1:35" s="77" customFormat="1" ht="22.5" customHeight="1" x14ac:dyDescent="0.2">
      <c r="A40" s="317" t="s">
        <v>45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19"/>
      <c r="X40" s="19"/>
      <c r="Y40" s="32"/>
      <c r="Z40" s="19"/>
      <c r="AA40" s="19"/>
      <c r="AB40" s="32"/>
      <c r="AC40" s="19"/>
      <c r="AD40" s="19"/>
      <c r="AE40" s="19"/>
      <c r="AF40" s="19"/>
      <c r="AG40" s="394"/>
      <c r="AH40" s="172"/>
      <c r="AI40" s="19"/>
    </row>
    <row r="41" spans="1:35" s="77" customFormat="1" ht="12.75" x14ac:dyDescent="0.2">
      <c r="A41" s="317" t="s">
        <v>3</v>
      </c>
      <c r="B41" s="30" t="s">
        <v>8</v>
      </c>
      <c r="C41" s="30" t="s">
        <v>8</v>
      </c>
      <c r="D41" s="30" t="s">
        <v>8</v>
      </c>
      <c r="E41" s="30" t="s">
        <v>8</v>
      </c>
      <c r="F41" s="30" t="s">
        <v>8</v>
      </c>
      <c r="G41" s="30" t="s">
        <v>8</v>
      </c>
      <c r="H41" s="30" t="s">
        <v>8</v>
      </c>
      <c r="I41" s="30" t="s">
        <v>8</v>
      </c>
      <c r="J41" s="30" t="s">
        <v>8</v>
      </c>
      <c r="K41" s="30" t="s">
        <v>8</v>
      </c>
      <c r="L41" s="30" t="s">
        <v>8</v>
      </c>
      <c r="M41" s="30" t="s">
        <v>8</v>
      </c>
      <c r="N41" s="30" t="s">
        <v>8</v>
      </c>
      <c r="O41" s="30" t="s">
        <v>8</v>
      </c>
      <c r="P41" s="30" t="s">
        <v>8</v>
      </c>
      <c r="Q41" s="30" t="s">
        <v>8</v>
      </c>
      <c r="R41" s="30" t="s">
        <v>8</v>
      </c>
      <c r="S41" s="30" t="s">
        <v>8</v>
      </c>
      <c r="T41" s="30" t="s">
        <v>8</v>
      </c>
      <c r="U41" s="30" t="s">
        <v>8</v>
      </c>
      <c r="V41" s="30" t="s">
        <v>8</v>
      </c>
      <c r="W41" s="30" t="s">
        <v>8</v>
      </c>
      <c r="X41" s="30" t="s">
        <v>8</v>
      </c>
      <c r="Y41" s="475">
        <v>77.8</v>
      </c>
      <c r="Z41" s="475" t="s">
        <v>865</v>
      </c>
      <c r="AA41" s="475">
        <v>77.599999999999994</v>
      </c>
      <c r="AB41" s="476">
        <v>77.5</v>
      </c>
      <c r="AC41" s="476">
        <v>77.2</v>
      </c>
      <c r="AD41" s="476">
        <v>78.2</v>
      </c>
      <c r="AE41" s="476">
        <v>77.099999999999994</v>
      </c>
      <c r="AF41" s="476">
        <v>76.5</v>
      </c>
      <c r="AG41" s="476">
        <v>72</v>
      </c>
      <c r="AH41" s="459">
        <v>71.8</v>
      </c>
      <c r="AI41" s="756">
        <v>71.599999999999994</v>
      </c>
    </row>
    <row r="42" spans="1:35" s="77" customFormat="1" ht="12.75" x14ac:dyDescent="0.2">
      <c r="A42" s="317" t="s">
        <v>5</v>
      </c>
      <c r="B42" s="30" t="s">
        <v>8</v>
      </c>
      <c r="C42" s="30" t="s">
        <v>8</v>
      </c>
      <c r="D42" s="30" t="s">
        <v>8</v>
      </c>
      <c r="E42" s="30" t="s">
        <v>8</v>
      </c>
      <c r="F42" s="30" t="s">
        <v>8</v>
      </c>
      <c r="G42" s="30" t="s">
        <v>8</v>
      </c>
      <c r="H42" s="30" t="s">
        <v>8</v>
      </c>
      <c r="I42" s="30" t="s">
        <v>8</v>
      </c>
      <c r="J42" s="30" t="s">
        <v>8</v>
      </c>
      <c r="K42" s="30" t="s">
        <v>8</v>
      </c>
      <c r="L42" s="30" t="s">
        <v>8</v>
      </c>
      <c r="M42" s="30" t="s">
        <v>8</v>
      </c>
      <c r="N42" s="30" t="s">
        <v>8</v>
      </c>
      <c r="O42" s="30" t="s">
        <v>8</v>
      </c>
      <c r="P42" s="30" t="s">
        <v>8</v>
      </c>
      <c r="Q42" s="30" t="s">
        <v>8</v>
      </c>
      <c r="R42" s="30" t="s">
        <v>8</v>
      </c>
      <c r="S42" s="30" t="s">
        <v>8</v>
      </c>
      <c r="T42" s="30" t="s">
        <v>8</v>
      </c>
      <c r="U42" s="30" t="s">
        <v>8</v>
      </c>
      <c r="V42" s="30" t="s">
        <v>8</v>
      </c>
      <c r="W42" s="30" t="s">
        <v>8</v>
      </c>
      <c r="X42" s="30" t="s">
        <v>8</v>
      </c>
      <c r="Y42" s="403" t="s">
        <v>4</v>
      </c>
      <c r="Z42" s="477" t="s">
        <v>866</v>
      </c>
      <c r="AA42" s="475">
        <v>100</v>
      </c>
      <c r="AB42" s="475">
        <v>99.87113402061857</v>
      </c>
      <c r="AC42" s="475">
        <v>99.612903225806463</v>
      </c>
      <c r="AD42" s="475">
        <v>101.29533678756476</v>
      </c>
      <c r="AE42" s="475">
        <v>98.593350383631702</v>
      </c>
      <c r="AF42" s="475">
        <v>99.221789883268485</v>
      </c>
      <c r="AG42" s="475">
        <v>94.1</v>
      </c>
      <c r="AH42" s="459">
        <v>99.7</v>
      </c>
      <c r="AI42" s="756">
        <v>99.7</v>
      </c>
    </row>
    <row r="43" spans="1:35" s="77" customFormat="1" x14ac:dyDescent="0.2">
      <c r="A43" s="317" t="s">
        <v>47</v>
      </c>
      <c r="B43" s="30"/>
      <c r="C43" s="30"/>
      <c r="D43" s="30"/>
      <c r="E43" s="156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475"/>
      <c r="Z43" s="475"/>
      <c r="AA43" s="475"/>
      <c r="AB43" s="475"/>
      <c r="AC43" s="478"/>
      <c r="AD43" s="479"/>
      <c r="AE43" s="412"/>
      <c r="AF43" s="478"/>
      <c r="AG43" s="478"/>
      <c r="AH43" s="459"/>
      <c r="AI43" s="1324"/>
    </row>
    <row r="44" spans="1:35" s="77" customFormat="1" ht="12.75" x14ac:dyDescent="0.2">
      <c r="A44" s="317" t="s">
        <v>3</v>
      </c>
      <c r="B44" s="30" t="s">
        <v>8</v>
      </c>
      <c r="C44" s="30" t="s">
        <v>8</v>
      </c>
      <c r="D44" s="30" t="s">
        <v>8</v>
      </c>
      <c r="E44" s="30" t="s">
        <v>8</v>
      </c>
      <c r="F44" s="30" t="s">
        <v>8</v>
      </c>
      <c r="G44" s="30" t="s">
        <v>8</v>
      </c>
      <c r="H44" s="30" t="s">
        <v>8</v>
      </c>
      <c r="I44" s="30" t="s">
        <v>8</v>
      </c>
      <c r="J44" s="30" t="s">
        <v>8</v>
      </c>
      <c r="K44" s="30" t="s">
        <v>8</v>
      </c>
      <c r="L44" s="30" t="s">
        <v>8</v>
      </c>
      <c r="M44" s="30" t="s">
        <v>8</v>
      </c>
      <c r="N44" s="30" t="s">
        <v>8</v>
      </c>
      <c r="O44" s="30" t="s">
        <v>8</v>
      </c>
      <c r="P44" s="30" t="s">
        <v>8</v>
      </c>
      <c r="Q44" s="30" t="s">
        <v>8</v>
      </c>
      <c r="R44" s="30" t="s">
        <v>8</v>
      </c>
      <c r="S44" s="30" t="s">
        <v>8</v>
      </c>
      <c r="T44" s="30" t="s">
        <v>8</v>
      </c>
      <c r="U44" s="30" t="s">
        <v>8</v>
      </c>
      <c r="V44" s="30" t="s">
        <v>8</v>
      </c>
      <c r="W44" s="30" t="s">
        <v>8</v>
      </c>
      <c r="X44" s="30" t="s">
        <v>8</v>
      </c>
      <c r="Y44" s="476">
        <v>73.8</v>
      </c>
      <c r="Z44" s="403" t="s">
        <v>867</v>
      </c>
      <c r="AA44" s="475">
        <v>73.599999999999994</v>
      </c>
      <c r="AB44" s="403">
        <v>73.7</v>
      </c>
      <c r="AC44" s="403">
        <v>73.400000000000006</v>
      </c>
      <c r="AD44" s="403">
        <v>74.5</v>
      </c>
      <c r="AE44" s="476">
        <v>73.3</v>
      </c>
      <c r="AF44" s="476">
        <v>72.8</v>
      </c>
      <c r="AG44" s="476">
        <v>68.599999999999994</v>
      </c>
      <c r="AH44" s="459">
        <v>68.400000000000006</v>
      </c>
      <c r="AI44" s="756">
        <v>68.2</v>
      </c>
    </row>
    <row r="45" spans="1:35" s="77" customFormat="1" ht="12.75" x14ac:dyDescent="0.2">
      <c r="A45" s="317" t="s">
        <v>5</v>
      </c>
      <c r="B45" s="30" t="s">
        <v>8</v>
      </c>
      <c r="C45" s="30" t="s">
        <v>8</v>
      </c>
      <c r="D45" s="30" t="s">
        <v>8</v>
      </c>
      <c r="E45" s="30" t="s">
        <v>8</v>
      </c>
      <c r="F45" s="30" t="s">
        <v>8</v>
      </c>
      <c r="G45" s="30" t="s">
        <v>8</v>
      </c>
      <c r="H45" s="30" t="s">
        <v>8</v>
      </c>
      <c r="I45" s="30" t="s">
        <v>8</v>
      </c>
      <c r="J45" s="30" t="s">
        <v>8</v>
      </c>
      <c r="K45" s="30" t="s">
        <v>8</v>
      </c>
      <c r="L45" s="30" t="s">
        <v>8</v>
      </c>
      <c r="M45" s="30" t="s">
        <v>8</v>
      </c>
      <c r="N45" s="30" t="s">
        <v>8</v>
      </c>
      <c r="O45" s="30" t="s">
        <v>8</v>
      </c>
      <c r="P45" s="30" t="s">
        <v>8</v>
      </c>
      <c r="Q45" s="30" t="s">
        <v>8</v>
      </c>
      <c r="R45" s="30" t="s">
        <v>8</v>
      </c>
      <c r="S45" s="30" t="s">
        <v>8</v>
      </c>
      <c r="T45" s="30" t="s">
        <v>8</v>
      </c>
      <c r="U45" s="30" t="s">
        <v>8</v>
      </c>
      <c r="V45" s="30" t="s">
        <v>8</v>
      </c>
      <c r="W45" s="30" t="s">
        <v>8</v>
      </c>
      <c r="X45" s="30" t="s">
        <v>8</v>
      </c>
      <c r="Y45" s="476" t="s">
        <v>4</v>
      </c>
      <c r="Z45" s="403" t="s">
        <v>868</v>
      </c>
      <c r="AA45" s="403">
        <v>100.1</v>
      </c>
      <c r="AB45" s="403">
        <v>100.1358695652174</v>
      </c>
      <c r="AC45" s="403">
        <v>99.592944369063773</v>
      </c>
      <c r="AD45" s="403">
        <v>101.49863760217983</v>
      </c>
      <c r="AE45" s="403">
        <v>98.389261744966433</v>
      </c>
      <c r="AF45" s="403">
        <v>99.317871759890863</v>
      </c>
      <c r="AG45" s="475">
        <v>94.2</v>
      </c>
      <c r="AH45" s="459">
        <v>99.7</v>
      </c>
      <c r="AI45" s="756">
        <v>99.7</v>
      </c>
    </row>
    <row r="46" spans="1:35" s="77" customFormat="1" x14ac:dyDescent="0.2">
      <c r="A46" s="317" t="s">
        <v>48</v>
      </c>
      <c r="B46" s="30"/>
      <c r="C46" s="30"/>
      <c r="D46" s="30"/>
      <c r="E46" s="404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475"/>
      <c r="Z46" s="475"/>
      <c r="AA46" s="475"/>
      <c r="AB46" s="476"/>
      <c r="AC46" s="478"/>
      <c r="AD46" s="479"/>
      <c r="AE46" s="412"/>
      <c r="AF46" s="478"/>
      <c r="AG46" s="475"/>
      <c r="AH46" s="459"/>
      <c r="AI46" s="1324"/>
    </row>
    <row r="47" spans="1:35" s="77" customFormat="1" ht="12.75" x14ac:dyDescent="0.2">
      <c r="A47" s="317" t="s">
        <v>3</v>
      </c>
      <c r="B47" s="30" t="s">
        <v>8</v>
      </c>
      <c r="C47" s="30" t="s">
        <v>8</v>
      </c>
      <c r="D47" s="30" t="s">
        <v>8</v>
      </c>
      <c r="E47" s="30" t="s">
        <v>8</v>
      </c>
      <c r="F47" s="30" t="s">
        <v>8</v>
      </c>
      <c r="G47" s="30" t="s">
        <v>8</v>
      </c>
      <c r="H47" s="30" t="s">
        <v>8</v>
      </c>
      <c r="I47" s="30" t="s">
        <v>8</v>
      </c>
      <c r="J47" s="30" t="s">
        <v>8</v>
      </c>
      <c r="K47" s="30" t="s">
        <v>8</v>
      </c>
      <c r="L47" s="30" t="s">
        <v>8</v>
      </c>
      <c r="M47" s="30" t="s">
        <v>8</v>
      </c>
      <c r="N47" s="30" t="s">
        <v>8</v>
      </c>
      <c r="O47" s="30" t="s">
        <v>8</v>
      </c>
      <c r="P47" s="30" t="s">
        <v>8</v>
      </c>
      <c r="Q47" s="30" t="s">
        <v>8</v>
      </c>
      <c r="R47" s="30" t="s">
        <v>8</v>
      </c>
      <c r="S47" s="30" t="s">
        <v>8</v>
      </c>
      <c r="T47" s="30" t="s">
        <v>8</v>
      </c>
      <c r="U47" s="30" t="s">
        <v>8</v>
      </c>
      <c r="V47" s="30" t="s">
        <v>8</v>
      </c>
      <c r="W47" s="30" t="s">
        <v>8</v>
      </c>
      <c r="X47" s="30" t="s">
        <v>8</v>
      </c>
      <c r="Y47" s="475">
        <v>67</v>
      </c>
      <c r="Z47" s="403" t="s">
        <v>869</v>
      </c>
      <c r="AA47" s="475">
        <v>67.099999999999994</v>
      </c>
      <c r="AB47" s="403">
        <v>67.8</v>
      </c>
      <c r="AC47" s="403">
        <v>67.7</v>
      </c>
      <c r="AD47" s="403">
        <v>69</v>
      </c>
      <c r="AE47" s="476">
        <v>68.2</v>
      </c>
      <c r="AF47" s="476">
        <v>68.3</v>
      </c>
      <c r="AG47" s="475">
        <v>63.8</v>
      </c>
      <c r="AH47" s="459">
        <v>63.8</v>
      </c>
      <c r="AI47" s="756">
        <v>63.6</v>
      </c>
    </row>
    <row r="48" spans="1:35" s="77" customFormat="1" ht="12.75" x14ac:dyDescent="0.2">
      <c r="A48" s="317" t="s">
        <v>5</v>
      </c>
      <c r="B48" s="30" t="s">
        <v>8</v>
      </c>
      <c r="C48" s="30" t="s">
        <v>8</v>
      </c>
      <c r="D48" s="30" t="s">
        <v>8</v>
      </c>
      <c r="E48" s="30" t="s">
        <v>8</v>
      </c>
      <c r="F48" s="30" t="s">
        <v>8</v>
      </c>
      <c r="G48" s="30" t="s">
        <v>8</v>
      </c>
      <c r="H48" s="30" t="s">
        <v>8</v>
      </c>
      <c r="I48" s="30" t="s">
        <v>8</v>
      </c>
      <c r="J48" s="30" t="s">
        <v>8</v>
      </c>
      <c r="K48" s="30" t="s">
        <v>8</v>
      </c>
      <c r="L48" s="30" t="s">
        <v>8</v>
      </c>
      <c r="M48" s="30" t="s">
        <v>8</v>
      </c>
      <c r="N48" s="30" t="s">
        <v>8</v>
      </c>
      <c r="O48" s="30" t="s">
        <v>8</v>
      </c>
      <c r="P48" s="30" t="s">
        <v>8</v>
      </c>
      <c r="Q48" s="30" t="s">
        <v>8</v>
      </c>
      <c r="R48" s="30" t="s">
        <v>8</v>
      </c>
      <c r="S48" s="30" t="s">
        <v>8</v>
      </c>
      <c r="T48" s="30" t="s">
        <v>8</v>
      </c>
      <c r="U48" s="30" t="s">
        <v>8</v>
      </c>
      <c r="V48" s="30" t="s">
        <v>8</v>
      </c>
      <c r="W48" s="30" t="s">
        <v>8</v>
      </c>
      <c r="X48" s="30" t="s">
        <v>8</v>
      </c>
      <c r="Y48" s="476" t="s">
        <v>4</v>
      </c>
      <c r="Z48" s="403" t="s">
        <v>514</v>
      </c>
      <c r="AA48" s="403">
        <v>100.1</v>
      </c>
      <c r="AB48" s="403">
        <v>101.04321907600597</v>
      </c>
      <c r="AC48" s="403">
        <v>99.852507374631273</v>
      </c>
      <c r="AD48" s="403">
        <v>101.92023633677991</v>
      </c>
      <c r="AE48" s="403">
        <v>98.840579710144922</v>
      </c>
      <c r="AF48" s="403">
        <v>100.1466275659824</v>
      </c>
      <c r="AG48" s="475">
        <v>93.4</v>
      </c>
      <c r="AH48" s="459">
        <v>100</v>
      </c>
      <c r="AI48" s="756">
        <v>99.7</v>
      </c>
    </row>
    <row r="49" spans="1:35" s="77" customFormat="1" x14ac:dyDescent="0.2">
      <c r="A49" s="317" t="s">
        <v>49</v>
      </c>
      <c r="B49" s="30"/>
      <c r="C49" s="30"/>
      <c r="D49" s="30"/>
      <c r="E49" s="404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475"/>
      <c r="Z49" s="475"/>
      <c r="AA49" s="475"/>
      <c r="AB49" s="476"/>
      <c r="AC49" s="478"/>
      <c r="AD49" s="479"/>
      <c r="AE49" s="412"/>
      <c r="AF49" s="478"/>
      <c r="AG49" s="478"/>
      <c r="AH49" s="459"/>
      <c r="AI49" s="1324"/>
    </row>
    <row r="50" spans="1:35" s="77" customFormat="1" ht="12.75" x14ac:dyDescent="0.2">
      <c r="A50" s="317" t="s">
        <v>3</v>
      </c>
      <c r="B50" s="30" t="s">
        <v>8</v>
      </c>
      <c r="C50" s="30" t="s">
        <v>8</v>
      </c>
      <c r="D50" s="30" t="s">
        <v>8</v>
      </c>
      <c r="E50" s="30" t="s">
        <v>8</v>
      </c>
      <c r="F50" s="30" t="s">
        <v>8</v>
      </c>
      <c r="G50" s="30" t="s">
        <v>8</v>
      </c>
      <c r="H50" s="30" t="s">
        <v>8</v>
      </c>
      <c r="I50" s="30" t="s">
        <v>8</v>
      </c>
      <c r="J50" s="30" t="s">
        <v>8</v>
      </c>
      <c r="K50" s="30" t="s">
        <v>8</v>
      </c>
      <c r="L50" s="30" t="s">
        <v>8</v>
      </c>
      <c r="M50" s="30" t="s">
        <v>8</v>
      </c>
      <c r="N50" s="30" t="s">
        <v>8</v>
      </c>
      <c r="O50" s="30" t="s">
        <v>8</v>
      </c>
      <c r="P50" s="30" t="s">
        <v>8</v>
      </c>
      <c r="Q50" s="30" t="s">
        <v>8</v>
      </c>
      <c r="R50" s="30" t="s">
        <v>8</v>
      </c>
      <c r="S50" s="30" t="s">
        <v>8</v>
      </c>
      <c r="T50" s="30" t="s">
        <v>8</v>
      </c>
      <c r="U50" s="30" t="s">
        <v>8</v>
      </c>
      <c r="V50" s="30" t="s">
        <v>8</v>
      </c>
      <c r="W50" s="30" t="s">
        <v>8</v>
      </c>
      <c r="X50" s="30" t="s">
        <v>8</v>
      </c>
      <c r="Y50" s="475">
        <v>6.8</v>
      </c>
      <c r="Z50" s="403" t="s">
        <v>870</v>
      </c>
      <c r="AA50" s="475">
        <v>6.5</v>
      </c>
      <c r="AB50" s="403">
        <v>5.9</v>
      </c>
      <c r="AC50" s="403">
        <v>5.7</v>
      </c>
      <c r="AD50" s="403">
        <v>5.5</v>
      </c>
      <c r="AE50" s="476">
        <v>5.0999999999999996</v>
      </c>
      <c r="AF50" s="476">
        <v>4.5</v>
      </c>
      <c r="AG50" s="476">
        <v>4.7</v>
      </c>
      <c r="AH50" s="459">
        <v>4.5999999999999996</v>
      </c>
      <c r="AI50" s="756">
        <v>4.5999999999999996</v>
      </c>
    </row>
    <row r="51" spans="1:35" s="77" customFormat="1" ht="12.75" x14ac:dyDescent="0.2">
      <c r="A51" s="317" t="s">
        <v>5</v>
      </c>
      <c r="B51" s="30" t="s">
        <v>8</v>
      </c>
      <c r="C51" s="30" t="s">
        <v>8</v>
      </c>
      <c r="D51" s="30" t="s">
        <v>8</v>
      </c>
      <c r="E51" s="30" t="s">
        <v>8</v>
      </c>
      <c r="F51" s="30" t="s">
        <v>8</v>
      </c>
      <c r="G51" s="30" t="s">
        <v>8</v>
      </c>
      <c r="H51" s="30" t="s">
        <v>8</v>
      </c>
      <c r="I51" s="30" t="s">
        <v>8</v>
      </c>
      <c r="J51" s="30" t="s">
        <v>8</v>
      </c>
      <c r="K51" s="30" t="s">
        <v>8</v>
      </c>
      <c r="L51" s="30" t="s">
        <v>8</v>
      </c>
      <c r="M51" s="30" t="s">
        <v>8</v>
      </c>
      <c r="N51" s="30" t="s">
        <v>8</v>
      </c>
      <c r="O51" s="30" t="s">
        <v>8</v>
      </c>
      <c r="P51" s="30" t="s">
        <v>8</v>
      </c>
      <c r="Q51" s="30" t="s">
        <v>8</v>
      </c>
      <c r="R51" s="30" t="s">
        <v>8</v>
      </c>
      <c r="S51" s="30" t="s">
        <v>8</v>
      </c>
      <c r="T51" s="30" t="s">
        <v>8</v>
      </c>
      <c r="U51" s="30" t="s">
        <v>8</v>
      </c>
      <c r="V51" s="30" t="s">
        <v>8</v>
      </c>
      <c r="W51" s="30" t="s">
        <v>8</v>
      </c>
      <c r="X51" s="30" t="s">
        <v>8</v>
      </c>
      <c r="Y51" s="476" t="s">
        <v>4</v>
      </c>
      <c r="Z51" s="403" t="s">
        <v>871</v>
      </c>
      <c r="AA51" s="403">
        <v>100</v>
      </c>
      <c r="AB51" s="403">
        <v>90.769230769230774</v>
      </c>
      <c r="AC51" s="403">
        <v>96.610169491525426</v>
      </c>
      <c r="AD51" s="403">
        <v>96.491228070175438</v>
      </c>
      <c r="AE51" s="403">
        <v>92.72727272727272</v>
      </c>
      <c r="AF51" s="403">
        <v>88.235294117647072</v>
      </c>
      <c r="AG51" s="475">
        <v>104.4</v>
      </c>
      <c r="AH51" s="459">
        <v>97.9</v>
      </c>
      <c r="AI51" s="756">
        <v>100</v>
      </c>
    </row>
    <row r="52" spans="1:35" s="77" customFormat="1" x14ac:dyDescent="0.2">
      <c r="A52" s="317" t="s">
        <v>50</v>
      </c>
      <c r="B52" s="156"/>
      <c r="C52" s="156"/>
      <c r="D52" s="156"/>
      <c r="E52" s="404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475"/>
      <c r="Z52" s="475"/>
      <c r="AA52" s="475"/>
      <c r="AB52" s="476"/>
      <c r="AC52" s="478"/>
      <c r="AD52" s="479"/>
      <c r="AE52" s="412"/>
      <c r="AF52" s="478"/>
      <c r="AG52" s="478"/>
      <c r="AH52" s="459"/>
      <c r="AI52" s="1324"/>
    </row>
    <row r="53" spans="1:35" s="77" customFormat="1" ht="12.75" x14ac:dyDescent="0.2">
      <c r="A53" s="317" t="s">
        <v>3</v>
      </c>
      <c r="B53" s="30" t="s">
        <v>8</v>
      </c>
      <c r="C53" s="30" t="s">
        <v>8</v>
      </c>
      <c r="D53" s="30" t="s">
        <v>8</v>
      </c>
      <c r="E53" s="30" t="s">
        <v>8</v>
      </c>
      <c r="F53" s="30" t="s">
        <v>8</v>
      </c>
      <c r="G53" s="30" t="s">
        <v>8</v>
      </c>
      <c r="H53" s="30" t="s">
        <v>8</v>
      </c>
      <c r="I53" s="30" t="s">
        <v>8</v>
      </c>
      <c r="J53" s="30" t="s">
        <v>8</v>
      </c>
      <c r="K53" s="30" t="s">
        <v>8</v>
      </c>
      <c r="L53" s="30" t="s">
        <v>8</v>
      </c>
      <c r="M53" s="30" t="s">
        <v>8</v>
      </c>
      <c r="N53" s="30" t="s">
        <v>8</v>
      </c>
      <c r="O53" s="30" t="s">
        <v>8</v>
      </c>
      <c r="P53" s="30" t="s">
        <v>8</v>
      </c>
      <c r="Q53" s="30" t="s">
        <v>8</v>
      </c>
      <c r="R53" s="30" t="s">
        <v>8</v>
      </c>
      <c r="S53" s="30" t="s">
        <v>8</v>
      </c>
      <c r="T53" s="30" t="s">
        <v>8</v>
      </c>
      <c r="U53" s="30" t="s">
        <v>8</v>
      </c>
      <c r="V53" s="30" t="s">
        <v>8</v>
      </c>
      <c r="W53" s="30" t="s">
        <v>8</v>
      </c>
      <c r="X53" s="30" t="s">
        <v>8</v>
      </c>
      <c r="Y53" s="406">
        <v>4</v>
      </c>
      <c r="Z53" s="403" t="s">
        <v>872</v>
      </c>
      <c r="AA53" s="475">
        <v>4</v>
      </c>
      <c r="AB53" s="403">
        <v>3.8</v>
      </c>
      <c r="AC53" s="403">
        <v>3.8</v>
      </c>
      <c r="AD53" s="403">
        <v>3.8</v>
      </c>
      <c r="AE53" s="476">
        <v>3.8</v>
      </c>
      <c r="AF53" s="476">
        <v>3.8</v>
      </c>
      <c r="AG53" s="476">
        <v>3.5</v>
      </c>
      <c r="AH53" s="459">
        <v>3.5</v>
      </c>
      <c r="AI53" s="756">
        <v>3.5</v>
      </c>
    </row>
    <row r="54" spans="1:35" s="77" customFormat="1" ht="12.75" x14ac:dyDescent="0.2">
      <c r="A54" s="317" t="s">
        <v>5</v>
      </c>
      <c r="B54" s="30" t="s">
        <v>8</v>
      </c>
      <c r="C54" s="30" t="s">
        <v>8</v>
      </c>
      <c r="D54" s="30" t="s">
        <v>8</v>
      </c>
      <c r="E54" s="30" t="s">
        <v>8</v>
      </c>
      <c r="F54" s="30" t="s">
        <v>8</v>
      </c>
      <c r="G54" s="30" t="s">
        <v>8</v>
      </c>
      <c r="H54" s="30" t="s">
        <v>8</v>
      </c>
      <c r="I54" s="30" t="s">
        <v>8</v>
      </c>
      <c r="J54" s="30" t="s">
        <v>8</v>
      </c>
      <c r="K54" s="30" t="s">
        <v>8</v>
      </c>
      <c r="L54" s="30" t="s">
        <v>8</v>
      </c>
      <c r="M54" s="30" t="s">
        <v>8</v>
      </c>
      <c r="N54" s="30" t="s">
        <v>8</v>
      </c>
      <c r="O54" s="30" t="s">
        <v>8</v>
      </c>
      <c r="P54" s="30" t="s">
        <v>8</v>
      </c>
      <c r="Q54" s="30" t="s">
        <v>8</v>
      </c>
      <c r="R54" s="30" t="s">
        <v>8</v>
      </c>
      <c r="S54" s="30" t="s">
        <v>8</v>
      </c>
      <c r="T54" s="30" t="s">
        <v>8</v>
      </c>
      <c r="U54" s="30" t="s">
        <v>8</v>
      </c>
      <c r="V54" s="30" t="s">
        <v>8</v>
      </c>
      <c r="W54" s="30" t="s">
        <v>8</v>
      </c>
      <c r="X54" s="30" t="s">
        <v>8</v>
      </c>
      <c r="Y54" s="476" t="s">
        <v>4</v>
      </c>
      <c r="Z54" s="403" t="s">
        <v>514</v>
      </c>
      <c r="AA54" s="403">
        <v>100</v>
      </c>
      <c r="AB54" s="403">
        <v>95</v>
      </c>
      <c r="AC54" s="403">
        <v>100</v>
      </c>
      <c r="AD54" s="403">
        <v>100</v>
      </c>
      <c r="AE54" s="403">
        <v>100</v>
      </c>
      <c r="AF54" s="403">
        <v>100</v>
      </c>
      <c r="AG54" s="475">
        <v>92.1</v>
      </c>
      <c r="AH54" s="459">
        <v>100</v>
      </c>
      <c r="AI54" s="756">
        <v>100</v>
      </c>
    </row>
    <row r="55" spans="1:35" s="77" customFormat="1" ht="22.5" x14ac:dyDescent="0.2">
      <c r="A55" s="317" t="s">
        <v>232</v>
      </c>
      <c r="B55" s="30" t="s">
        <v>8</v>
      </c>
      <c r="C55" s="30" t="s">
        <v>8</v>
      </c>
      <c r="D55" s="30" t="s">
        <v>8</v>
      </c>
      <c r="E55" s="30" t="s">
        <v>8</v>
      </c>
      <c r="F55" s="30" t="s">
        <v>8</v>
      </c>
      <c r="G55" s="30" t="s">
        <v>8</v>
      </c>
      <c r="H55" s="30" t="s">
        <v>8</v>
      </c>
      <c r="I55" s="30" t="s">
        <v>8</v>
      </c>
      <c r="J55" s="30" t="s">
        <v>8</v>
      </c>
      <c r="K55" s="30" t="s">
        <v>8</v>
      </c>
      <c r="L55" s="30" t="s">
        <v>8</v>
      </c>
      <c r="M55" s="30" t="s">
        <v>8</v>
      </c>
      <c r="N55" s="30" t="s">
        <v>8</v>
      </c>
      <c r="O55" s="30" t="s">
        <v>8</v>
      </c>
      <c r="P55" s="30" t="s">
        <v>8</v>
      </c>
      <c r="Q55" s="30" t="s">
        <v>8</v>
      </c>
      <c r="R55" s="30" t="s">
        <v>8</v>
      </c>
      <c r="S55" s="30" t="s">
        <v>8</v>
      </c>
      <c r="T55" s="30" t="s">
        <v>8</v>
      </c>
      <c r="U55" s="30" t="s">
        <v>8</v>
      </c>
      <c r="V55" s="30" t="s">
        <v>8</v>
      </c>
      <c r="W55" s="30" t="s">
        <v>8</v>
      </c>
      <c r="X55" s="30" t="s">
        <v>8</v>
      </c>
      <c r="Y55" s="439" t="s">
        <v>4</v>
      </c>
      <c r="Z55" s="439" t="s">
        <v>4</v>
      </c>
      <c r="AA55" s="439" t="s">
        <v>4</v>
      </c>
      <c r="AB55" s="439" t="s">
        <v>4</v>
      </c>
      <c r="AC55" s="439" t="s">
        <v>4</v>
      </c>
      <c r="AD55" s="439" t="s">
        <v>4</v>
      </c>
      <c r="AE55" s="439" t="s">
        <v>4</v>
      </c>
      <c r="AF55" s="439" t="s">
        <v>4</v>
      </c>
      <c r="AG55" s="439" t="s">
        <v>4</v>
      </c>
      <c r="AH55" s="459" t="s">
        <v>4</v>
      </c>
      <c r="AI55" s="756" t="s">
        <v>4</v>
      </c>
    </row>
    <row r="56" spans="1:35" s="77" customFormat="1" ht="22.5" x14ac:dyDescent="0.2">
      <c r="A56" s="317" t="s">
        <v>233</v>
      </c>
      <c r="B56" s="60" t="s">
        <v>8</v>
      </c>
      <c r="C56" s="60" t="s">
        <v>8</v>
      </c>
      <c r="D56" s="60" t="s">
        <v>8</v>
      </c>
      <c r="E56" s="60" t="s">
        <v>8</v>
      </c>
      <c r="F56" s="60" t="s">
        <v>8</v>
      </c>
      <c r="G56" s="60" t="s">
        <v>8</v>
      </c>
      <c r="H56" s="60" t="s">
        <v>8</v>
      </c>
      <c r="I56" s="60" t="s">
        <v>8</v>
      </c>
      <c r="J56" s="60" t="s">
        <v>8</v>
      </c>
      <c r="K56" s="60" t="s">
        <v>8</v>
      </c>
      <c r="L56" s="60" t="s">
        <v>8</v>
      </c>
      <c r="M56" s="60" t="s">
        <v>8</v>
      </c>
      <c r="N56" s="30" t="s">
        <v>8</v>
      </c>
      <c r="O56" s="30" t="s">
        <v>8</v>
      </c>
      <c r="P56" s="30" t="s">
        <v>8</v>
      </c>
      <c r="Q56" s="30" t="s">
        <v>8</v>
      </c>
      <c r="R56" s="30" t="s">
        <v>8</v>
      </c>
      <c r="S56" s="30" t="s">
        <v>8</v>
      </c>
      <c r="T56" s="30" t="s">
        <v>8</v>
      </c>
      <c r="U56" s="30" t="s">
        <v>8</v>
      </c>
      <c r="V56" s="30" t="s">
        <v>8</v>
      </c>
      <c r="W56" s="30" t="s">
        <v>8</v>
      </c>
      <c r="X56" s="30" t="s">
        <v>8</v>
      </c>
      <c r="Y56" s="439" t="s">
        <v>4</v>
      </c>
      <c r="Z56" s="439" t="s">
        <v>4</v>
      </c>
      <c r="AA56" s="439" t="s">
        <v>4</v>
      </c>
      <c r="AB56" s="439" t="s">
        <v>4</v>
      </c>
      <c r="AC56" s="439" t="s">
        <v>4</v>
      </c>
      <c r="AD56" s="439" t="s">
        <v>4</v>
      </c>
      <c r="AE56" s="439" t="s">
        <v>4</v>
      </c>
      <c r="AF56" s="439" t="s">
        <v>4</v>
      </c>
      <c r="AG56" s="439" t="s">
        <v>4</v>
      </c>
      <c r="AH56" s="459" t="s">
        <v>4</v>
      </c>
      <c r="AI56" s="756" t="s">
        <v>4</v>
      </c>
    </row>
    <row r="57" spans="1:35" s="77" customFormat="1" ht="12.75" x14ac:dyDescent="0.2">
      <c r="A57" s="317" t="s">
        <v>51</v>
      </c>
      <c r="B57" s="30" t="s">
        <v>8</v>
      </c>
      <c r="C57" s="30" t="s">
        <v>8</v>
      </c>
      <c r="D57" s="30" t="s">
        <v>8</v>
      </c>
      <c r="E57" s="30" t="s">
        <v>8</v>
      </c>
      <c r="F57" s="30" t="s">
        <v>8</v>
      </c>
      <c r="G57" s="30" t="s">
        <v>8</v>
      </c>
      <c r="H57" s="30" t="s">
        <v>8</v>
      </c>
      <c r="I57" s="30" t="s">
        <v>8</v>
      </c>
      <c r="J57" s="30" t="s">
        <v>8</v>
      </c>
      <c r="K57" s="30" t="s">
        <v>8</v>
      </c>
      <c r="L57" s="30" t="s">
        <v>8</v>
      </c>
      <c r="M57" s="30" t="s">
        <v>8</v>
      </c>
      <c r="N57" s="30" t="s">
        <v>8</v>
      </c>
      <c r="O57" s="30" t="s">
        <v>8</v>
      </c>
      <c r="P57" s="30" t="s">
        <v>8</v>
      </c>
      <c r="Q57" s="30" t="s">
        <v>8</v>
      </c>
      <c r="R57" s="30" t="s">
        <v>8</v>
      </c>
      <c r="S57" s="30" t="s">
        <v>8</v>
      </c>
      <c r="T57" s="30" t="s">
        <v>8</v>
      </c>
      <c r="U57" s="30" t="s">
        <v>8</v>
      </c>
      <c r="V57" s="30" t="s">
        <v>8</v>
      </c>
      <c r="W57" s="30" t="s">
        <v>8</v>
      </c>
      <c r="X57" s="30" t="s">
        <v>8</v>
      </c>
      <c r="Y57" s="475">
        <v>5.2</v>
      </c>
      <c r="Z57" s="403" t="s">
        <v>873</v>
      </c>
      <c r="AA57" s="475">
        <v>5.0999999999999996</v>
      </c>
      <c r="AB57" s="403">
        <v>5</v>
      </c>
      <c r="AC57" s="403">
        <v>4.9000000000000004</v>
      </c>
      <c r="AD57" s="403">
        <v>4.8</v>
      </c>
      <c r="AE57" s="412">
        <v>4.9000000000000004</v>
      </c>
      <c r="AF57" s="412">
        <v>4.9000000000000004</v>
      </c>
      <c r="AG57" s="412">
        <v>4.8</v>
      </c>
      <c r="AH57" s="459">
        <v>4.8</v>
      </c>
      <c r="AI57" s="756">
        <v>4.8</v>
      </c>
    </row>
    <row r="58" spans="1:35" s="77" customFormat="1" ht="22.5" x14ac:dyDescent="0.2">
      <c r="A58" s="317" t="s">
        <v>52</v>
      </c>
      <c r="B58" s="30" t="s">
        <v>8</v>
      </c>
      <c r="C58" s="30" t="s">
        <v>8</v>
      </c>
      <c r="D58" s="30" t="s">
        <v>8</v>
      </c>
      <c r="E58" s="30" t="s">
        <v>8</v>
      </c>
      <c r="F58" s="30" t="s">
        <v>8</v>
      </c>
      <c r="G58" s="30" t="s">
        <v>8</v>
      </c>
      <c r="H58" s="30" t="s">
        <v>8</v>
      </c>
      <c r="I58" s="30" t="s">
        <v>8</v>
      </c>
      <c r="J58" s="30" t="s">
        <v>8</v>
      </c>
      <c r="K58" s="30" t="s">
        <v>8</v>
      </c>
      <c r="L58" s="30" t="s">
        <v>8</v>
      </c>
      <c r="M58" s="30" t="s">
        <v>8</v>
      </c>
      <c r="N58" s="30" t="s">
        <v>8</v>
      </c>
      <c r="O58" s="30" t="s">
        <v>8</v>
      </c>
      <c r="P58" s="30" t="s">
        <v>8</v>
      </c>
      <c r="Q58" s="30" t="s">
        <v>8</v>
      </c>
      <c r="R58" s="30" t="s">
        <v>8</v>
      </c>
      <c r="S58" s="30" t="s">
        <v>8</v>
      </c>
      <c r="T58" s="30" t="s">
        <v>8</v>
      </c>
      <c r="U58" s="30" t="s">
        <v>8</v>
      </c>
      <c r="V58" s="30" t="s">
        <v>8</v>
      </c>
      <c r="W58" s="30" t="s">
        <v>8</v>
      </c>
      <c r="X58" s="30" t="s">
        <v>8</v>
      </c>
      <c r="Y58" s="459" t="s">
        <v>8</v>
      </c>
      <c r="Z58" s="403" t="s">
        <v>874</v>
      </c>
      <c r="AA58" s="475">
        <v>2.9</v>
      </c>
      <c r="AB58" s="403">
        <v>3.3</v>
      </c>
      <c r="AC58" s="403">
        <v>3.3</v>
      </c>
      <c r="AD58" s="403">
        <v>2.4</v>
      </c>
      <c r="AE58" s="412" t="s">
        <v>8</v>
      </c>
      <c r="AF58" s="412" t="s">
        <v>8</v>
      </c>
      <c r="AG58" s="412" t="s">
        <v>8</v>
      </c>
      <c r="AH58" s="459" t="s">
        <v>8</v>
      </c>
      <c r="AI58" s="756" t="s">
        <v>8</v>
      </c>
    </row>
    <row r="59" spans="1:35" s="77" customFormat="1" ht="24" x14ac:dyDescent="0.2">
      <c r="A59" s="317" t="s">
        <v>864</v>
      </c>
      <c r="B59" s="30" t="s">
        <v>8</v>
      </c>
      <c r="C59" s="30" t="s">
        <v>8</v>
      </c>
      <c r="D59" s="30" t="s">
        <v>8</v>
      </c>
      <c r="E59" s="30" t="s">
        <v>8</v>
      </c>
      <c r="F59" s="30" t="s">
        <v>8</v>
      </c>
      <c r="G59" s="30" t="s">
        <v>8</v>
      </c>
      <c r="H59" s="30" t="s">
        <v>8</v>
      </c>
      <c r="I59" s="30" t="s">
        <v>8</v>
      </c>
      <c r="J59" s="30" t="s">
        <v>8</v>
      </c>
      <c r="K59" s="30" t="s">
        <v>8</v>
      </c>
      <c r="L59" s="30" t="s">
        <v>8</v>
      </c>
      <c r="M59" s="30" t="s">
        <v>8</v>
      </c>
      <c r="N59" s="30" t="s">
        <v>8</v>
      </c>
      <c r="O59" s="30" t="s">
        <v>8</v>
      </c>
      <c r="P59" s="30" t="s">
        <v>8</v>
      </c>
      <c r="Q59" s="30" t="s">
        <v>8</v>
      </c>
      <c r="R59" s="30" t="s">
        <v>8</v>
      </c>
      <c r="S59" s="30" t="s">
        <v>8</v>
      </c>
      <c r="T59" s="30" t="s">
        <v>8</v>
      </c>
      <c r="U59" s="30" t="s">
        <v>8</v>
      </c>
      <c r="V59" s="30" t="s">
        <v>8</v>
      </c>
      <c r="W59" s="30" t="s">
        <v>8</v>
      </c>
      <c r="X59" s="30" t="s">
        <v>8</v>
      </c>
      <c r="Y59" s="475">
        <v>3.4</v>
      </c>
      <c r="Z59" s="403" t="s">
        <v>875</v>
      </c>
      <c r="AA59" s="475">
        <v>3.3</v>
      </c>
      <c r="AB59" s="403">
        <v>4.0999999999999996</v>
      </c>
      <c r="AC59" s="403">
        <v>4.2</v>
      </c>
      <c r="AD59" s="403">
        <v>2.4</v>
      </c>
      <c r="AE59" s="412">
        <v>2.7</v>
      </c>
      <c r="AF59" s="412">
        <v>2.6</v>
      </c>
      <c r="AG59" s="412">
        <v>2.5</v>
      </c>
      <c r="AH59" s="459">
        <v>2.6</v>
      </c>
      <c r="AI59" s="756">
        <v>2.7</v>
      </c>
    </row>
    <row r="60" spans="1:35" s="77" customFormat="1" ht="22.5" x14ac:dyDescent="0.2">
      <c r="A60" s="317" t="s">
        <v>413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480"/>
      <c r="Z60" s="480"/>
      <c r="AA60" s="480"/>
      <c r="AB60" s="480"/>
      <c r="AC60" s="480"/>
      <c r="AD60" s="481"/>
      <c r="AE60" s="412"/>
      <c r="AF60" s="480"/>
      <c r="AG60" s="480"/>
      <c r="AH60" s="460"/>
      <c r="AI60" s="717"/>
    </row>
    <row r="61" spans="1:35" s="77" customFormat="1" x14ac:dyDescent="0.2">
      <c r="A61" s="317" t="s">
        <v>42</v>
      </c>
      <c r="B61" s="30" t="s">
        <v>8</v>
      </c>
      <c r="C61" s="30" t="s">
        <v>8</v>
      </c>
      <c r="D61" s="30" t="s">
        <v>8</v>
      </c>
      <c r="E61" s="30" t="s">
        <v>8</v>
      </c>
      <c r="F61" s="30" t="s">
        <v>8</v>
      </c>
      <c r="G61" s="30" t="s">
        <v>8</v>
      </c>
      <c r="H61" s="30" t="s">
        <v>8</v>
      </c>
      <c r="I61" s="30" t="s">
        <v>8</v>
      </c>
      <c r="J61" s="30" t="s">
        <v>8</v>
      </c>
      <c r="K61" s="30" t="s">
        <v>8</v>
      </c>
      <c r="L61" s="30" t="s">
        <v>8</v>
      </c>
      <c r="M61" s="30" t="s">
        <v>8</v>
      </c>
      <c r="N61" s="30" t="s">
        <v>8</v>
      </c>
      <c r="O61" s="30" t="s">
        <v>8</v>
      </c>
      <c r="P61" s="30" t="s">
        <v>8</v>
      </c>
      <c r="Q61" s="30" t="s">
        <v>8</v>
      </c>
      <c r="R61" s="30" t="s">
        <v>8</v>
      </c>
      <c r="S61" s="30" t="s">
        <v>8</v>
      </c>
      <c r="T61" s="30" t="s">
        <v>8</v>
      </c>
      <c r="U61" s="30" t="s">
        <v>8</v>
      </c>
      <c r="V61" s="30" t="s">
        <v>8</v>
      </c>
      <c r="W61" s="30" t="s">
        <v>8</v>
      </c>
      <c r="X61" s="30" t="s">
        <v>8</v>
      </c>
      <c r="Y61" s="482">
        <v>112551</v>
      </c>
      <c r="Z61" s="482">
        <v>122849</v>
      </c>
      <c r="AA61" s="482">
        <v>140145</v>
      </c>
      <c r="AB61" s="482">
        <v>154303</v>
      </c>
      <c r="AC61" s="482">
        <v>169564</v>
      </c>
      <c r="AD61" s="483">
        <v>185157</v>
      </c>
      <c r="AE61" s="439">
        <v>223797</v>
      </c>
      <c r="AF61" s="439">
        <v>259000</v>
      </c>
      <c r="AG61" s="484">
        <v>312901</v>
      </c>
      <c r="AH61" s="484">
        <v>373698</v>
      </c>
      <c r="AI61" s="1254">
        <v>429192</v>
      </c>
    </row>
    <row r="62" spans="1:35" s="77" customFormat="1" x14ac:dyDescent="0.2">
      <c r="A62" s="317" t="s">
        <v>43</v>
      </c>
      <c r="B62" s="30" t="s">
        <v>8</v>
      </c>
      <c r="C62" s="30" t="s">
        <v>8</v>
      </c>
      <c r="D62" s="30" t="s">
        <v>8</v>
      </c>
      <c r="E62" s="30" t="s">
        <v>8</v>
      </c>
      <c r="F62" s="30" t="s">
        <v>8</v>
      </c>
      <c r="G62" s="30" t="s">
        <v>8</v>
      </c>
      <c r="H62" s="30" t="s">
        <v>8</v>
      </c>
      <c r="I62" s="30" t="s">
        <v>8</v>
      </c>
      <c r="J62" s="30" t="s">
        <v>8</v>
      </c>
      <c r="K62" s="30" t="s">
        <v>8</v>
      </c>
      <c r="L62" s="30" t="s">
        <v>8</v>
      </c>
      <c r="M62" s="30" t="s">
        <v>8</v>
      </c>
      <c r="N62" s="30" t="s">
        <v>8</v>
      </c>
      <c r="O62" s="30" t="s">
        <v>8</v>
      </c>
      <c r="P62" s="30" t="s">
        <v>8</v>
      </c>
      <c r="Q62" s="30" t="s">
        <v>8</v>
      </c>
      <c r="R62" s="30" t="s">
        <v>8</v>
      </c>
      <c r="S62" s="30" t="s">
        <v>8</v>
      </c>
      <c r="T62" s="30" t="s">
        <v>8</v>
      </c>
      <c r="U62" s="30" t="s">
        <v>8</v>
      </c>
      <c r="V62" s="30" t="s">
        <v>8</v>
      </c>
      <c r="W62" s="30" t="s">
        <v>8</v>
      </c>
      <c r="X62" s="30" t="s">
        <v>8</v>
      </c>
      <c r="Y62" s="485">
        <v>628.10982755734142</v>
      </c>
      <c r="Z62" s="485">
        <v>554.04771569025399</v>
      </c>
      <c r="AA62" s="485">
        <v>409.58908113163432</v>
      </c>
      <c r="AB62" s="485">
        <v>473.32208588957053</v>
      </c>
      <c r="AC62" s="485">
        <v>491.90333903861222</v>
      </c>
      <c r="AD62" s="485">
        <v>483.75440888308293</v>
      </c>
      <c r="AE62" s="485">
        <v>541.94696694515073</v>
      </c>
      <c r="AF62" s="485">
        <v>607.93840809332676</v>
      </c>
      <c r="AG62" s="485">
        <v>679.51051077136901</v>
      </c>
      <c r="AH62" s="439">
        <v>819</v>
      </c>
      <c r="AI62" s="1254">
        <v>914</v>
      </c>
    </row>
    <row r="63" spans="1:35" s="77" customFormat="1" ht="22.5" x14ac:dyDescent="0.2">
      <c r="A63" s="317" t="s">
        <v>414</v>
      </c>
      <c r="B63" s="30" t="s">
        <v>8</v>
      </c>
      <c r="C63" s="30" t="s">
        <v>8</v>
      </c>
      <c r="D63" s="30" t="s">
        <v>8</v>
      </c>
      <c r="E63" s="30" t="s">
        <v>8</v>
      </c>
      <c r="F63" s="30" t="s">
        <v>8</v>
      </c>
      <c r="G63" s="30" t="s">
        <v>8</v>
      </c>
      <c r="H63" s="30" t="s">
        <v>8</v>
      </c>
      <c r="I63" s="30" t="s">
        <v>8</v>
      </c>
      <c r="J63" s="30" t="s">
        <v>8</v>
      </c>
      <c r="K63" s="30" t="s">
        <v>8</v>
      </c>
      <c r="L63" s="30" t="s">
        <v>8</v>
      </c>
      <c r="M63" s="30" t="s">
        <v>8</v>
      </c>
      <c r="N63" s="30" t="s">
        <v>8</v>
      </c>
      <c r="O63" s="30" t="s">
        <v>8</v>
      </c>
      <c r="P63" s="30" t="s">
        <v>8</v>
      </c>
      <c r="Q63" s="30" t="s">
        <v>8</v>
      </c>
      <c r="R63" s="30" t="s">
        <v>8</v>
      </c>
      <c r="S63" s="30" t="s">
        <v>8</v>
      </c>
      <c r="T63" s="30" t="s">
        <v>8</v>
      </c>
      <c r="U63" s="30" t="s">
        <v>8</v>
      </c>
      <c r="V63" s="30" t="s">
        <v>8</v>
      </c>
      <c r="W63" s="30" t="s">
        <v>8</v>
      </c>
      <c r="X63" s="30" t="s">
        <v>8</v>
      </c>
      <c r="Y63" s="30" t="s">
        <v>8</v>
      </c>
      <c r="Z63" s="30" t="s">
        <v>8</v>
      </c>
      <c r="AA63" s="30" t="s">
        <v>8</v>
      </c>
      <c r="AB63" s="30" t="s">
        <v>8</v>
      </c>
      <c r="AC63" s="30" t="s">
        <v>8</v>
      </c>
      <c r="AD63" s="30" t="s">
        <v>8</v>
      </c>
      <c r="AE63" s="30" t="s">
        <v>8</v>
      </c>
      <c r="AF63" s="30" t="s">
        <v>8</v>
      </c>
      <c r="AG63" s="31" t="s">
        <v>8</v>
      </c>
      <c r="AH63" s="30" t="s">
        <v>8</v>
      </c>
      <c r="AI63" s="744" t="s">
        <v>8</v>
      </c>
    </row>
    <row r="64" spans="1:35" s="77" customFormat="1" ht="22.5" x14ac:dyDescent="0.2">
      <c r="A64" s="317" t="s">
        <v>415</v>
      </c>
      <c r="B64" s="30" t="s">
        <v>8</v>
      </c>
      <c r="C64" s="30" t="s">
        <v>8</v>
      </c>
      <c r="D64" s="30" t="s">
        <v>8</v>
      </c>
      <c r="E64" s="30" t="s">
        <v>8</v>
      </c>
      <c r="F64" s="30" t="s">
        <v>8</v>
      </c>
      <c r="G64" s="30" t="s">
        <v>8</v>
      </c>
      <c r="H64" s="30" t="s">
        <v>8</v>
      </c>
      <c r="I64" s="30" t="s">
        <v>8</v>
      </c>
      <c r="J64" s="30" t="s">
        <v>8</v>
      </c>
      <c r="K64" s="30" t="s">
        <v>8</v>
      </c>
      <c r="L64" s="30" t="s">
        <v>8</v>
      </c>
      <c r="M64" s="30" t="s">
        <v>8</v>
      </c>
      <c r="N64" s="30" t="s">
        <v>8</v>
      </c>
      <c r="O64" s="30" t="s">
        <v>8</v>
      </c>
      <c r="P64" s="30" t="s">
        <v>8</v>
      </c>
      <c r="Q64" s="30" t="s">
        <v>8</v>
      </c>
      <c r="R64" s="30" t="s">
        <v>8</v>
      </c>
      <c r="S64" s="30" t="s">
        <v>8</v>
      </c>
      <c r="T64" s="30" t="s">
        <v>8</v>
      </c>
      <c r="U64" s="30" t="s">
        <v>8</v>
      </c>
      <c r="V64" s="30" t="s">
        <v>8</v>
      </c>
      <c r="W64" s="30" t="s">
        <v>8</v>
      </c>
      <c r="X64" s="30" t="s">
        <v>8</v>
      </c>
      <c r="Y64" s="30" t="s">
        <v>8</v>
      </c>
      <c r="Z64" s="30" t="s">
        <v>8</v>
      </c>
      <c r="AA64" s="30" t="s">
        <v>8</v>
      </c>
      <c r="AB64" s="30" t="s">
        <v>8</v>
      </c>
      <c r="AC64" s="30" t="s">
        <v>8</v>
      </c>
      <c r="AD64" s="30" t="s">
        <v>8</v>
      </c>
      <c r="AE64" s="30" t="s">
        <v>8</v>
      </c>
      <c r="AF64" s="30" t="s">
        <v>8</v>
      </c>
      <c r="AG64" s="31" t="s">
        <v>8</v>
      </c>
      <c r="AH64" s="30" t="s">
        <v>8</v>
      </c>
      <c r="AI64" s="744" t="s">
        <v>8</v>
      </c>
    </row>
    <row r="65" spans="1:35" s="77" customFormat="1" ht="22.5" x14ac:dyDescent="0.2">
      <c r="A65" s="317" t="s">
        <v>57</v>
      </c>
      <c r="B65" s="30" t="s">
        <v>8</v>
      </c>
      <c r="C65" s="30" t="s">
        <v>8</v>
      </c>
      <c r="D65" s="30" t="s">
        <v>8</v>
      </c>
      <c r="E65" s="30" t="s">
        <v>8</v>
      </c>
      <c r="F65" s="30" t="s">
        <v>8</v>
      </c>
      <c r="G65" s="30" t="s">
        <v>8</v>
      </c>
      <c r="H65" s="30" t="s">
        <v>8</v>
      </c>
      <c r="I65" s="30" t="s">
        <v>8</v>
      </c>
      <c r="J65" s="30" t="s">
        <v>8</v>
      </c>
      <c r="K65" s="30" t="s">
        <v>8</v>
      </c>
      <c r="L65" s="30" t="s">
        <v>8</v>
      </c>
      <c r="M65" s="30" t="s">
        <v>8</v>
      </c>
      <c r="N65" s="30" t="s">
        <v>8</v>
      </c>
      <c r="O65" s="30" t="s">
        <v>8</v>
      </c>
      <c r="P65" s="30" t="s">
        <v>8</v>
      </c>
      <c r="Q65" s="30" t="s">
        <v>8</v>
      </c>
      <c r="R65" s="30" t="s">
        <v>8</v>
      </c>
      <c r="S65" s="30" t="s">
        <v>8</v>
      </c>
      <c r="T65" s="30" t="s">
        <v>8</v>
      </c>
      <c r="U65" s="30" t="s">
        <v>8</v>
      </c>
      <c r="V65" s="30" t="s">
        <v>8</v>
      </c>
      <c r="W65" s="30" t="s">
        <v>8</v>
      </c>
      <c r="X65" s="30" t="s">
        <v>8</v>
      </c>
      <c r="Y65" s="30" t="s">
        <v>8</v>
      </c>
      <c r="Z65" s="30" t="s">
        <v>8</v>
      </c>
      <c r="AA65" s="30" t="s">
        <v>8</v>
      </c>
      <c r="AB65" s="30" t="s">
        <v>8</v>
      </c>
      <c r="AC65" s="30" t="s">
        <v>8</v>
      </c>
      <c r="AD65" s="30" t="s">
        <v>8</v>
      </c>
      <c r="AE65" s="30" t="s">
        <v>8</v>
      </c>
      <c r="AF65" s="30" t="s">
        <v>8</v>
      </c>
      <c r="AG65" s="31" t="s">
        <v>8</v>
      </c>
      <c r="AH65" s="30" t="s">
        <v>8</v>
      </c>
      <c r="AI65" s="744" t="s">
        <v>8</v>
      </c>
    </row>
    <row r="66" spans="1:35" s="77" customFormat="1" ht="11.85" customHeight="1" x14ac:dyDescent="0.2">
      <c r="A66" s="280" t="s">
        <v>75</v>
      </c>
      <c r="B66" s="30" t="s">
        <v>4</v>
      </c>
      <c r="C66" s="30" t="s">
        <v>4</v>
      </c>
      <c r="D66" s="12">
        <v>13</v>
      </c>
      <c r="E66" s="12">
        <v>122</v>
      </c>
      <c r="F66" s="12">
        <v>262</v>
      </c>
      <c r="G66" s="12">
        <v>1550</v>
      </c>
      <c r="H66" s="12">
        <v>2129</v>
      </c>
      <c r="I66" s="12">
        <v>2395</v>
      </c>
      <c r="J66" s="12">
        <v>2605</v>
      </c>
      <c r="K66" s="12">
        <v>2680</v>
      </c>
      <c r="L66" s="12">
        <v>3484</v>
      </c>
      <c r="M66" s="12">
        <v>4181</v>
      </c>
      <c r="N66" s="12">
        <v>5000</v>
      </c>
      <c r="O66" s="12">
        <v>6600</v>
      </c>
      <c r="P66" s="58" t="s">
        <v>800</v>
      </c>
      <c r="Q66" s="12">
        <v>9200</v>
      </c>
      <c r="R66" s="12">
        <v>9752</v>
      </c>
      <c r="S66" s="58" t="s">
        <v>801</v>
      </c>
      <c r="T66" s="58" t="s">
        <v>802</v>
      </c>
      <c r="U66" s="12">
        <v>14952</v>
      </c>
      <c r="V66" s="12">
        <v>15999</v>
      </c>
      <c r="W66" s="12">
        <v>17439</v>
      </c>
      <c r="X66" s="109">
        <v>18660</v>
      </c>
      <c r="Y66" s="109">
        <v>19966</v>
      </c>
      <c r="Z66" s="109">
        <v>21364</v>
      </c>
      <c r="AA66" s="109">
        <v>22859</v>
      </c>
      <c r="AB66" s="109">
        <v>24459</v>
      </c>
      <c r="AC66" s="19">
        <v>28284</v>
      </c>
      <c r="AD66" s="19">
        <v>42500</v>
      </c>
      <c r="AE66" s="19">
        <v>42500</v>
      </c>
      <c r="AF66" s="19">
        <v>42500</v>
      </c>
      <c r="AG66" s="122">
        <v>60000</v>
      </c>
      <c r="AH66" s="484">
        <v>70000</v>
      </c>
      <c r="AI66" s="1323">
        <v>85000</v>
      </c>
    </row>
    <row r="67" spans="1:35" s="77" customFormat="1" x14ac:dyDescent="0.2">
      <c r="A67" s="1316" t="s">
        <v>80</v>
      </c>
      <c r="B67" s="1135"/>
      <c r="C67" s="1135"/>
      <c r="D67" s="1135"/>
      <c r="E67" s="1135"/>
      <c r="F67" s="1135"/>
      <c r="G67" s="1135"/>
      <c r="H67" s="1135"/>
      <c r="I67" s="1135"/>
      <c r="J67" s="1135"/>
      <c r="K67" s="1098"/>
      <c r="L67" s="1098"/>
      <c r="M67" s="1098"/>
      <c r="N67" s="1098"/>
      <c r="O67" s="1098"/>
      <c r="P67" s="1098"/>
      <c r="Q67" s="1098"/>
      <c r="R67" s="1098"/>
      <c r="S67" s="1098"/>
      <c r="T67" s="1098"/>
      <c r="U67" s="1098"/>
      <c r="V67" s="1098"/>
      <c r="W67" s="1098"/>
      <c r="X67" s="1098"/>
      <c r="Y67" s="1098"/>
      <c r="Z67" s="1098"/>
      <c r="AA67" s="1098"/>
      <c r="AB67" s="1133"/>
      <c r="AC67" s="1064"/>
      <c r="AD67" s="1222"/>
      <c r="AE67" s="1064"/>
      <c r="AF67" s="1064"/>
      <c r="AG67" s="1340"/>
      <c r="AH67" s="1340"/>
      <c r="AI67" s="1064"/>
    </row>
    <row r="68" spans="1:35" s="77" customFormat="1" x14ac:dyDescent="0.2">
      <c r="A68" s="361" t="s">
        <v>81</v>
      </c>
      <c r="B68" s="58"/>
      <c r="C68" s="58"/>
      <c r="D68" s="58"/>
      <c r="E68" s="58"/>
      <c r="F68" s="58"/>
      <c r="G68" s="58"/>
      <c r="H68" s="58"/>
      <c r="I68" s="58"/>
      <c r="J68" s="58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2"/>
      <c r="AC68" s="19"/>
      <c r="AD68" s="449"/>
      <c r="AE68" s="19"/>
      <c r="AF68" s="19"/>
      <c r="AG68" s="461"/>
      <c r="AH68" s="142"/>
      <c r="AI68" s="19"/>
    </row>
    <row r="69" spans="1:35" s="77" customFormat="1" x14ac:dyDescent="0.2">
      <c r="A69" s="317" t="s">
        <v>82</v>
      </c>
      <c r="B69" s="64" t="s">
        <v>462</v>
      </c>
      <c r="C69" s="64" t="s">
        <v>503</v>
      </c>
      <c r="D69" s="64" t="s">
        <v>462</v>
      </c>
      <c r="E69" s="64" t="s">
        <v>503</v>
      </c>
      <c r="F69" s="64" t="s">
        <v>462</v>
      </c>
      <c r="G69" s="64" t="s">
        <v>503</v>
      </c>
      <c r="H69" s="64" t="s">
        <v>462</v>
      </c>
      <c r="I69" s="64" t="s">
        <v>462</v>
      </c>
      <c r="J69" s="64" t="s">
        <v>503</v>
      </c>
      <c r="K69" s="12" t="s">
        <v>462</v>
      </c>
      <c r="L69" s="12" t="s">
        <v>503</v>
      </c>
      <c r="M69" s="12" t="s">
        <v>462</v>
      </c>
      <c r="N69" s="12" t="s">
        <v>503</v>
      </c>
      <c r="O69" s="12" t="s">
        <v>462</v>
      </c>
      <c r="P69" s="12" t="s">
        <v>462</v>
      </c>
      <c r="Q69" s="12" t="s">
        <v>503</v>
      </c>
      <c r="R69" s="12" t="s">
        <v>462</v>
      </c>
      <c r="S69" s="12" t="s">
        <v>503</v>
      </c>
      <c r="T69" s="12" t="s">
        <v>462</v>
      </c>
      <c r="U69" s="12">
        <v>48231</v>
      </c>
      <c r="V69" s="12">
        <v>69881</v>
      </c>
      <c r="W69" s="12">
        <v>89955</v>
      </c>
      <c r="X69" s="12">
        <v>94100</v>
      </c>
      <c r="Y69" s="12">
        <v>110389</v>
      </c>
      <c r="Z69" s="12">
        <v>77280</v>
      </c>
      <c r="AA69" s="109">
        <v>68662</v>
      </c>
      <c r="AB69" s="30">
        <v>143845</v>
      </c>
      <c r="AC69" s="462">
        <v>82053</v>
      </c>
      <c r="AD69" s="462">
        <v>96263</v>
      </c>
      <c r="AE69" s="121">
        <v>101206</v>
      </c>
      <c r="AF69" s="121">
        <v>181975</v>
      </c>
      <c r="AG69" s="122">
        <v>208799</v>
      </c>
      <c r="AH69" s="472">
        <v>232344</v>
      </c>
      <c r="AI69" s="1122">
        <v>264537</v>
      </c>
    </row>
    <row r="70" spans="1:35" s="77" customFormat="1" ht="22.5" x14ac:dyDescent="0.2">
      <c r="A70" s="317" t="s">
        <v>85</v>
      </c>
      <c r="B70" s="64" t="s">
        <v>462</v>
      </c>
      <c r="C70" s="64" t="s">
        <v>503</v>
      </c>
      <c r="D70" s="64" t="s">
        <v>462</v>
      </c>
      <c r="E70" s="64" t="s">
        <v>503</v>
      </c>
      <c r="F70" s="64" t="s">
        <v>462</v>
      </c>
      <c r="G70" s="64" t="s">
        <v>503</v>
      </c>
      <c r="H70" s="64" t="s">
        <v>462</v>
      </c>
      <c r="I70" s="64" t="s">
        <v>462</v>
      </c>
      <c r="J70" s="64" t="s">
        <v>503</v>
      </c>
      <c r="K70" s="64" t="s">
        <v>462</v>
      </c>
      <c r="L70" s="64" t="s">
        <v>503</v>
      </c>
      <c r="M70" s="58" t="s">
        <v>462</v>
      </c>
      <c r="N70" s="58" t="s">
        <v>503</v>
      </c>
      <c r="O70" s="58" t="s">
        <v>462</v>
      </c>
      <c r="P70" s="58" t="s">
        <v>462</v>
      </c>
      <c r="Q70" s="58" t="s">
        <v>503</v>
      </c>
      <c r="R70" s="58" t="s">
        <v>462</v>
      </c>
      <c r="S70" s="58" t="s">
        <v>503</v>
      </c>
      <c r="T70" s="58" t="s">
        <v>462</v>
      </c>
      <c r="U70" s="58" t="s">
        <v>462</v>
      </c>
      <c r="V70" s="58" t="s">
        <v>462</v>
      </c>
      <c r="W70" s="58" t="s">
        <v>503</v>
      </c>
      <c r="X70" s="58" t="s">
        <v>462</v>
      </c>
      <c r="Y70" s="58" t="s">
        <v>503</v>
      </c>
      <c r="Z70" s="58" t="s">
        <v>462</v>
      </c>
      <c r="AA70" s="32" t="s">
        <v>462</v>
      </c>
      <c r="AB70" s="50">
        <v>198</v>
      </c>
      <c r="AC70" s="19">
        <v>52.6</v>
      </c>
      <c r="AD70" s="19">
        <v>113.5</v>
      </c>
      <c r="AE70" s="19">
        <v>104.9</v>
      </c>
      <c r="AF70" s="279">
        <v>171.1</v>
      </c>
      <c r="AG70" s="416">
        <v>105.8</v>
      </c>
      <c r="AH70" s="1327">
        <v>107.5</v>
      </c>
      <c r="AI70" s="1035">
        <v>112.2</v>
      </c>
    </row>
    <row r="71" spans="1:35" s="77" customFormat="1" x14ac:dyDescent="0.2">
      <c r="A71" s="317" t="s">
        <v>87</v>
      </c>
      <c r="B71" s="64" t="s">
        <v>462</v>
      </c>
      <c r="C71" s="64" t="s">
        <v>503</v>
      </c>
      <c r="D71" s="64" t="s">
        <v>462</v>
      </c>
      <c r="E71" s="64" t="s">
        <v>503</v>
      </c>
      <c r="F71" s="64" t="s">
        <v>462</v>
      </c>
      <c r="G71" s="64" t="s">
        <v>503</v>
      </c>
      <c r="H71" s="64" t="s">
        <v>462</v>
      </c>
      <c r="I71" s="64" t="s">
        <v>462</v>
      </c>
      <c r="J71" s="12" t="s">
        <v>503</v>
      </c>
      <c r="K71" s="12" t="s">
        <v>462</v>
      </c>
      <c r="L71" s="12" t="s">
        <v>503</v>
      </c>
      <c r="M71" s="12" t="s">
        <v>462</v>
      </c>
      <c r="N71" s="12" t="s">
        <v>503</v>
      </c>
      <c r="O71" s="12" t="s">
        <v>462</v>
      </c>
      <c r="P71" s="12" t="s">
        <v>462</v>
      </c>
      <c r="Q71" s="12" t="s">
        <v>503</v>
      </c>
      <c r="R71" s="12" t="s">
        <v>462</v>
      </c>
      <c r="S71" s="12" t="s">
        <v>503</v>
      </c>
      <c r="T71" s="12" t="s">
        <v>462</v>
      </c>
      <c r="U71" s="12" t="s">
        <v>462</v>
      </c>
      <c r="V71" s="12" t="s">
        <v>462</v>
      </c>
      <c r="W71" s="12" t="s">
        <v>503</v>
      </c>
      <c r="X71" s="12" t="s">
        <v>462</v>
      </c>
      <c r="Y71" s="12" t="s">
        <v>503</v>
      </c>
      <c r="Z71" s="12" t="s">
        <v>462</v>
      </c>
      <c r="AA71" s="12" t="s">
        <v>462</v>
      </c>
      <c r="AB71" s="12" t="s">
        <v>462</v>
      </c>
      <c r="AC71" s="12" t="s">
        <v>503</v>
      </c>
      <c r="AD71" s="12" t="s">
        <v>462</v>
      </c>
      <c r="AE71" s="109" t="s">
        <v>503</v>
      </c>
      <c r="AF71" s="109" t="s">
        <v>462</v>
      </c>
      <c r="AG71" s="1022" t="s">
        <v>503</v>
      </c>
      <c r="AH71" s="1022" t="s">
        <v>503</v>
      </c>
      <c r="AI71" s="757" t="s">
        <v>503</v>
      </c>
    </row>
    <row r="72" spans="1:35" s="77" customFormat="1" ht="22.5" x14ac:dyDescent="0.2">
      <c r="A72" s="317" t="s">
        <v>88</v>
      </c>
      <c r="B72" s="64" t="s">
        <v>462</v>
      </c>
      <c r="C72" s="64" t="s">
        <v>503</v>
      </c>
      <c r="D72" s="64" t="s">
        <v>462</v>
      </c>
      <c r="E72" s="64" t="s">
        <v>503</v>
      </c>
      <c r="F72" s="64" t="s">
        <v>462</v>
      </c>
      <c r="G72" s="64" t="s">
        <v>503</v>
      </c>
      <c r="H72" s="64" t="s">
        <v>462</v>
      </c>
      <c r="I72" s="64" t="s">
        <v>462</v>
      </c>
      <c r="J72" s="12" t="s">
        <v>503</v>
      </c>
      <c r="K72" s="12" t="s">
        <v>462</v>
      </c>
      <c r="L72" s="12" t="s">
        <v>503</v>
      </c>
      <c r="M72" s="12" t="s">
        <v>462</v>
      </c>
      <c r="N72" s="12" t="s">
        <v>503</v>
      </c>
      <c r="O72" s="12" t="s">
        <v>462</v>
      </c>
      <c r="P72" s="12" t="s">
        <v>462</v>
      </c>
      <c r="Q72" s="12" t="s">
        <v>503</v>
      </c>
      <c r="R72" s="12" t="s">
        <v>462</v>
      </c>
      <c r="S72" s="12" t="s">
        <v>503</v>
      </c>
      <c r="T72" s="12" t="s">
        <v>462</v>
      </c>
      <c r="U72" s="12" t="s">
        <v>462</v>
      </c>
      <c r="V72" s="12" t="s">
        <v>462</v>
      </c>
      <c r="W72" s="12" t="s">
        <v>503</v>
      </c>
      <c r="X72" s="12" t="s">
        <v>462</v>
      </c>
      <c r="Y72" s="12" t="s">
        <v>503</v>
      </c>
      <c r="Z72" s="12" t="s">
        <v>462</v>
      </c>
      <c r="AA72" s="12" t="s">
        <v>462</v>
      </c>
      <c r="AB72" s="12" t="s">
        <v>462</v>
      </c>
      <c r="AC72" s="12" t="s">
        <v>503</v>
      </c>
      <c r="AD72" s="12" t="s">
        <v>462</v>
      </c>
      <c r="AE72" s="109" t="s">
        <v>503</v>
      </c>
      <c r="AF72" s="109" t="s">
        <v>462</v>
      </c>
      <c r="AG72" s="1022" t="s">
        <v>503</v>
      </c>
      <c r="AH72" s="1022" t="s">
        <v>503</v>
      </c>
      <c r="AI72" s="757" t="s">
        <v>503</v>
      </c>
    </row>
    <row r="73" spans="1:35" s="77" customFormat="1" ht="33.75" x14ac:dyDescent="0.2">
      <c r="A73" s="317" t="s">
        <v>90</v>
      </c>
      <c r="B73" s="151" t="s">
        <v>462</v>
      </c>
      <c r="C73" s="151" t="s">
        <v>503</v>
      </c>
      <c r="D73" s="151" t="s">
        <v>462</v>
      </c>
      <c r="E73" s="151" t="s">
        <v>503</v>
      </c>
      <c r="F73" s="151" t="s">
        <v>462</v>
      </c>
      <c r="G73" s="151" t="s">
        <v>503</v>
      </c>
      <c r="H73" s="151" t="s">
        <v>462</v>
      </c>
      <c r="I73" s="151" t="s">
        <v>462</v>
      </c>
      <c r="J73" s="151" t="s">
        <v>503</v>
      </c>
      <c r="K73" s="151" t="s">
        <v>462</v>
      </c>
      <c r="L73" s="151" t="s">
        <v>503</v>
      </c>
      <c r="M73" s="151" t="s">
        <v>462</v>
      </c>
      <c r="N73" s="151" t="s">
        <v>503</v>
      </c>
      <c r="O73" s="151" t="s">
        <v>462</v>
      </c>
      <c r="P73" s="151" t="s">
        <v>462</v>
      </c>
      <c r="Q73" s="22" t="s">
        <v>503</v>
      </c>
      <c r="R73" s="22" t="s">
        <v>462</v>
      </c>
      <c r="S73" s="22" t="s">
        <v>503</v>
      </c>
      <c r="T73" s="22" t="s">
        <v>462</v>
      </c>
      <c r="U73" s="22" t="s">
        <v>462</v>
      </c>
      <c r="V73" s="22" t="s">
        <v>462</v>
      </c>
      <c r="W73" s="96" t="s">
        <v>503</v>
      </c>
      <c r="X73" s="96" t="s">
        <v>462</v>
      </c>
      <c r="Y73" s="96" t="s">
        <v>503</v>
      </c>
      <c r="Z73" s="96" t="s">
        <v>462</v>
      </c>
      <c r="AA73" s="96" t="s">
        <v>462</v>
      </c>
      <c r="AB73" s="22" t="s">
        <v>462</v>
      </c>
      <c r="AC73" s="12" t="s">
        <v>503</v>
      </c>
      <c r="AD73" s="12" t="s">
        <v>462</v>
      </c>
      <c r="AE73" s="151" t="s">
        <v>503</v>
      </c>
      <c r="AF73" s="151" t="s">
        <v>462</v>
      </c>
      <c r="AG73" s="1107">
        <v>1</v>
      </c>
      <c r="AH73" s="1029">
        <v>1.8</v>
      </c>
      <c r="AI73" s="1029">
        <v>2.7</v>
      </c>
    </row>
    <row r="74" spans="1:35" s="77" customFormat="1" ht="22.5" x14ac:dyDescent="0.2">
      <c r="A74" s="317" t="s">
        <v>91</v>
      </c>
      <c r="B74" s="151" t="s">
        <v>462</v>
      </c>
      <c r="C74" s="151" t="s">
        <v>503</v>
      </c>
      <c r="D74" s="151" t="s">
        <v>462</v>
      </c>
      <c r="E74" s="151" t="s">
        <v>503</v>
      </c>
      <c r="F74" s="151" t="s">
        <v>462</v>
      </c>
      <c r="G74" s="151" t="s">
        <v>503</v>
      </c>
      <c r="H74" s="151" t="s">
        <v>462</v>
      </c>
      <c r="I74" s="151" t="s">
        <v>462</v>
      </c>
      <c r="J74" s="151" t="s">
        <v>503</v>
      </c>
      <c r="K74" s="151" t="s">
        <v>462</v>
      </c>
      <c r="L74" s="151" t="s">
        <v>503</v>
      </c>
      <c r="M74" s="151" t="s">
        <v>462</v>
      </c>
      <c r="N74" s="151" t="s">
        <v>503</v>
      </c>
      <c r="O74" s="151" t="s">
        <v>462</v>
      </c>
      <c r="P74" s="151" t="s">
        <v>462</v>
      </c>
      <c r="Q74" s="12" t="s">
        <v>503</v>
      </c>
      <c r="R74" s="12" t="s">
        <v>462</v>
      </c>
      <c r="S74" s="12" t="s">
        <v>503</v>
      </c>
      <c r="T74" s="12" t="s">
        <v>462</v>
      </c>
      <c r="U74" s="12" t="s">
        <v>503</v>
      </c>
      <c r="V74" s="12" t="s">
        <v>462</v>
      </c>
      <c r="W74" s="12" t="s">
        <v>503</v>
      </c>
      <c r="X74" s="12" t="s">
        <v>462</v>
      </c>
      <c r="Y74" s="12" t="s">
        <v>503</v>
      </c>
      <c r="Z74" s="109" t="s">
        <v>462</v>
      </c>
      <c r="AA74" s="32" t="s">
        <v>503</v>
      </c>
      <c r="AB74" s="32" t="s">
        <v>462</v>
      </c>
      <c r="AC74" s="12" t="s">
        <v>503</v>
      </c>
      <c r="AD74" s="12" t="s">
        <v>462</v>
      </c>
      <c r="AE74" s="151" t="s">
        <v>503</v>
      </c>
      <c r="AF74" s="151" t="s">
        <v>462</v>
      </c>
      <c r="AG74" s="1106">
        <v>1</v>
      </c>
      <c r="AH74" s="1029">
        <v>1</v>
      </c>
      <c r="AI74" s="1029">
        <v>1</v>
      </c>
    </row>
    <row r="75" spans="1:35" s="77" customFormat="1" x14ac:dyDescent="0.2">
      <c r="A75" s="328" t="s">
        <v>92</v>
      </c>
      <c r="B75" s="58"/>
      <c r="C75" s="58"/>
      <c r="D75" s="58"/>
      <c r="E75" s="58"/>
      <c r="F75" s="58"/>
      <c r="G75" s="58"/>
      <c r="H75" s="58"/>
      <c r="I75" s="58"/>
      <c r="J75" s="58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09"/>
      <c r="X75" s="109"/>
      <c r="Y75" s="109"/>
      <c r="Z75" s="109"/>
      <c r="AA75" s="32"/>
      <c r="AB75" s="32"/>
      <c r="AC75" s="19"/>
      <c r="AD75" s="19"/>
      <c r="AE75" s="151"/>
      <c r="AF75" s="151"/>
      <c r="AG75" s="1106"/>
      <c r="AH75" s="1029"/>
      <c r="AI75" s="1029"/>
    </row>
    <row r="76" spans="1:35" s="77" customFormat="1" x14ac:dyDescent="0.2">
      <c r="A76" s="328" t="s">
        <v>245</v>
      </c>
      <c r="B76" s="58"/>
      <c r="C76" s="58"/>
      <c r="D76" s="58"/>
      <c r="E76" s="58"/>
      <c r="F76" s="58"/>
      <c r="G76" s="58"/>
      <c r="H76" s="58"/>
      <c r="I76" s="58"/>
      <c r="J76" s="58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09"/>
      <c r="X76" s="109"/>
      <c r="Y76" s="109"/>
      <c r="Z76" s="109"/>
      <c r="AA76" s="32"/>
      <c r="AB76" s="32"/>
      <c r="AC76" s="109" t="s">
        <v>462</v>
      </c>
      <c r="AD76" s="19"/>
      <c r="AE76" s="151"/>
      <c r="AF76" s="151"/>
      <c r="AG76" s="1106"/>
      <c r="AH76" s="1029" t="s">
        <v>462</v>
      </c>
      <c r="AI76" s="1029" t="s">
        <v>8</v>
      </c>
    </row>
    <row r="77" spans="1:35" s="77" customFormat="1" x14ac:dyDescent="0.2">
      <c r="A77" s="328" t="s">
        <v>94</v>
      </c>
      <c r="B77" s="151" t="s">
        <v>462</v>
      </c>
      <c r="C77" s="151" t="s">
        <v>503</v>
      </c>
      <c r="D77" s="151" t="s">
        <v>462</v>
      </c>
      <c r="E77" s="151" t="s">
        <v>503</v>
      </c>
      <c r="F77" s="151" t="s">
        <v>462</v>
      </c>
      <c r="G77" s="151" t="s">
        <v>503</v>
      </c>
      <c r="H77" s="151" t="s">
        <v>462</v>
      </c>
      <c r="I77" s="151" t="s">
        <v>462</v>
      </c>
      <c r="J77" s="151" t="s">
        <v>503</v>
      </c>
      <c r="K77" s="151" t="s">
        <v>462</v>
      </c>
      <c r="L77" s="151" t="s">
        <v>503</v>
      </c>
      <c r="M77" s="151" t="s">
        <v>462</v>
      </c>
      <c r="N77" s="151" t="s">
        <v>503</v>
      </c>
      <c r="O77" s="151" t="s">
        <v>462</v>
      </c>
      <c r="P77" s="151" t="s">
        <v>503</v>
      </c>
      <c r="Q77" s="12" t="s">
        <v>462</v>
      </c>
      <c r="R77" s="12" t="s">
        <v>462</v>
      </c>
      <c r="S77" s="12" t="s">
        <v>503</v>
      </c>
      <c r="T77" s="12" t="s">
        <v>462</v>
      </c>
      <c r="U77" s="12" t="s">
        <v>503</v>
      </c>
      <c r="V77" s="12" t="s">
        <v>462</v>
      </c>
      <c r="W77" s="12" t="s">
        <v>503</v>
      </c>
      <c r="X77" s="12" t="s">
        <v>462</v>
      </c>
      <c r="Y77" s="12" t="s">
        <v>503</v>
      </c>
      <c r="Z77" s="12" t="s">
        <v>462</v>
      </c>
      <c r="AA77" s="12" t="s">
        <v>462</v>
      </c>
      <c r="AB77" s="12" t="s">
        <v>503</v>
      </c>
      <c r="AC77" s="109" t="s">
        <v>462</v>
      </c>
      <c r="AD77" s="109" t="s">
        <v>462</v>
      </c>
      <c r="AE77" s="67" t="str">
        <f>'[2]Екібастұз қ.'!AE69</f>
        <v>-</v>
      </c>
      <c r="AF77" s="67" t="str">
        <f>'[2]Екібастұз қ.'!AF69</f>
        <v>-</v>
      </c>
      <c r="AG77" s="1328">
        <f>'[2]Екібастұз қ.'!AG68</f>
        <v>1</v>
      </c>
      <c r="AH77" s="1029">
        <v>1</v>
      </c>
      <c r="AI77" s="1029">
        <v>1</v>
      </c>
    </row>
    <row r="78" spans="1:35" s="77" customFormat="1" x14ac:dyDescent="0.2">
      <c r="A78" s="328" t="s">
        <v>95</v>
      </c>
      <c r="B78" s="151" t="s">
        <v>462</v>
      </c>
      <c r="C78" s="151" t="s">
        <v>503</v>
      </c>
      <c r="D78" s="151" t="s">
        <v>462</v>
      </c>
      <c r="E78" s="151" t="s">
        <v>503</v>
      </c>
      <c r="F78" s="151" t="s">
        <v>462</v>
      </c>
      <c r="G78" s="151" t="s">
        <v>503</v>
      </c>
      <c r="H78" s="151" t="s">
        <v>462</v>
      </c>
      <c r="I78" s="151" t="s">
        <v>462</v>
      </c>
      <c r="J78" s="151" t="s">
        <v>503</v>
      </c>
      <c r="K78" s="151" t="s">
        <v>462</v>
      </c>
      <c r="L78" s="151" t="s">
        <v>503</v>
      </c>
      <c r="M78" s="151" t="s">
        <v>462</v>
      </c>
      <c r="N78" s="151" t="s">
        <v>503</v>
      </c>
      <c r="O78" s="151" t="s">
        <v>462</v>
      </c>
      <c r="P78" s="151" t="s">
        <v>503</v>
      </c>
      <c r="Q78" s="67" t="s">
        <v>462</v>
      </c>
      <c r="R78" s="67" t="s">
        <v>462</v>
      </c>
      <c r="S78" s="67" t="s">
        <v>503</v>
      </c>
      <c r="T78" s="67" t="s">
        <v>462</v>
      </c>
      <c r="U78" s="67" t="s">
        <v>503</v>
      </c>
      <c r="V78" s="67" t="s">
        <v>462</v>
      </c>
      <c r="W78" s="67" t="s">
        <v>503</v>
      </c>
      <c r="X78" s="67" t="s">
        <v>462</v>
      </c>
      <c r="Y78" s="109" t="s">
        <v>503</v>
      </c>
      <c r="Z78" s="109" t="s">
        <v>462</v>
      </c>
      <c r="AA78" s="67" t="s">
        <v>462</v>
      </c>
      <c r="AB78" s="67" t="s">
        <v>503</v>
      </c>
      <c r="AC78" s="67" t="s">
        <v>462</v>
      </c>
      <c r="AD78" s="67" t="s">
        <v>462</v>
      </c>
      <c r="AE78" s="67" t="str">
        <f>'[2]Екібастұз қ.'!AE70</f>
        <v>-</v>
      </c>
      <c r="AF78" s="67" t="str">
        <f>'[2]Екібастұз қ.'!AF70</f>
        <v>-</v>
      </c>
      <c r="AG78" s="1328" t="str">
        <f>'[2]Екібастұз қ.'!AG69</f>
        <v>-</v>
      </c>
      <c r="AH78" s="1029" t="s">
        <v>462</v>
      </c>
      <c r="AI78" s="1029" t="s">
        <v>8</v>
      </c>
    </row>
    <row r="79" spans="1:35" s="77" customFormat="1" x14ac:dyDescent="0.2">
      <c r="A79" s="328" t="s">
        <v>246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67"/>
      <c r="R79" s="67"/>
      <c r="S79" s="67"/>
      <c r="T79" s="67"/>
      <c r="U79" s="67"/>
      <c r="V79" s="67"/>
      <c r="W79" s="67"/>
      <c r="X79" s="67"/>
      <c r="Y79" s="109"/>
      <c r="Z79" s="109"/>
      <c r="AA79" s="67"/>
      <c r="AB79" s="67"/>
      <c r="AC79" s="109" t="s">
        <v>462</v>
      </c>
      <c r="AD79" s="67"/>
      <c r="AE79" s="67"/>
      <c r="AF79" s="67"/>
      <c r="AG79" s="1328"/>
      <c r="AH79" s="1029" t="s">
        <v>462</v>
      </c>
      <c r="AI79" s="1029" t="s">
        <v>8</v>
      </c>
    </row>
    <row r="80" spans="1:35" s="77" customFormat="1" ht="12.4" customHeight="1" x14ac:dyDescent="0.2">
      <c r="A80" s="317" t="s">
        <v>97</v>
      </c>
      <c r="B80" s="151" t="s">
        <v>462</v>
      </c>
      <c r="C80" s="151" t="s">
        <v>503</v>
      </c>
      <c r="D80" s="151" t="s">
        <v>462</v>
      </c>
      <c r="E80" s="151" t="s">
        <v>503</v>
      </c>
      <c r="F80" s="151" t="s">
        <v>462</v>
      </c>
      <c r="G80" s="151" t="s">
        <v>503</v>
      </c>
      <c r="H80" s="151" t="s">
        <v>462</v>
      </c>
      <c r="I80" s="151" t="s">
        <v>462</v>
      </c>
      <c r="J80" s="151" t="s">
        <v>503</v>
      </c>
      <c r="K80" s="151" t="s">
        <v>462</v>
      </c>
      <c r="L80" s="151" t="s">
        <v>503</v>
      </c>
      <c r="M80" s="151" t="s">
        <v>462</v>
      </c>
      <c r="N80" s="151" t="s">
        <v>503</v>
      </c>
      <c r="O80" s="151" t="s">
        <v>462</v>
      </c>
      <c r="P80" s="151" t="s">
        <v>503</v>
      </c>
      <c r="Q80" s="12" t="s">
        <v>462</v>
      </c>
      <c r="R80" s="12" t="s">
        <v>462</v>
      </c>
      <c r="S80" s="67" t="s">
        <v>503</v>
      </c>
      <c r="T80" s="12" t="s">
        <v>462</v>
      </c>
      <c r="U80" s="12" t="s">
        <v>503</v>
      </c>
      <c r="V80" s="12" t="s">
        <v>462</v>
      </c>
      <c r="W80" s="109" t="s">
        <v>503</v>
      </c>
      <c r="X80" s="109" t="s">
        <v>462</v>
      </c>
      <c r="Y80" s="109" t="s">
        <v>503</v>
      </c>
      <c r="Z80" s="109" t="s">
        <v>462</v>
      </c>
      <c r="AA80" s="109" t="s">
        <v>462</v>
      </c>
      <c r="AB80" s="109" t="s">
        <v>503</v>
      </c>
      <c r="AC80" s="109" t="s">
        <v>462</v>
      </c>
      <c r="AD80" s="109" t="s">
        <v>462</v>
      </c>
      <c r="AE80" s="67" t="str">
        <f>'[2]Екібастұз қ.'!AE71</f>
        <v>-</v>
      </c>
      <c r="AF80" s="67" t="str">
        <f>'[2]Екібастұз қ.'!AF71</f>
        <v>-</v>
      </c>
      <c r="AG80" s="1328">
        <f>'[2]Екібастұз қ.'!AG70</f>
        <v>3</v>
      </c>
      <c r="AH80" s="1029">
        <v>3</v>
      </c>
      <c r="AI80" s="1029">
        <v>3</v>
      </c>
    </row>
    <row r="81" spans="1:35" s="77" customFormat="1" x14ac:dyDescent="0.2">
      <c r="A81" s="329" t="s">
        <v>98</v>
      </c>
      <c r="B81" s="151" t="s">
        <v>462</v>
      </c>
      <c r="C81" s="151" t="s">
        <v>503</v>
      </c>
      <c r="D81" s="151" t="s">
        <v>462</v>
      </c>
      <c r="E81" s="151" t="s">
        <v>503</v>
      </c>
      <c r="F81" s="151" t="s">
        <v>462</v>
      </c>
      <c r="G81" s="151" t="s">
        <v>503</v>
      </c>
      <c r="H81" s="151" t="s">
        <v>462</v>
      </c>
      <c r="I81" s="151" t="s">
        <v>462</v>
      </c>
      <c r="J81" s="151" t="s">
        <v>503</v>
      </c>
      <c r="K81" s="151" t="s">
        <v>462</v>
      </c>
      <c r="L81" s="151" t="s">
        <v>503</v>
      </c>
      <c r="M81" s="151" t="s">
        <v>462</v>
      </c>
      <c r="N81" s="151" t="s">
        <v>503</v>
      </c>
      <c r="O81" s="151" t="s">
        <v>462</v>
      </c>
      <c r="P81" s="151" t="s">
        <v>503</v>
      </c>
      <c r="Q81" s="12" t="s">
        <v>462</v>
      </c>
      <c r="R81" s="12" t="s">
        <v>462</v>
      </c>
      <c r="S81" s="12" t="s">
        <v>503</v>
      </c>
      <c r="T81" s="12" t="s">
        <v>462</v>
      </c>
      <c r="U81" s="12" t="s">
        <v>503</v>
      </c>
      <c r="V81" s="12" t="s">
        <v>462</v>
      </c>
      <c r="W81" s="109" t="s">
        <v>503</v>
      </c>
      <c r="X81" s="109" t="s">
        <v>462</v>
      </c>
      <c r="Y81" s="109" t="s">
        <v>503</v>
      </c>
      <c r="Z81" s="109" t="s">
        <v>462</v>
      </c>
      <c r="AA81" s="109" t="s">
        <v>462</v>
      </c>
      <c r="AB81" s="109" t="s">
        <v>503</v>
      </c>
      <c r="AC81" s="109" t="s">
        <v>503</v>
      </c>
      <c r="AD81" s="109" t="s">
        <v>503</v>
      </c>
      <c r="AE81" s="109" t="s">
        <v>503</v>
      </c>
      <c r="AF81" s="109" t="s">
        <v>503</v>
      </c>
      <c r="AG81" s="1328">
        <f>'[2]Екібастұз қ.'!AG71</f>
        <v>3</v>
      </c>
      <c r="AH81" s="1029">
        <v>3</v>
      </c>
      <c r="AI81" s="1029">
        <v>3</v>
      </c>
    </row>
    <row r="82" spans="1:35" s="77" customFormat="1" x14ac:dyDescent="0.2">
      <c r="A82" s="330" t="s">
        <v>99</v>
      </c>
      <c r="B82" s="58"/>
      <c r="C82" s="58"/>
      <c r="D82" s="58"/>
      <c r="E82" s="58"/>
      <c r="F82" s="58"/>
      <c r="G82" s="58"/>
      <c r="H82" s="58"/>
      <c r="I82" s="58"/>
      <c r="J82" s="58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9"/>
      <c r="X82" s="109"/>
      <c r="Y82" s="109"/>
      <c r="Z82" s="109"/>
      <c r="AA82" s="109"/>
      <c r="AB82" s="109"/>
      <c r="AC82" s="109"/>
      <c r="AD82" s="109"/>
      <c r="AE82" s="67"/>
      <c r="AF82" s="67"/>
      <c r="AG82" s="1328"/>
      <c r="AH82" s="1029"/>
      <c r="AI82" s="1029"/>
    </row>
    <row r="83" spans="1:35" s="77" customFormat="1" x14ac:dyDescent="0.2">
      <c r="A83" s="330" t="s">
        <v>100</v>
      </c>
      <c r="B83" s="151" t="s">
        <v>462</v>
      </c>
      <c r="C83" s="151" t="s">
        <v>503</v>
      </c>
      <c r="D83" s="151" t="s">
        <v>462</v>
      </c>
      <c r="E83" s="151" t="s">
        <v>503</v>
      </c>
      <c r="F83" s="151" t="s">
        <v>462</v>
      </c>
      <c r="G83" s="151" t="s">
        <v>503</v>
      </c>
      <c r="H83" s="151" t="s">
        <v>462</v>
      </c>
      <c r="I83" s="151" t="s">
        <v>462</v>
      </c>
      <c r="J83" s="151" t="s">
        <v>503</v>
      </c>
      <c r="K83" s="151" t="s">
        <v>462</v>
      </c>
      <c r="L83" s="151" t="s">
        <v>503</v>
      </c>
      <c r="M83" s="151" t="s">
        <v>462</v>
      </c>
      <c r="N83" s="151" t="s">
        <v>503</v>
      </c>
      <c r="O83" s="151" t="s">
        <v>462</v>
      </c>
      <c r="P83" s="151" t="s">
        <v>462</v>
      </c>
      <c r="Q83" s="67" t="s">
        <v>503</v>
      </c>
      <c r="R83" s="67" t="s">
        <v>462</v>
      </c>
      <c r="S83" s="67" t="s">
        <v>503</v>
      </c>
      <c r="T83" s="12" t="s">
        <v>462</v>
      </c>
      <c r="U83" s="12" t="s">
        <v>503</v>
      </c>
      <c r="V83" s="109" t="s">
        <v>462</v>
      </c>
      <c r="W83" s="109" t="s">
        <v>503</v>
      </c>
      <c r="X83" s="109" t="s">
        <v>462</v>
      </c>
      <c r="Y83" s="109" t="s">
        <v>462</v>
      </c>
      <c r="Z83" s="109" t="s">
        <v>503</v>
      </c>
      <c r="AA83" s="109" t="s">
        <v>462</v>
      </c>
      <c r="AB83" s="109" t="s">
        <v>503</v>
      </c>
      <c r="AC83" s="109" t="s">
        <v>462</v>
      </c>
      <c r="AD83" s="109" t="s">
        <v>462</v>
      </c>
      <c r="AE83" s="109" t="s">
        <v>462</v>
      </c>
      <c r="AF83" s="109" t="s">
        <v>462</v>
      </c>
      <c r="AG83" s="1328" t="str">
        <f>'[2]Екібастұз қ.'!AG73</f>
        <v>-</v>
      </c>
      <c r="AH83" s="1029" t="s">
        <v>462</v>
      </c>
      <c r="AI83" s="1029" t="s">
        <v>8</v>
      </c>
    </row>
    <row r="84" spans="1:35" s="77" customFormat="1" x14ac:dyDescent="0.2">
      <c r="A84" s="330" t="s">
        <v>102</v>
      </c>
      <c r="B84" s="151" t="s">
        <v>462</v>
      </c>
      <c r="C84" s="151" t="s">
        <v>503</v>
      </c>
      <c r="D84" s="151" t="s">
        <v>462</v>
      </c>
      <c r="E84" s="151" t="s">
        <v>503</v>
      </c>
      <c r="F84" s="151" t="s">
        <v>462</v>
      </c>
      <c r="G84" s="151" t="s">
        <v>503</v>
      </c>
      <c r="H84" s="151" t="s">
        <v>462</v>
      </c>
      <c r="I84" s="151" t="s">
        <v>462</v>
      </c>
      <c r="J84" s="151" t="s">
        <v>503</v>
      </c>
      <c r="K84" s="151" t="s">
        <v>462</v>
      </c>
      <c r="L84" s="151" t="s">
        <v>503</v>
      </c>
      <c r="M84" s="151" t="s">
        <v>462</v>
      </c>
      <c r="N84" s="151" t="s">
        <v>503</v>
      </c>
      <c r="O84" s="151" t="s">
        <v>462</v>
      </c>
      <c r="P84" s="151" t="s">
        <v>462</v>
      </c>
      <c r="Q84" s="67" t="s">
        <v>503</v>
      </c>
      <c r="R84" s="67" t="s">
        <v>462</v>
      </c>
      <c r="S84" s="67" t="s">
        <v>503</v>
      </c>
      <c r="T84" s="67" t="s">
        <v>462</v>
      </c>
      <c r="U84" s="67" t="s">
        <v>503</v>
      </c>
      <c r="V84" s="12" t="s">
        <v>462</v>
      </c>
      <c r="W84" s="67" t="s">
        <v>503</v>
      </c>
      <c r="X84" s="67" t="s">
        <v>462</v>
      </c>
      <c r="Y84" s="67" t="s">
        <v>462</v>
      </c>
      <c r="Z84" s="67" t="s">
        <v>503</v>
      </c>
      <c r="AA84" s="67" t="s">
        <v>462</v>
      </c>
      <c r="AB84" s="67" t="s">
        <v>503</v>
      </c>
      <c r="AC84" s="67" t="s">
        <v>462</v>
      </c>
      <c r="AD84" s="67" t="s">
        <v>462</v>
      </c>
      <c r="AE84" s="67" t="s">
        <v>462</v>
      </c>
      <c r="AF84" s="67" t="s">
        <v>462</v>
      </c>
      <c r="AG84" s="1328" t="str">
        <f>'[2]Екібастұз қ.'!AG74</f>
        <v>-</v>
      </c>
      <c r="AH84" s="1029" t="s">
        <v>462</v>
      </c>
      <c r="AI84" s="1029" t="s">
        <v>8</v>
      </c>
    </row>
    <row r="85" spans="1:35" s="77" customFormat="1" x14ac:dyDescent="0.2">
      <c r="A85" s="330" t="s">
        <v>103</v>
      </c>
      <c r="B85" s="151" t="s">
        <v>462</v>
      </c>
      <c r="C85" s="151" t="s">
        <v>503</v>
      </c>
      <c r="D85" s="151" t="s">
        <v>462</v>
      </c>
      <c r="E85" s="151" t="s">
        <v>503</v>
      </c>
      <c r="F85" s="151" t="s">
        <v>462</v>
      </c>
      <c r="G85" s="151" t="s">
        <v>503</v>
      </c>
      <c r="H85" s="151" t="s">
        <v>462</v>
      </c>
      <c r="I85" s="151" t="s">
        <v>462</v>
      </c>
      <c r="J85" s="151" t="s">
        <v>503</v>
      </c>
      <c r="K85" s="151" t="s">
        <v>462</v>
      </c>
      <c r="L85" s="151" t="s">
        <v>503</v>
      </c>
      <c r="M85" s="151" t="s">
        <v>462</v>
      </c>
      <c r="N85" s="151" t="s">
        <v>503</v>
      </c>
      <c r="O85" s="151" t="s">
        <v>462</v>
      </c>
      <c r="P85" s="151" t="s">
        <v>462</v>
      </c>
      <c r="Q85" s="67" t="s">
        <v>503</v>
      </c>
      <c r="R85" s="67" t="s">
        <v>462</v>
      </c>
      <c r="S85" s="67" t="s">
        <v>503</v>
      </c>
      <c r="T85" s="67" t="s">
        <v>462</v>
      </c>
      <c r="U85" s="67" t="s">
        <v>503</v>
      </c>
      <c r="V85" s="12" t="s">
        <v>462</v>
      </c>
      <c r="W85" s="67" t="s">
        <v>503</v>
      </c>
      <c r="X85" s="67" t="s">
        <v>462</v>
      </c>
      <c r="Y85" s="67" t="s">
        <v>462</v>
      </c>
      <c r="Z85" s="67" t="s">
        <v>503</v>
      </c>
      <c r="AA85" s="67" t="s">
        <v>462</v>
      </c>
      <c r="AB85" s="67" t="s">
        <v>503</v>
      </c>
      <c r="AC85" s="67" t="s">
        <v>462</v>
      </c>
      <c r="AD85" s="67" t="s">
        <v>462</v>
      </c>
      <c r="AE85" s="67" t="s">
        <v>462</v>
      </c>
      <c r="AF85" s="67" t="s">
        <v>462</v>
      </c>
      <c r="AG85" s="1328" t="str">
        <f>'[2]Екібастұз қ.'!AG75</f>
        <v>-</v>
      </c>
      <c r="AH85" s="1029" t="s">
        <v>462</v>
      </c>
      <c r="AI85" s="1029" t="s">
        <v>8</v>
      </c>
    </row>
    <row r="86" spans="1:35" s="77" customFormat="1" x14ac:dyDescent="0.2">
      <c r="A86" s="330" t="s">
        <v>104</v>
      </c>
      <c r="B86" s="151" t="s">
        <v>462</v>
      </c>
      <c r="C86" s="151" t="s">
        <v>503</v>
      </c>
      <c r="D86" s="151" t="s">
        <v>462</v>
      </c>
      <c r="E86" s="151" t="s">
        <v>503</v>
      </c>
      <c r="F86" s="151" t="s">
        <v>462</v>
      </c>
      <c r="G86" s="151" t="s">
        <v>503</v>
      </c>
      <c r="H86" s="151" t="s">
        <v>462</v>
      </c>
      <c r="I86" s="151" t="s">
        <v>462</v>
      </c>
      <c r="J86" s="151" t="s">
        <v>503</v>
      </c>
      <c r="K86" s="151" t="s">
        <v>462</v>
      </c>
      <c r="L86" s="151" t="s">
        <v>503</v>
      </c>
      <c r="M86" s="151" t="s">
        <v>462</v>
      </c>
      <c r="N86" s="151" t="s">
        <v>503</v>
      </c>
      <c r="O86" s="151" t="s">
        <v>462</v>
      </c>
      <c r="P86" s="151" t="s">
        <v>462</v>
      </c>
      <c r="Q86" s="12" t="s">
        <v>503</v>
      </c>
      <c r="R86" s="12" t="s">
        <v>462</v>
      </c>
      <c r="S86" s="12" t="s">
        <v>503</v>
      </c>
      <c r="T86" s="12" t="s">
        <v>462</v>
      </c>
      <c r="U86" s="12" t="s">
        <v>503</v>
      </c>
      <c r="V86" s="12" t="s">
        <v>462</v>
      </c>
      <c r="W86" s="109" t="s">
        <v>503</v>
      </c>
      <c r="X86" s="109" t="s">
        <v>462</v>
      </c>
      <c r="Y86" s="109" t="s">
        <v>462</v>
      </c>
      <c r="Z86" s="109" t="s">
        <v>503</v>
      </c>
      <c r="AA86" s="109" t="s">
        <v>462</v>
      </c>
      <c r="AB86" s="109" t="s">
        <v>503</v>
      </c>
      <c r="AC86" s="109" t="s">
        <v>462</v>
      </c>
      <c r="AD86" s="109" t="s">
        <v>462</v>
      </c>
      <c r="AE86" s="109" t="s">
        <v>462</v>
      </c>
      <c r="AF86" s="109" t="s">
        <v>462</v>
      </c>
      <c r="AG86" s="1328">
        <f>'[2]Екібастұз қ.'!AG76</f>
        <v>2</v>
      </c>
      <c r="AH86" s="1029">
        <v>1</v>
      </c>
      <c r="AI86" s="1029">
        <v>1</v>
      </c>
    </row>
    <row r="87" spans="1:35" s="77" customFormat="1" x14ac:dyDescent="0.2">
      <c r="A87" s="330" t="s">
        <v>862</v>
      </c>
      <c r="B87" s="151" t="s">
        <v>462</v>
      </c>
      <c r="C87" s="151" t="s">
        <v>462</v>
      </c>
      <c r="D87" s="151" t="s">
        <v>462</v>
      </c>
      <c r="E87" s="151" t="s">
        <v>462</v>
      </c>
      <c r="F87" s="151" t="s">
        <v>462</v>
      </c>
      <c r="G87" s="151" t="s">
        <v>462</v>
      </c>
      <c r="H87" s="151" t="s">
        <v>462</v>
      </c>
      <c r="I87" s="151" t="s">
        <v>462</v>
      </c>
      <c r="J87" s="151" t="s">
        <v>462</v>
      </c>
      <c r="K87" s="151" t="s">
        <v>462</v>
      </c>
      <c r="L87" s="151" t="s">
        <v>462</v>
      </c>
      <c r="M87" s="151" t="s">
        <v>462</v>
      </c>
      <c r="N87" s="151" t="s">
        <v>462</v>
      </c>
      <c r="O87" s="151" t="s">
        <v>462</v>
      </c>
      <c r="P87" s="151" t="s">
        <v>462</v>
      </c>
      <c r="Q87" s="151" t="s">
        <v>462</v>
      </c>
      <c r="R87" s="151" t="s">
        <v>462</v>
      </c>
      <c r="S87" s="151" t="s">
        <v>462</v>
      </c>
      <c r="T87" s="151" t="s">
        <v>462</v>
      </c>
      <c r="U87" s="151" t="s">
        <v>462</v>
      </c>
      <c r="V87" s="151" t="s">
        <v>462</v>
      </c>
      <c r="W87" s="151" t="s">
        <v>462</v>
      </c>
      <c r="X87" s="151" t="s">
        <v>462</v>
      </c>
      <c r="Y87" s="151" t="s">
        <v>462</v>
      </c>
      <c r="Z87" s="151" t="s">
        <v>462</v>
      </c>
      <c r="AA87" s="151" t="s">
        <v>462</v>
      </c>
      <c r="AB87" s="151" t="s">
        <v>462</v>
      </c>
      <c r="AC87" s="151" t="s">
        <v>462</v>
      </c>
      <c r="AD87" s="151" t="s">
        <v>462</v>
      </c>
      <c r="AE87" s="151" t="s">
        <v>462</v>
      </c>
      <c r="AF87" s="151" t="s">
        <v>462</v>
      </c>
      <c r="AG87" s="1328">
        <v>1</v>
      </c>
      <c r="AH87" s="1029">
        <v>2</v>
      </c>
      <c r="AI87" s="1029">
        <v>2</v>
      </c>
    </row>
    <row r="88" spans="1:35" s="147" customFormat="1" x14ac:dyDescent="0.2">
      <c r="A88" s="1212" t="s">
        <v>105</v>
      </c>
      <c r="B88" s="1134"/>
      <c r="C88" s="1134"/>
      <c r="D88" s="1134"/>
      <c r="E88" s="1134"/>
      <c r="F88" s="1134"/>
      <c r="G88" s="1134"/>
      <c r="H88" s="1134"/>
      <c r="I88" s="1134"/>
      <c r="J88" s="1134"/>
      <c r="K88" s="1134"/>
      <c r="L88" s="1134"/>
      <c r="M88" s="1134"/>
      <c r="N88" s="1134"/>
      <c r="O88" s="1134"/>
      <c r="P88" s="1134"/>
      <c r="Q88" s="1134"/>
      <c r="R88" s="1134"/>
      <c r="S88" s="1134"/>
      <c r="T88" s="1134"/>
      <c r="U88" s="1134"/>
      <c r="V88" s="1134"/>
      <c r="W88" s="1133"/>
      <c r="X88" s="1133"/>
      <c r="Y88" s="1133"/>
      <c r="Z88" s="1133"/>
      <c r="AA88" s="1133"/>
      <c r="AB88" s="1133"/>
      <c r="AC88" s="1064"/>
      <c r="AD88" s="1064"/>
      <c r="AE88" s="1064"/>
      <c r="AF88" s="1064"/>
      <c r="AG88" s="1071"/>
      <c r="AH88" s="1071"/>
      <c r="AI88" s="1341"/>
    </row>
    <row r="89" spans="1:35" s="77" customFormat="1" ht="22.5" x14ac:dyDescent="0.2">
      <c r="A89" s="417" t="s">
        <v>106</v>
      </c>
      <c r="B89" s="281"/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32"/>
      <c r="X89" s="32"/>
      <c r="Y89" s="32"/>
      <c r="Z89" s="32"/>
      <c r="AA89" s="32"/>
      <c r="AB89" s="32"/>
      <c r="AC89" s="19"/>
      <c r="AD89" s="19"/>
      <c r="AE89" s="19"/>
      <c r="AF89" s="19"/>
      <c r="AG89" s="394"/>
      <c r="AH89" s="142"/>
      <c r="AI89" s="19"/>
    </row>
    <row r="90" spans="1:35" s="77" customFormat="1" x14ac:dyDescent="0.2">
      <c r="A90" s="317" t="s">
        <v>82</v>
      </c>
      <c r="B90" s="30" t="s">
        <v>4</v>
      </c>
      <c r="C90" s="30" t="s">
        <v>4</v>
      </c>
      <c r="D90" s="30" t="s">
        <v>4</v>
      </c>
      <c r="E90" s="30" t="s">
        <v>4</v>
      </c>
      <c r="F90" s="30" t="s">
        <v>4</v>
      </c>
      <c r="G90" s="30" t="s">
        <v>4</v>
      </c>
      <c r="H90" s="30" t="s">
        <v>4</v>
      </c>
      <c r="I90" s="30" t="s">
        <v>4</v>
      </c>
      <c r="J90" s="30" t="s">
        <v>4</v>
      </c>
      <c r="K90" s="30" t="s">
        <v>4</v>
      </c>
      <c r="L90" s="30" t="s">
        <v>4</v>
      </c>
      <c r="M90" s="30" t="s">
        <v>4</v>
      </c>
      <c r="N90" s="30" t="s">
        <v>4</v>
      </c>
      <c r="O90" s="30" t="s">
        <v>4</v>
      </c>
      <c r="P90" s="30" t="s">
        <v>4</v>
      </c>
      <c r="Q90" s="30" t="s">
        <v>4</v>
      </c>
      <c r="R90" s="30" t="s">
        <v>4</v>
      </c>
      <c r="S90" s="30" t="s">
        <v>4</v>
      </c>
      <c r="T90" s="30" t="s">
        <v>4</v>
      </c>
      <c r="U90" s="12">
        <v>128218.52499999999</v>
      </c>
      <c r="V90" s="12">
        <v>155738.03</v>
      </c>
      <c r="W90" s="12">
        <v>219503.84400000001</v>
      </c>
      <c r="X90" s="12">
        <v>267847.91800000001</v>
      </c>
      <c r="Y90" s="12">
        <v>293409.81300000002</v>
      </c>
      <c r="Z90" s="12">
        <v>227967.71</v>
      </c>
      <c r="AA90" s="12">
        <v>218220.54699999999</v>
      </c>
      <c r="AB90" s="12">
        <v>273500.07199999999</v>
      </c>
      <c r="AC90" s="12">
        <v>329983.34700000001</v>
      </c>
      <c r="AD90" s="12">
        <v>312615.95699999999</v>
      </c>
      <c r="AE90" s="12">
        <v>366140.61200000002</v>
      </c>
      <c r="AF90" s="12">
        <v>447998.66</v>
      </c>
      <c r="AG90" s="463">
        <v>527481</v>
      </c>
      <c r="AH90" s="30">
        <v>626431</v>
      </c>
      <c r="AI90" s="736">
        <v>666684</v>
      </c>
    </row>
    <row r="91" spans="1:35" s="77" customFormat="1" ht="22.5" x14ac:dyDescent="0.2">
      <c r="A91" s="317" t="s">
        <v>418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64">
        <v>15.2</v>
      </c>
      <c r="V91" s="22">
        <v>16.100000000000001</v>
      </c>
      <c r="W91" s="22">
        <v>18.3</v>
      </c>
      <c r="X91" s="22">
        <v>20.100000000000001</v>
      </c>
      <c r="Y91" s="22">
        <v>26.4</v>
      </c>
      <c r="Z91" s="22">
        <v>21.8</v>
      </c>
      <c r="AA91" s="22">
        <v>15.9</v>
      </c>
      <c r="AB91" s="22">
        <v>15.4</v>
      </c>
      <c r="AC91" s="22">
        <v>16.600000000000001</v>
      </c>
      <c r="AD91" s="22">
        <v>15.7</v>
      </c>
      <c r="AE91" s="22">
        <v>17.3</v>
      </c>
      <c r="AF91" s="22">
        <v>16.100000000000001</v>
      </c>
      <c r="AG91" s="64">
        <v>16.3</v>
      </c>
      <c r="AH91" s="36">
        <v>19.8</v>
      </c>
      <c r="AI91" s="772">
        <v>19</v>
      </c>
    </row>
    <row r="92" spans="1:35" s="77" customFormat="1" ht="22.5" x14ac:dyDescent="0.2">
      <c r="A92" s="317" t="s">
        <v>254</v>
      </c>
      <c r="B92" s="30" t="s">
        <v>4</v>
      </c>
      <c r="C92" s="30" t="s">
        <v>4</v>
      </c>
      <c r="D92" s="30" t="s">
        <v>4</v>
      </c>
      <c r="E92" s="30" t="s">
        <v>4</v>
      </c>
      <c r="F92" s="30" t="s">
        <v>4</v>
      </c>
      <c r="G92" s="30" t="s">
        <v>4</v>
      </c>
      <c r="H92" s="30" t="s">
        <v>4</v>
      </c>
      <c r="I92" s="30" t="s">
        <v>4</v>
      </c>
      <c r="J92" s="30" t="s">
        <v>4</v>
      </c>
      <c r="K92" s="30" t="s">
        <v>4</v>
      </c>
      <c r="L92" s="30" t="s">
        <v>4</v>
      </c>
      <c r="M92" s="30" t="s">
        <v>4</v>
      </c>
      <c r="N92" s="30" t="s">
        <v>4</v>
      </c>
      <c r="O92" s="30" t="s">
        <v>4</v>
      </c>
      <c r="P92" s="30" t="s">
        <v>4</v>
      </c>
      <c r="Q92" s="30" t="s">
        <v>4</v>
      </c>
      <c r="R92" s="30" t="s">
        <v>4</v>
      </c>
      <c r="S92" s="30" t="s">
        <v>4</v>
      </c>
      <c r="T92" s="30" t="s">
        <v>4</v>
      </c>
      <c r="U92" s="151" t="s">
        <v>4</v>
      </c>
      <c r="V92" s="151" t="s">
        <v>4</v>
      </c>
      <c r="W92" s="151" t="s">
        <v>4</v>
      </c>
      <c r="X92" s="151" t="s">
        <v>4</v>
      </c>
      <c r="Y92" s="151" t="s">
        <v>4</v>
      </c>
      <c r="Z92" s="151" t="s">
        <v>4</v>
      </c>
      <c r="AA92" s="151" t="s">
        <v>4</v>
      </c>
      <c r="AB92" s="151" t="s">
        <v>4</v>
      </c>
      <c r="AC92" s="151" t="s">
        <v>4</v>
      </c>
      <c r="AD92" s="151" t="s">
        <v>4</v>
      </c>
      <c r="AE92" s="151" t="s">
        <v>4</v>
      </c>
      <c r="AF92" s="151" t="s">
        <v>4</v>
      </c>
      <c r="AG92" s="64" t="s">
        <v>4</v>
      </c>
      <c r="AH92" s="64" t="s">
        <v>4</v>
      </c>
      <c r="AI92" s="744" t="s">
        <v>4</v>
      </c>
    </row>
    <row r="93" spans="1:35" s="77" customFormat="1" ht="22.5" x14ac:dyDescent="0.2">
      <c r="A93" s="419" t="s">
        <v>253</v>
      </c>
      <c r="B93" s="420"/>
      <c r="C93" s="420"/>
      <c r="D93" s="420"/>
      <c r="E93" s="420"/>
      <c r="F93" s="420"/>
      <c r="G93" s="420"/>
      <c r="H93" s="420"/>
      <c r="I93" s="420"/>
      <c r="J93" s="420"/>
      <c r="K93" s="420"/>
      <c r="L93" s="420"/>
      <c r="M93" s="420"/>
      <c r="N93" s="420"/>
      <c r="O93" s="420"/>
      <c r="P93" s="420"/>
      <c r="Q93" s="420"/>
      <c r="R93" s="420"/>
      <c r="S93" s="420"/>
      <c r="T93" s="420"/>
      <c r="U93" s="175"/>
      <c r="V93" s="175"/>
      <c r="W93" s="32"/>
      <c r="X93" s="421"/>
      <c r="Y93" s="32"/>
      <c r="Z93" s="32"/>
      <c r="AA93" s="32"/>
      <c r="AB93" s="32"/>
      <c r="AC93" s="19"/>
      <c r="AD93" s="19"/>
      <c r="AE93" s="19"/>
      <c r="AF93" s="19"/>
      <c r="AG93" s="30"/>
      <c r="AH93" s="292"/>
      <c r="AI93" s="1122"/>
    </row>
    <row r="94" spans="1:35" s="77" customFormat="1" x14ac:dyDescent="0.2">
      <c r="A94" s="317" t="s">
        <v>82</v>
      </c>
      <c r="B94" s="30" t="s">
        <v>4</v>
      </c>
      <c r="C94" s="30" t="s">
        <v>4</v>
      </c>
      <c r="D94" s="30" t="s">
        <v>4</v>
      </c>
      <c r="E94" s="30" t="s">
        <v>4</v>
      </c>
      <c r="F94" s="30" t="s">
        <v>4</v>
      </c>
      <c r="G94" s="30" t="s">
        <v>4</v>
      </c>
      <c r="H94" s="30" t="s">
        <v>4</v>
      </c>
      <c r="I94" s="30" t="s">
        <v>4</v>
      </c>
      <c r="J94" s="30" t="s">
        <v>4</v>
      </c>
      <c r="K94" s="30" t="s">
        <v>4</v>
      </c>
      <c r="L94" s="30" t="s">
        <v>4</v>
      </c>
      <c r="M94" s="30" t="s">
        <v>4</v>
      </c>
      <c r="N94" s="30" t="s">
        <v>4</v>
      </c>
      <c r="O94" s="30" t="s">
        <v>4</v>
      </c>
      <c r="P94" s="30" t="s">
        <v>4</v>
      </c>
      <c r="Q94" s="30" t="s">
        <v>4</v>
      </c>
      <c r="R94" s="30" t="s">
        <v>4</v>
      </c>
      <c r="S94" s="30" t="s">
        <v>4</v>
      </c>
      <c r="T94" s="30" t="s">
        <v>4</v>
      </c>
      <c r="U94" s="12">
        <v>51579.364999999998</v>
      </c>
      <c r="V94" s="12">
        <v>57175.525999999998</v>
      </c>
      <c r="W94" s="12">
        <v>66316.127999999997</v>
      </c>
      <c r="X94" s="12">
        <v>69697.119999999995</v>
      </c>
      <c r="Y94" s="12">
        <v>92191.745999999999</v>
      </c>
      <c r="Z94" s="12">
        <v>89811.968999999997</v>
      </c>
      <c r="AA94" s="12">
        <v>89977.226999999999</v>
      </c>
      <c r="AB94" s="12">
        <v>111184.272</v>
      </c>
      <c r="AC94" s="12">
        <v>122479.19100000001</v>
      </c>
      <c r="AD94" s="12">
        <v>123324.792</v>
      </c>
      <c r="AE94" s="12">
        <v>134333.571</v>
      </c>
      <c r="AF94" s="12">
        <v>131419.33499999999</v>
      </c>
      <c r="AG94" s="464">
        <v>157316</v>
      </c>
      <c r="AH94" s="30">
        <v>199144</v>
      </c>
      <c r="AI94" s="736">
        <v>218677</v>
      </c>
    </row>
    <row r="95" spans="1:35" s="77" customFormat="1" ht="22.5" x14ac:dyDescent="0.2">
      <c r="A95" s="317" t="s">
        <v>254</v>
      </c>
      <c r="B95" s="30" t="s">
        <v>4</v>
      </c>
      <c r="C95" s="30" t="s">
        <v>4</v>
      </c>
      <c r="D95" s="30" t="s">
        <v>4</v>
      </c>
      <c r="E95" s="30" t="s">
        <v>4</v>
      </c>
      <c r="F95" s="30" t="s">
        <v>4</v>
      </c>
      <c r="G95" s="30" t="s">
        <v>4</v>
      </c>
      <c r="H95" s="30" t="s">
        <v>4</v>
      </c>
      <c r="I95" s="30" t="s">
        <v>4</v>
      </c>
      <c r="J95" s="30" t="s">
        <v>4</v>
      </c>
      <c r="K95" s="30" t="s">
        <v>4</v>
      </c>
      <c r="L95" s="30" t="s">
        <v>4</v>
      </c>
      <c r="M95" s="30" t="s">
        <v>4</v>
      </c>
      <c r="N95" s="30" t="s">
        <v>4</v>
      </c>
      <c r="O95" s="30" t="s">
        <v>4</v>
      </c>
      <c r="P95" s="30" t="s">
        <v>4</v>
      </c>
      <c r="Q95" s="30" t="s">
        <v>4</v>
      </c>
      <c r="R95" s="30" t="s">
        <v>4</v>
      </c>
      <c r="S95" s="30" t="s">
        <v>4</v>
      </c>
      <c r="T95" s="30" t="s">
        <v>4</v>
      </c>
      <c r="U95" s="151" t="s">
        <v>4</v>
      </c>
      <c r="V95" s="151" t="s">
        <v>4</v>
      </c>
      <c r="W95" s="151" t="s">
        <v>4</v>
      </c>
      <c r="X95" s="151" t="s">
        <v>4</v>
      </c>
      <c r="Y95" s="151" t="s">
        <v>4</v>
      </c>
      <c r="Z95" s="151" t="s">
        <v>4</v>
      </c>
      <c r="AA95" s="151" t="s">
        <v>4</v>
      </c>
      <c r="AB95" s="151" t="s">
        <v>4</v>
      </c>
      <c r="AC95" s="151" t="s">
        <v>4</v>
      </c>
      <c r="AD95" s="151" t="s">
        <v>4</v>
      </c>
      <c r="AE95" s="151" t="s">
        <v>4</v>
      </c>
      <c r="AF95" s="151" t="s">
        <v>4</v>
      </c>
      <c r="AG95" s="64" t="s">
        <v>4</v>
      </c>
      <c r="AH95" s="64" t="s">
        <v>4</v>
      </c>
      <c r="AI95" s="749" t="s">
        <v>4</v>
      </c>
    </row>
    <row r="96" spans="1:35" s="77" customFormat="1" x14ac:dyDescent="0.2">
      <c r="A96" s="425" t="s">
        <v>117</v>
      </c>
      <c r="B96" s="32"/>
      <c r="C96" s="109"/>
      <c r="D96" s="58"/>
      <c r="E96" s="58"/>
      <c r="F96" s="58"/>
      <c r="G96" s="58"/>
      <c r="H96" s="58"/>
      <c r="I96" s="58"/>
      <c r="J96" s="32"/>
      <c r="K96" s="109"/>
      <c r="L96" s="58"/>
      <c r="M96" s="58"/>
      <c r="N96" s="58"/>
      <c r="O96" s="58"/>
      <c r="P96" s="58"/>
      <c r="Q96" s="58"/>
      <c r="R96" s="32"/>
      <c r="S96" s="109"/>
      <c r="T96" s="58"/>
      <c r="U96" s="58"/>
      <c r="V96" s="58"/>
      <c r="W96" s="32"/>
      <c r="X96" s="32"/>
      <c r="Y96" s="32"/>
      <c r="Z96" s="32"/>
      <c r="AA96" s="32"/>
      <c r="AB96" s="32"/>
      <c r="AC96" s="19"/>
      <c r="AD96" s="19"/>
      <c r="AE96" s="19"/>
      <c r="AF96" s="19"/>
      <c r="AG96" s="30"/>
      <c r="AH96" s="292"/>
      <c r="AI96" s="1122"/>
    </row>
    <row r="97" spans="1:35" s="77" customFormat="1" x14ac:dyDescent="0.2">
      <c r="A97" s="317" t="s">
        <v>82</v>
      </c>
      <c r="B97" s="30" t="s">
        <v>4</v>
      </c>
      <c r="C97" s="30" t="s">
        <v>4</v>
      </c>
      <c r="D97" s="30" t="s">
        <v>4</v>
      </c>
      <c r="E97" s="30" t="s">
        <v>4</v>
      </c>
      <c r="F97" s="30" t="s">
        <v>4</v>
      </c>
      <c r="G97" s="30" t="s">
        <v>4</v>
      </c>
      <c r="H97" s="30" t="s">
        <v>4</v>
      </c>
      <c r="I97" s="30" t="s">
        <v>4</v>
      </c>
      <c r="J97" s="30" t="s">
        <v>4</v>
      </c>
      <c r="K97" s="30" t="s">
        <v>4</v>
      </c>
      <c r="L97" s="30" t="s">
        <v>4</v>
      </c>
      <c r="M97" s="30" t="s">
        <v>4</v>
      </c>
      <c r="N97" s="30" t="s">
        <v>4</v>
      </c>
      <c r="O97" s="30" t="s">
        <v>4</v>
      </c>
      <c r="P97" s="30" t="s">
        <v>4</v>
      </c>
      <c r="Q97" s="30" t="s">
        <v>4</v>
      </c>
      <c r="R97" s="30" t="s">
        <v>4</v>
      </c>
      <c r="S97" s="30" t="s">
        <v>4</v>
      </c>
      <c r="T97" s="30" t="s">
        <v>4</v>
      </c>
      <c r="U97" s="12">
        <v>16205.477999999999</v>
      </c>
      <c r="V97" s="12">
        <v>19234.632000000001</v>
      </c>
      <c r="W97" s="12">
        <v>53856.275999999998</v>
      </c>
      <c r="X97" s="12">
        <v>100900.774</v>
      </c>
      <c r="Y97" s="12">
        <v>88006.027000000002</v>
      </c>
      <c r="Z97" s="12">
        <v>38479.425999999999</v>
      </c>
      <c r="AA97" s="12">
        <v>39699.578999999998</v>
      </c>
      <c r="AB97" s="12">
        <v>44802.125999999997</v>
      </c>
      <c r="AC97" s="12">
        <v>50659.523999999998</v>
      </c>
      <c r="AD97" s="12">
        <v>55091.856</v>
      </c>
      <c r="AE97" s="12">
        <v>87378.486999999994</v>
      </c>
      <c r="AF97" s="12">
        <v>130235.429</v>
      </c>
      <c r="AG97" s="465">
        <v>141570</v>
      </c>
      <c r="AH97" s="30">
        <v>160158</v>
      </c>
      <c r="AI97" s="736">
        <v>197366</v>
      </c>
    </row>
    <row r="98" spans="1:35" s="77" customFormat="1" ht="22.5" x14ac:dyDescent="0.2">
      <c r="A98" s="317" t="s">
        <v>254</v>
      </c>
      <c r="B98" s="30" t="s">
        <v>4</v>
      </c>
      <c r="C98" s="30" t="s">
        <v>4</v>
      </c>
      <c r="D98" s="30" t="s">
        <v>4</v>
      </c>
      <c r="E98" s="30" t="s">
        <v>4</v>
      </c>
      <c r="F98" s="30" t="s">
        <v>4</v>
      </c>
      <c r="G98" s="30" t="s">
        <v>4</v>
      </c>
      <c r="H98" s="30" t="s">
        <v>4</v>
      </c>
      <c r="I98" s="30" t="s">
        <v>4</v>
      </c>
      <c r="J98" s="30" t="s">
        <v>4</v>
      </c>
      <c r="K98" s="30" t="s">
        <v>4</v>
      </c>
      <c r="L98" s="30" t="s">
        <v>4</v>
      </c>
      <c r="M98" s="30" t="s">
        <v>4</v>
      </c>
      <c r="N98" s="30" t="s">
        <v>4</v>
      </c>
      <c r="O98" s="30" t="s">
        <v>4</v>
      </c>
      <c r="P98" s="30" t="s">
        <v>4</v>
      </c>
      <c r="Q98" s="30" t="s">
        <v>4</v>
      </c>
      <c r="R98" s="30" t="s">
        <v>4</v>
      </c>
      <c r="S98" s="30" t="s">
        <v>4</v>
      </c>
      <c r="T98" s="30" t="s">
        <v>4</v>
      </c>
      <c r="U98" s="156" t="s">
        <v>4</v>
      </c>
      <c r="V98" s="156" t="s">
        <v>4</v>
      </c>
      <c r="W98" s="156" t="s">
        <v>4</v>
      </c>
      <c r="X98" s="156" t="s">
        <v>4</v>
      </c>
      <c r="Y98" s="156" t="s">
        <v>4</v>
      </c>
      <c r="Z98" s="156" t="s">
        <v>4</v>
      </c>
      <c r="AA98" s="156" t="s">
        <v>4</v>
      </c>
      <c r="AB98" s="156" t="s">
        <v>4</v>
      </c>
      <c r="AC98" s="156" t="s">
        <v>4</v>
      </c>
      <c r="AD98" s="156" t="s">
        <v>4</v>
      </c>
      <c r="AE98" s="156" t="s">
        <v>4</v>
      </c>
      <c r="AF98" s="156" t="s">
        <v>4</v>
      </c>
      <c r="AG98" s="64" t="s">
        <v>4</v>
      </c>
      <c r="AH98" s="64" t="s">
        <v>4</v>
      </c>
      <c r="AI98" s="744" t="s">
        <v>4</v>
      </c>
    </row>
    <row r="99" spans="1:35" s="77" customFormat="1" x14ac:dyDescent="0.2">
      <c r="A99" s="428" t="s">
        <v>118</v>
      </c>
      <c r="B99" s="30" t="s">
        <v>4</v>
      </c>
      <c r="C99" s="30" t="s">
        <v>4</v>
      </c>
      <c r="D99" s="30" t="s">
        <v>4</v>
      </c>
      <c r="E99" s="30" t="s">
        <v>4</v>
      </c>
      <c r="F99" s="30" t="s">
        <v>4</v>
      </c>
      <c r="G99" s="30" t="s">
        <v>4</v>
      </c>
      <c r="H99" s="30" t="s">
        <v>4</v>
      </c>
      <c r="I99" s="30" t="s">
        <v>4</v>
      </c>
      <c r="J99" s="30" t="s">
        <v>4</v>
      </c>
      <c r="K99" s="30" t="s">
        <v>4</v>
      </c>
      <c r="L99" s="30" t="s">
        <v>4</v>
      </c>
      <c r="M99" s="30" t="s">
        <v>4</v>
      </c>
      <c r="N99" s="30" t="s">
        <v>4</v>
      </c>
      <c r="O99" s="30" t="s">
        <v>4</v>
      </c>
      <c r="P99" s="30" t="s">
        <v>4</v>
      </c>
      <c r="Q99" s="30" t="s">
        <v>4</v>
      </c>
      <c r="R99" s="30" t="s">
        <v>4</v>
      </c>
      <c r="S99" s="30" t="s">
        <v>4</v>
      </c>
      <c r="T99" s="30" t="s">
        <v>4</v>
      </c>
      <c r="U99" s="12">
        <v>544.58600000000001</v>
      </c>
      <c r="V99" s="12">
        <v>413.08499999999998</v>
      </c>
      <c r="W99" s="12">
        <v>271.505</v>
      </c>
      <c r="X99" s="12">
        <v>176.78800000000001</v>
      </c>
      <c r="Y99" s="12">
        <v>291.221</v>
      </c>
      <c r="Z99" s="12">
        <v>120.252</v>
      </c>
      <c r="AA99" s="12">
        <v>472.45299999999997</v>
      </c>
      <c r="AB99" s="12">
        <v>622.31899999999996</v>
      </c>
      <c r="AC99" s="12">
        <v>373.94900000000001</v>
      </c>
      <c r="AD99" s="12">
        <v>406.25799999999998</v>
      </c>
      <c r="AE99" s="12">
        <v>842.43700000000001</v>
      </c>
      <c r="AF99" s="12">
        <v>864.26</v>
      </c>
      <c r="AG99" s="466">
        <v>1600</v>
      </c>
      <c r="AH99" s="30">
        <v>1493</v>
      </c>
      <c r="AI99" s="736">
        <v>1834</v>
      </c>
    </row>
    <row r="100" spans="1:35" s="77" customFormat="1" x14ac:dyDescent="0.2">
      <c r="A100" s="428" t="s">
        <v>119</v>
      </c>
      <c r="B100" s="30" t="s">
        <v>4</v>
      </c>
      <c r="C100" s="30" t="s">
        <v>4</v>
      </c>
      <c r="D100" s="30" t="s">
        <v>4</v>
      </c>
      <c r="E100" s="30" t="s">
        <v>4</v>
      </c>
      <c r="F100" s="30" t="s">
        <v>4</v>
      </c>
      <c r="G100" s="30" t="s">
        <v>4</v>
      </c>
      <c r="H100" s="30" t="s">
        <v>4</v>
      </c>
      <c r="I100" s="30" t="s">
        <v>4</v>
      </c>
      <c r="J100" s="30" t="s">
        <v>4</v>
      </c>
      <c r="K100" s="30" t="s">
        <v>4</v>
      </c>
      <c r="L100" s="30" t="s">
        <v>4</v>
      </c>
      <c r="M100" s="30" t="s">
        <v>4</v>
      </c>
      <c r="N100" s="30" t="s">
        <v>4</v>
      </c>
      <c r="O100" s="30" t="s">
        <v>4</v>
      </c>
      <c r="P100" s="30" t="s">
        <v>4</v>
      </c>
      <c r="Q100" s="30" t="s">
        <v>4</v>
      </c>
      <c r="R100" s="30" t="s">
        <v>4</v>
      </c>
      <c r="S100" s="30" t="s">
        <v>4</v>
      </c>
      <c r="T100" s="30" t="s">
        <v>4</v>
      </c>
      <c r="U100" s="12">
        <v>24.486999999999998</v>
      </c>
      <c r="V100" s="12">
        <v>29.533999999999999</v>
      </c>
      <c r="W100" s="12">
        <v>36.243000000000002</v>
      </c>
      <c r="X100" s="12">
        <v>31.193000000000001</v>
      </c>
      <c r="Y100" s="12">
        <v>38.9</v>
      </c>
      <c r="Z100" s="12">
        <v>32.683999999999997</v>
      </c>
      <c r="AA100" s="12">
        <v>37.576999999999998</v>
      </c>
      <c r="AB100" s="12">
        <v>33.954999999999998</v>
      </c>
      <c r="AC100" s="12" t="s">
        <v>115</v>
      </c>
      <c r="AD100" s="12" t="s">
        <v>115</v>
      </c>
      <c r="AE100" s="12" t="s">
        <v>115</v>
      </c>
      <c r="AF100" s="12">
        <v>32.889000000000003</v>
      </c>
      <c r="AG100" s="30" t="s">
        <v>101</v>
      </c>
      <c r="AH100" s="36">
        <v>43</v>
      </c>
      <c r="AI100" s="744" t="s">
        <v>101</v>
      </c>
    </row>
    <row r="101" spans="1:35" s="77" customFormat="1" x14ac:dyDescent="0.2">
      <c r="A101" s="328" t="s">
        <v>120</v>
      </c>
      <c r="B101" s="30" t="s">
        <v>4</v>
      </c>
      <c r="C101" s="30" t="s">
        <v>4</v>
      </c>
      <c r="D101" s="30" t="s">
        <v>4</v>
      </c>
      <c r="E101" s="30" t="s">
        <v>4</v>
      </c>
      <c r="F101" s="30" t="s">
        <v>4</v>
      </c>
      <c r="G101" s="30" t="s">
        <v>4</v>
      </c>
      <c r="H101" s="30" t="s">
        <v>4</v>
      </c>
      <c r="I101" s="30" t="s">
        <v>4</v>
      </c>
      <c r="J101" s="30" t="s">
        <v>4</v>
      </c>
      <c r="K101" s="30" t="s">
        <v>4</v>
      </c>
      <c r="L101" s="30" t="s">
        <v>4</v>
      </c>
      <c r="M101" s="30" t="s">
        <v>4</v>
      </c>
      <c r="N101" s="30" t="s">
        <v>4</v>
      </c>
      <c r="O101" s="30" t="s">
        <v>4</v>
      </c>
      <c r="P101" s="30" t="s">
        <v>4</v>
      </c>
      <c r="Q101" s="30" t="s">
        <v>4</v>
      </c>
      <c r="R101" s="30" t="s">
        <v>4</v>
      </c>
      <c r="S101" s="30" t="s">
        <v>4</v>
      </c>
      <c r="T101" s="30" t="s">
        <v>4</v>
      </c>
      <c r="U101" s="12">
        <v>258.37200000000001</v>
      </c>
      <c r="V101" s="12">
        <v>155.441</v>
      </c>
      <c r="W101" s="12">
        <v>204.548</v>
      </c>
      <c r="X101" s="12">
        <v>72.153000000000006</v>
      </c>
      <c r="Y101" s="12">
        <v>104.108</v>
      </c>
      <c r="Z101" s="12">
        <v>153.71</v>
      </c>
      <c r="AA101" s="12">
        <v>48.972000000000001</v>
      </c>
      <c r="AB101" s="12">
        <v>51.896999999999998</v>
      </c>
      <c r="AC101" s="12">
        <v>197.02099999999999</v>
      </c>
      <c r="AD101" s="12">
        <v>94.926000000000002</v>
      </c>
      <c r="AE101" s="12">
        <v>158.62700000000001</v>
      </c>
      <c r="AF101" s="12">
        <v>283.64</v>
      </c>
      <c r="AG101" s="30">
        <v>448</v>
      </c>
      <c r="AH101" s="36">
        <v>393</v>
      </c>
      <c r="AI101" s="736">
        <v>1013</v>
      </c>
    </row>
    <row r="102" spans="1:35" s="77" customFormat="1" ht="45" x14ac:dyDescent="0.2">
      <c r="A102" s="328" t="s">
        <v>419</v>
      </c>
      <c r="B102" s="30" t="s">
        <v>4</v>
      </c>
      <c r="C102" s="30" t="s">
        <v>4</v>
      </c>
      <c r="D102" s="30" t="s">
        <v>4</v>
      </c>
      <c r="E102" s="30" t="s">
        <v>4</v>
      </c>
      <c r="F102" s="30" t="s">
        <v>4</v>
      </c>
      <c r="G102" s="30" t="s">
        <v>4</v>
      </c>
      <c r="H102" s="30" t="s">
        <v>4</v>
      </c>
      <c r="I102" s="30" t="s">
        <v>4</v>
      </c>
      <c r="J102" s="30" t="s">
        <v>4</v>
      </c>
      <c r="K102" s="30" t="s">
        <v>4</v>
      </c>
      <c r="L102" s="30" t="s">
        <v>4</v>
      </c>
      <c r="M102" s="30" t="s">
        <v>4</v>
      </c>
      <c r="N102" s="30" t="s">
        <v>4</v>
      </c>
      <c r="O102" s="30" t="s">
        <v>4</v>
      </c>
      <c r="P102" s="30" t="s">
        <v>4</v>
      </c>
      <c r="Q102" s="30" t="s">
        <v>4</v>
      </c>
      <c r="R102" s="30" t="s">
        <v>4</v>
      </c>
      <c r="S102" s="30" t="s">
        <v>4</v>
      </c>
      <c r="T102" s="30" t="s">
        <v>4</v>
      </c>
      <c r="U102" s="12">
        <v>0.78500000000000003</v>
      </c>
      <c r="V102" s="12">
        <v>1.0980000000000001</v>
      </c>
      <c r="W102" s="12" t="s">
        <v>8</v>
      </c>
      <c r="X102" s="12" t="s">
        <v>8</v>
      </c>
      <c r="Y102" s="12" t="s">
        <v>8</v>
      </c>
      <c r="Z102" s="12">
        <v>20.753</v>
      </c>
      <c r="AA102" s="12">
        <v>43.747</v>
      </c>
      <c r="AB102" s="12">
        <v>30.091000000000001</v>
      </c>
      <c r="AC102" s="12">
        <v>23.048999999999999</v>
      </c>
      <c r="AD102" s="12">
        <v>16.132999999999999</v>
      </c>
      <c r="AE102" s="12">
        <v>13.625999999999999</v>
      </c>
      <c r="AF102" s="12">
        <v>0.63900000000000001</v>
      </c>
      <c r="AG102" s="30" t="s">
        <v>8</v>
      </c>
      <c r="AH102" s="644" t="s">
        <v>856</v>
      </c>
      <c r="AI102" s="744">
        <v>17</v>
      </c>
    </row>
    <row r="103" spans="1:35" s="77" customFormat="1" ht="22.5" x14ac:dyDescent="0.2">
      <c r="A103" s="328" t="s">
        <v>122</v>
      </c>
      <c r="B103" s="30" t="s">
        <v>4</v>
      </c>
      <c r="C103" s="30" t="s">
        <v>4</v>
      </c>
      <c r="D103" s="30" t="s">
        <v>4</v>
      </c>
      <c r="E103" s="30" t="s">
        <v>4</v>
      </c>
      <c r="F103" s="30" t="s">
        <v>4</v>
      </c>
      <c r="G103" s="30" t="s">
        <v>4</v>
      </c>
      <c r="H103" s="30" t="s">
        <v>4</v>
      </c>
      <c r="I103" s="30" t="s">
        <v>4</v>
      </c>
      <c r="J103" s="30" t="s">
        <v>4</v>
      </c>
      <c r="K103" s="30" t="s">
        <v>4</v>
      </c>
      <c r="L103" s="30" t="s">
        <v>4</v>
      </c>
      <c r="M103" s="30" t="s">
        <v>4</v>
      </c>
      <c r="N103" s="30" t="s">
        <v>4</v>
      </c>
      <c r="O103" s="30" t="s">
        <v>4</v>
      </c>
      <c r="P103" s="30" t="s">
        <v>4</v>
      </c>
      <c r="Q103" s="30" t="s">
        <v>4</v>
      </c>
      <c r="R103" s="30" t="s">
        <v>4</v>
      </c>
      <c r="S103" s="30" t="s">
        <v>4</v>
      </c>
      <c r="T103" s="30" t="s">
        <v>4</v>
      </c>
      <c r="U103" s="12">
        <v>43.225999999999999</v>
      </c>
      <c r="V103" s="12">
        <v>35.133000000000003</v>
      </c>
      <c r="W103" s="12">
        <v>16.321000000000002</v>
      </c>
      <c r="X103" s="12">
        <v>15.076000000000001</v>
      </c>
      <c r="Y103" s="12">
        <v>10.446</v>
      </c>
      <c r="Z103" s="12">
        <v>16.356000000000002</v>
      </c>
      <c r="AA103" s="12">
        <v>24.504000000000001</v>
      </c>
      <c r="AB103" s="12">
        <v>19.922000000000001</v>
      </c>
      <c r="AC103" s="12">
        <v>48.302999999999997</v>
      </c>
      <c r="AD103" s="12" t="s">
        <v>115</v>
      </c>
      <c r="AE103" s="12" t="s">
        <v>115</v>
      </c>
      <c r="AF103" s="12" t="s">
        <v>115</v>
      </c>
      <c r="AG103" s="30" t="s">
        <v>101</v>
      </c>
      <c r="AH103" s="30" t="s">
        <v>101</v>
      </c>
      <c r="AI103" s="744">
        <v>74</v>
      </c>
    </row>
    <row r="104" spans="1:35" s="77" customFormat="1" ht="22.5" x14ac:dyDescent="0.2">
      <c r="A104" s="328" t="s">
        <v>420</v>
      </c>
      <c r="B104" s="30" t="s">
        <v>4</v>
      </c>
      <c r="C104" s="30" t="s">
        <v>4</v>
      </c>
      <c r="D104" s="30" t="s">
        <v>4</v>
      </c>
      <c r="E104" s="30" t="s">
        <v>4</v>
      </c>
      <c r="F104" s="30" t="s">
        <v>4</v>
      </c>
      <c r="G104" s="30" t="s">
        <v>4</v>
      </c>
      <c r="H104" s="30" t="s">
        <v>4</v>
      </c>
      <c r="I104" s="30" t="s">
        <v>4</v>
      </c>
      <c r="J104" s="30" t="s">
        <v>4</v>
      </c>
      <c r="K104" s="30" t="s">
        <v>4</v>
      </c>
      <c r="L104" s="30" t="s">
        <v>4</v>
      </c>
      <c r="M104" s="30" t="s">
        <v>4</v>
      </c>
      <c r="N104" s="30" t="s">
        <v>4</v>
      </c>
      <c r="O104" s="30" t="s">
        <v>4</v>
      </c>
      <c r="P104" s="30" t="s">
        <v>4</v>
      </c>
      <c r="Q104" s="30" t="s">
        <v>4</v>
      </c>
      <c r="R104" s="30" t="s">
        <v>4</v>
      </c>
      <c r="S104" s="30" t="s">
        <v>4</v>
      </c>
      <c r="T104" s="30" t="s">
        <v>4</v>
      </c>
      <c r="U104" s="12">
        <v>776.39800000000002</v>
      </c>
      <c r="V104" s="12">
        <v>1036.8140000000001</v>
      </c>
      <c r="W104" s="12">
        <v>1705.1949999999999</v>
      </c>
      <c r="X104" s="12">
        <v>2018.4190000000001</v>
      </c>
      <c r="Y104" s="12">
        <v>2965.877</v>
      </c>
      <c r="Z104" s="12">
        <v>2878.357</v>
      </c>
      <c r="AA104" s="12">
        <v>1934.7809999999999</v>
      </c>
      <c r="AB104" s="12">
        <v>2126.913</v>
      </c>
      <c r="AC104" s="12">
        <v>2898.3270000000002</v>
      </c>
      <c r="AD104" s="12">
        <v>3226.8220000000001</v>
      </c>
      <c r="AE104" s="12">
        <v>3167.402</v>
      </c>
      <c r="AF104" s="12">
        <v>4899.9620000000004</v>
      </c>
      <c r="AG104" s="30">
        <v>5325</v>
      </c>
      <c r="AH104" s="30">
        <v>6575</v>
      </c>
      <c r="AI104" s="736">
        <v>8188</v>
      </c>
    </row>
    <row r="105" spans="1:35" s="77" customFormat="1" x14ac:dyDescent="0.2">
      <c r="A105" s="328" t="s">
        <v>421</v>
      </c>
      <c r="B105" s="30" t="s">
        <v>4</v>
      </c>
      <c r="C105" s="30" t="s">
        <v>4</v>
      </c>
      <c r="D105" s="30" t="s">
        <v>4</v>
      </c>
      <c r="E105" s="30" t="s">
        <v>4</v>
      </c>
      <c r="F105" s="30" t="s">
        <v>4</v>
      </c>
      <c r="G105" s="30" t="s">
        <v>4</v>
      </c>
      <c r="H105" s="30" t="s">
        <v>4</v>
      </c>
      <c r="I105" s="30" t="s">
        <v>4</v>
      </c>
      <c r="J105" s="30" t="s">
        <v>4</v>
      </c>
      <c r="K105" s="30" t="s">
        <v>4</v>
      </c>
      <c r="L105" s="30" t="s">
        <v>4</v>
      </c>
      <c r="M105" s="30" t="s">
        <v>4</v>
      </c>
      <c r="N105" s="30" t="s">
        <v>4</v>
      </c>
      <c r="O105" s="30" t="s">
        <v>4</v>
      </c>
      <c r="P105" s="30" t="s">
        <v>4</v>
      </c>
      <c r="Q105" s="30" t="s">
        <v>4</v>
      </c>
      <c r="R105" s="30" t="s">
        <v>4</v>
      </c>
      <c r="S105" s="30" t="s">
        <v>4</v>
      </c>
      <c r="T105" s="30" t="s">
        <v>4</v>
      </c>
      <c r="U105" s="12">
        <v>187.84</v>
      </c>
      <c r="V105" s="12">
        <v>259.57499999999999</v>
      </c>
      <c r="W105" s="12">
        <v>288.84800000000001</v>
      </c>
      <c r="X105" s="12">
        <v>13.138</v>
      </c>
      <c r="Y105" s="12" t="s">
        <v>8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8</v>
      </c>
      <c r="AF105" s="12" t="s">
        <v>8</v>
      </c>
      <c r="AG105" s="30" t="s">
        <v>8</v>
      </c>
      <c r="AH105" s="30" t="s">
        <v>8</v>
      </c>
      <c r="AI105" s="744" t="s">
        <v>8</v>
      </c>
    </row>
    <row r="106" spans="1:35" s="77" customFormat="1" ht="33.75" x14ac:dyDescent="0.2">
      <c r="A106" s="328" t="s">
        <v>422</v>
      </c>
      <c r="B106" s="30" t="s">
        <v>4</v>
      </c>
      <c r="C106" s="30" t="s">
        <v>4</v>
      </c>
      <c r="D106" s="30" t="s">
        <v>4</v>
      </c>
      <c r="E106" s="30" t="s">
        <v>4</v>
      </c>
      <c r="F106" s="30" t="s">
        <v>4</v>
      </c>
      <c r="G106" s="30" t="s">
        <v>4</v>
      </c>
      <c r="H106" s="30" t="s">
        <v>4</v>
      </c>
      <c r="I106" s="30" t="s">
        <v>4</v>
      </c>
      <c r="J106" s="30" t="s">
        <v>4</v>
      </c>
      <c r="K106" s="30" t="s">
        <v>4</v>
      </c>
      <c r="L106" s="30" t="s">
        <v>4</v>
      </c>
      <c r="M106" s="30" t="s">
        <v>4</v>
      </c>
      <c r="N106" s="30" t="s">
        <v>4</v>
      </c>
      <c r="O106" s="30" t="s">
        <v>4</v>
      </c>
      <c r="P106" s="30" t="s">
        <v>4</v>
      </c>
      <c r="Q106" s="30" t="s">
        <v>4</v>
      </c>
      <c r="R106" s="30" t="s">
        <v>4</v>
      </c>
      <c r="S106" s="30" t="s">
        <v>4</v>
      </c>
      <c r="T106" s="30" t="s">
        <v>4</v>
      </c>
      <c r="U106" s="12">
        <v>299.98200000000003</v>
      </c>
      <c r="V106" s="12">
        <v>616.41499999999996</v>
      </c>
      <c r="W106" s="12">
        <v>788.32799999999997</v>
      </c>
      <c r="X106" s="12">
        <v>8422.4789999999994</v>
      </c>
      <c r="Y106" s="12">
        <v>9070.3169999999991</v>
      </c>
      <c r="Z106" s="12">
        <v>7971.8429999999998</v>
      </c>
      <c r="AA106" s="12">
        <v>14207.25</v>
      </c>
      <c r="AB106" s="340">
        <v>12646.329</v>
      </c>
      <c r="AC106" s="12">
        <v>16936.559000000001</v>
      </c>
      <c r="AD106" s="12">
        <v>5543.8270000000002</v>
      </c>
      <c r="AE106" s="12">
        <v>3695.7730000000001</v>
      </c>
      <c r="AF106" s="12">
        <v>19326.649000000001</v>
      </c>
      <c r="AG106" s="30">
        <v>24873</v>
      </c>
      <c r="AH106" s="30">
        <v>37074</v>
      </c>
      <c r="AI106" s="736">
        <v>45943</v>
      </c>
    </row>
    <row r="107" spans="1:35" s="77" customFormat="1" ht="33.75" x14ac:dyDescent="0.2">
      <c r="A107" s="328" t="s">
        <v>127</v>
      </c>
      <c r="B107" s="30" t="s">
        <v>4</v>
      </c>
      <c r="C107" s="30" t="s">
        <v>4</v>
      </c>
      <c r="D107" s="30" t="s">
        <v>4</v>
      </c>
      <c r="E107" s="30" t="s">
        <v>4</v>
      </c>
      <c r="F107" s="30" t="s">
        <v>4</v>
      </c>
      <c r="G107" s="30" t="s">
        <v>4</v>
      </c>
      <c r="H107" s="30" t="s">
        <v>4</v>
      </c>
      <c r="I107" s="30" t="s">
        <v>4</v>
      </c>
      <c r="J107" s="30" t="s">
        <v>4</v>
      </c>
      <c r="K107" s="30" t="s">
        <v>4</v>
      </c>
      <c r="L107" s="30" t="s">
        <v>4</v>
      </c>
      <c r="M107" s="30" t="s">
        <v>4</v>
      </c>
      <c r="N107" s="30" t="s">
        <v>4</v>
      </c>
      <c r="O107" s="30" t="s">
        <v>4</v>
      </c>
      <c r="P107" s="30" t="s">
        <v>4</v>
      </c>
      <c r="Q107" s="30" t="s">
        <v>4</v>
      </c>
      <c r="R107" s="30" t="s">
        <v>4</v>
      </c>
      <c r="S107" s="30" t="s">
        <v>4</v>
      </c>
      <c r="T107" s="30" t="s">
        <v>4</v>
      </c>
      <c r="U107" s="12" t="s">
        <v>8</v>
      </c>
      <c r="V107" s="12" t="s">
        <v>8</v>
      </c>
      <c r="W107" s="12" t="s">
        <v>8</v>
      </c>
      <c r="X107" s="12" t="s">
        <v>8</v>
      </c>
      <c r="Y107" s="12" t="s">
        <v>8</v>
      </c>
      <c r="Z107" s="12" t="s">
        <v>8</v>
      </c>
      <c r="AA107" s="12" t="s">
        <v>8</v>
      </c>
      <c r="AB107" s="340">
        <v>1.35</v>
      </c>
      <c r="AC107" s="12" t="s">
        <v>115</v>
      </c>
      <c r="AD107" s="12" t="s">
        <v>8</v>
      </c>
      <c r="AE107" s="12" t="s">
        <v>115</v>
      </c>
      <c r="AF107" s="12" t="s">
        <v>8</v>
      </c>
      <c r="AG107" s="30">
        <v>3</v>
      </c>
      <c r="AH107" s="36">
        <v>9</v>
      </c>
      <c r="AI107" s="1113" t="s">
        <v>115</v>
      </c>
    </row>
    <row r="108" spans="1:35" s="77" customFormat="1" ht="22.5" x14ac:dyDescent="0.2">
      <c r="A108" s="328" t="s">
        <v>128</v>
      </c>
      <c r="B108" s="30" t="s">
        <v>4</v>
      </c>
      <c r="C108" s="30" t="s">
        <v>4</v>
      </c>
      <c r="D108" s="30" t="s">
        <v>4</v>
      </c>
      <c r="E108" s="30" t="s">
        <v>4</v>
      </c>
      <c r="F108" s="30" t="s">
        <v>4</v>
      </c>
      <c r="G108" s="30" t="s">
        <v>4</v>
      </c>
      <c r="H108" s="30" t="s">
        <v>4</v>
      </c>
      <c r="I108" s="30" t="s">
        <v>4</v>
      </c>
      <c r="J108" s="30" t="s">
        <v>4</v>
      </c>
      <c r="K108" s="30" t="s">
        <v>4</v>
      </c>
      <c r="L108" s="30" t="s">
        <v>4</v>
      </c>
      <c r="M108" s="30" t="s">
        <v>4</v>
      </c>
      <c r="N108" s="30" t="s">
        <v>4</v>
      </c>
      <c r="O108" s="30" t="s">
        <v>4</v>
      </c>
      <c r="P108" s="30" t="s">
        <v>4</v>
      </c>
      <c r="Q108" s="30" t="s">
        <v>4</v>
      </c>
      <c r="R108" s="30" t="s">
        <v>4</v>
      </c>
      <c r="S108" s="30" t="s">
        <v>4</v>
      </c>
      <c r="T108" s="30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340" t="s">
        <v>8</v>
      </c>
      <c r="AC108" s="12" t="s">
        <v>8</v>
      </c>
      <c r="AD108" s="12" t="s">
        <v>8</v>
      </c>
      <c r="AE108" s="12" t="s">
        <v>8</v>
      </c>
      <c r="AF108" s="12" t="s">
        <v>8</v>
      </c>
      <c r="AG108" s="30" t="s">
        <v>8</v>
      </c>
      <c r="AH108" s="30" t="s">
        <v>8</v>
      </c>
      <c r="AI108" s="744" t="s">
        <v>8</v>
      </c>
    </row>
    <row r="109" spans="1:35" s="77" customFormat="1" x14ac:dyDescent="0.2">
      <c r="A109" s="328" t="s">
        <v>423</v>
      </c>
      <c r="B109" s="30" t="s">
        <v>4</v>
      </c>
      <c r="C109" s="30" t="s">
        <v>4</v>
      </c>
      <c r="D109" s="30" t="s">
        <v>4</v>
      </c>
      <c r="E109" s="30" t="s">
        <v>4</v>
      </c>
      <c r="F109" s="30" t="s">
        <v>4</v>
      </c>
      <c r="G109" s="30" t="s">
        <v>4</v>
      </c>
      <c r="H109" s="30" t="s">
        <v>4</v>
      </c>
      <c r="I109" s="30" t="s">
        <v>4</v>
      </c>
      <c r="J109" s="30" t="s">
        <v>4</v>
      </c>
      <c r="K109" s="30" t="s">
        <v>4</v>
      </c>
      <c r="L109" s="30" t="s">
        <v>4</v>
      </c>
      <c r="M109" s="30" t="s">
        <v>4</v>
      </c>
      <c r="N109" s="30" t="s">
        <v>4</v>
      </c>
      <c r="O109" s="30" t="s">
        <v>4</v>
      </c>
      <c r="P109" s="30" t="s">
        <v>4</v>
      </c>
      <c r="Q109" s="30" t="s">
        <v>4</v>
      </c>
      <c r="R109" s="30" t="s">
        <v>4</v>
      </c>
      <c r="S109" s="30" t="s">
        <v>4</v>
      </c>
      <c r="T109" s="30" t="s">
        <v>4</v>
      </c>
      <c r="U109" s="12">
        <v>1038.2139999999999</v>
      </c>
      <c r="V109" s="12">
        <v>63.973999999999997</v>
      </c>
      <c r="W109" s="12">
        <v>23022.097000000002</v>
      </c>
      <c r="X109" s="12">
        <v>25641.607</v>
      </c>
      <c r="Y109" s="12">
        <v>29416.784</v>
      </c>
      <c r="Z109" s="12">
        <v>4306.9319999999998</v>
      </c>
      <c r="AA109" s="12">
        <v>4606.17</v>
      </c>
      <c r="AB109" s="340">
        <v>12006.891</v>
      </c>
      <c r="AC109" s="12">
        <v>10418.251</v>
      </c>
      <c r="AD109" s="12">
        <v>27906.076000000001</v>
      </c>
      <c r="AE109" s="12">
        <v>65190.406000000003</v>
      </c>
      <c r="AF109" s="12">
        <v>87417.182000000001</v>
      </c>
      <c r="AG109" s="30">
        <v>79578</v>
      </c>
      <c r="AH109" s="30">
        <v>85030</v>
      </c>
      <c r="AI109" s="736">
        <v>113141</v>
      </c>
    </row>
    <row r="110" spans="1:35" s="77" customFormat="1" x14ac:dyDescent="0.2">
      <c r="A110" s="328" t="s">
        <v>424</v>
      </c>
      <c r="B110" s="30" t="s">
        <v>4</v>
      </c>
      <c r="C110" s="30" t="s">
        <v>4</v>
      </c>
      <c r="D110" s="30" t="s">
        <v>4</v>
      </c>
      <c r="E110" s="30" t="s">
        <v>4</v>
      </c>
      <c r="F110" s="30" t="s">
        <v>4</v>
      </c>
      <c r="G110" s="30" t="s">
        <v>4</v>
      </c>
      <c r="H110" s="30" t="s">
        <v>4</v>
      </c>
      <c r="I110" s="30" t="s">
        <v>4</v>
      </c>
      <c r="J110" s="30" t="s">
        <v>4</v>
      </c>
      <c r="K110" s="30" t="s">
        <v>4</v>
      </c>
      <c r="L110" s="30" t="s">
        <v>4</v>
      </c>
      <c r="M110" s="30" t="s">
        <v>4</v>
      </c>
      <c r="N110" s="30" t="s">
        <v>4</v>
      </c>
      <c r="O110" s="30" t="s">
        <v>4</v>
      </c>
      <c r="P110" s="30" t="s">
        <v>4</v>
      </c>
      <c r="Q110" s="30" t="s">
        <v>4</v>
      </c>
      <c r="R110" s="30" t="s">
        <v>4</v>
      </c>
      <c r="S110" s="30" t="s">
        <v>4</v>
      </c>
      <c r="T110" s="30" t="s">
        <v>4</v>
      </c>
      <c r="U110" s="12" t="s">
        <v>8</v>
      </c>
      <c r="V110" s="12">
        <v>5.1390000000000002</v>
      </c>
      <c r="W110" s="12">
        <v>8.1920000000000002</v>
      </c>
      <c r="X110" s="12">
        <v>4.508</v>
      </c>
      <c r="Y110" s="12">
        <v>11.558999999999999</v>
      </c>
      <c r="Z110" s="12">
        <v>10.481</v>
      </c>
      <c r="AA110" s="12">
        <v>25.434999999999999</v>
      </c>
      <c r="AB110" s="340">
        <v>33.695999999999998</v>
      </c>
      <c r="AC110" s="12">
        <v>24.193999999999999</v>
      </c>
      <c r="AD110" s="12">
        <v>19.995999999999999</v>
      </c>
      <c r="AE110" s="12">
        <v>17.545999999999999</v>
      </c>
      <c r="AF110" s="12">
        <v>4.5389999999999997</v>
      </c>
      <c r="AG110" s="64">
        <v>0</v>
      </c>
      <c r="AH110" s="36">
        <v>8</v>
      </c>
      <c r="AI110" s="744">
        <v>2</v>
      </c>
    </row>
    <row r="111" spans="1:35" s="77" customFormat="1" ht="33.75" x14ac:dyDescent="0.2">
      <c r="A111" s="429" t="s">
        <v>131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32"/>
      <c r="Z111" s="32"/>
      <c r="AA111" s="32"/>
      <c r="AB111" s="189"/>
      <c r="AC111" s="19"/>
      <c r="AD111" s="19"/>
      <c r="AE111" s="19"/>
      <c r="AF111" s="19"/>
      <c r="AG111" s="30"/>
      <c r="AH111" s="292"/>
      <c r="AI111" s="1122"/>
    </row>
    <row r="112" spans="1:35" s="77" customFormat="1" x14ac:dyDescent="0.2">
      <c r="A112" s="317" t="s">
        <v>82</v>
      </c>
      <c r="B112" s="30" t="s">
        <v>4</v>
      </c>
      <c r="C112" s="30" t="s">
        <v>4</v>
      </c>
      <c r="D112" s="30" t="s">
        <v>4</v>
      </c>
      <c r="E112" s="30" t="s">
        <v>4</v>
      </c>
      <c r="F112" s="30" t="s">
        <v>4</v>
      </c>
      <c r="G112" s="30" t="s">
        <v>4</v>
      </c>
      <c r="H112" s="30" t="s">
        <v>4</v>
      </c>
      <c r="I112" s="30" t="s">
        <v>4</v>
      </c>
      <c r="J112" s="30" t="s">
        <v>4</v>
      </c>
      <c r="K112" s="30" t="s">
        <v>4</v>
      </c>
      <c r="L112" s="30" t="s">
        <v>4</v>
      </c>
      <c r="M112" s="30" t="s">
        <v>4</v>
      </c>
      <c r="N112" s="30" t="s">
        <v>4</v>
      </c>
      <c r="O112" s="30" t="s">
        <v>4</v>
      </c>
      <c r="P112" s="30" t="s">
        <v>4</v>
      </c>
      <c r="Q112" s="30" t="s">
        <v>4</v>
      </c>
      <c r="R112" s="30" t="s">
        <v>4</v>
      </c>
      <c r="S112" s="30" t="s">
        <v>4</v>
      </c>
      <c r="T112" s="30" t="s">
        <v>4</v>
      </c>
      <c r="U112" s="12">
        <v>59105.525000000001</v>
      </c>
      <c r="V112" s="12">
        <v>77905.917000000001</v>
      </c>
      <c r="W112" s="12">
        <v>97698.025999999998</v>
      </c>
      <c r="X112" s="12">
        <v>95373.076000000001</v>
      </c>
      <c r="Y112" s="12">
        <v>110698.36</v>
      </c>
      <c r="Z112" s="12">
        <v>97026.638000000006</v>
      </c>
      <c r="AA112" s="12">
        <v>86061.16</v>
      </c>
      <c r="AB112" s="340">
        <v>114983.588</v>
      </c>
      <c r="AC112" s="12">
        <v>153536.70600000001</v>
      </c>
      <c r="AD112" s="12">
        <v>130853.2</v>
      </c>
      <c r="AE112" s="12">
        <v>141035.448</v>
      </c>
      <c r="AF112" s="12">
        <v>182621.06700000001</v>
      </c>
      <c r="AG112" s="467">
        <v>224474</v>
      </c>
      <c r="AH112" s="30">
        <v>261812</v>
      </c>
      <c r="AI112" s="736">
        <v>244722</v>
      </c>
    </row>
    <row r="113" spans="1:43" s="77" customFormat="1" ht="22.5" x14ac:dyDescent="0.2">
      <c r="A113" s="317" t="s">
        <v>254</v>
      </c>
      <c r="B113" s="30" t="s">
        <v>4</v>
      </c>
      <c r="C113" s="30" t="s">
        <v>4</v>
      </c>
      <c r="D113" s="30" t="s">
        <v>4</v>
      </c>
      <c r="E113" s="30" t="s">
        <v>4</v>
      </c>
      <c r="F113" s="30" t="s">
        <v>4</v>
      </c>
      <c r="G113" s="30" t="s">
        <v>4</v>
      </c>
      <c r="H113" s="30" t="s">
        <v>4</v>
      </c>
      <c r="I113" s="30" t="s">
        <v>4</v>
      </c>
      <c r="J113" s="30" t="s">
        <v>4</v>
      </c>
      <c r="K113" s="30" t="s">
        <v>4</v>
      </c>
      <c r="L113" s="30" t="s">
        <v>4</v>
      </c>
      <c r="M113" s="30" t="s">
        <v>4</v>
      </c>
      <c r="N113" s="30" t="s">
        <v>4</v>
      </c>
      <c r="O113" s="30" t="s">
        <v>4</v>
      </c>
      <c r="P113" s="30" t="s">
        <v>4</v>
      </c>
      <c r="Q113" s="30" t="s">
        <v>4</v>
      </c>
      <c r="R113" s="30" t="s">
        <v>4</v>
      </c>
      <c r="S113" s="30" t="s">
        <v>4</v>
      </c>
      <c r="T113" s="30" t="s">
        <v>4</v>
      </c>
      <c r="U113" s="151" t="s">
        <v>4</v>
      </c>
      <c r="V113" s="151" t="s">
        <v>4</v>
      </c>
      <c r="W113" s="151" t="s">
        <v>4</v>
      </c>
      <c r="X113" s="151" t="s">
        <v>4</v>
      </c>
      <c r="Y113" s="151" t="s">
        <v>4</v>
      </c>
      <c r="Z113" s="151" t="s">
        <v>4</v>
      </c>
      <c r="AA113" s="151" t="s">
        <v>4</v>
      </c>
      <c r="AB113" s="152" t="s">
        <v>4</v>
      </c>
      <c r="AC113" s="151" t="s">
        <v>4</v>
      </c>
      <c r="AD113" s="151" t="s">
        <v>4</v>
      </c>
      <c r="AE113" s="151" t="s">
        <v>4</v>
      </c>
      <c r="AF113" s="151" t="s">
        <v>4</v>
      </c>
      <c r="AG113" s="64" t="s">
        <v>4</v>
      </c>
      <c r="AH113" s="64" t="s">
        <v>4</v>
      </c>
      <c r="AI113" s="744" t="s">
        <v>4</v>
      </c>
    </row>
    <row r="114" spans="1:43" s="77" customFormat="1" ht="33.75" x14ac:dyDescent="0.2">
      <c r="A114" s="429" t="s">
        <v>132</v>
      </c>
      <c r="B114" s="58"/>
      <c r="C114" s="109"/>
      <c r="D114" s="58"/>
      <c r="E114" s="58"/>
      <c r="F114" s="58"/>
      <c r="G114" s="58"/>
      <c r="H114" s="58"/>
      <c r="I114" s="58"/>
      <c r="J114" s="58"/>
      <c r="K114" s="109"/>
      <c r="L114" s="58"/>
      <c r="M114" s="58"/>
      <c r="N114" s="58"/>
      <c r="O114" s="58"/>
      <c r="P114" s="58"/>
      <c r="Q114" s="58"/>
      <c r="R114" s="58"/>
      <c r="S114" s="109"/>
      <c r="T114" s="58"/>
      <c r="U114" s="58"/>
      <c r="V114" s="58"/>
      <c r="W114" s="32"/>
      <c r="X114" s="32"/>
      <c r="Y114" s="32"/>
      <c r="Z114" s="32"/>
      <c r="AA114" s="32"/>
      <c r="AB114" s="172"/>
      <c r="AC114" s="19"/>
      <c r="AD114" s="19"/>
      <c r="AE114" s="19"/>
      <c r="AF114" s="19"/>
      <c r="AG114" s="30"/>
      <c r="AH114" s="292"/>
      <c r="AI114" s="1122"/>
    </row>
    <row r="115" spans="1:43" s="77" customFormat="1" x14ac:dyDescent="0.2">
      <c r="A115" s="317" t="s">
        <v>82</v>
      </c>
      <c r="B115" s="30" t="s">
        <v>4</v>
      </c>
      <c r="C115" s="30" t="s">
        <v>4</v>
      </c>
      <c r="D115" s="30" t="s">
        <v>4</v>
      </c>
      <c r="E115" s="30" t="s">
        <v>4</v>
      </c>
      <c r="F115" s="30" t="s">
        <v>4</v>
      </c>
      <c r="G115" s="30" t="s">
        <v>4</v>
      </c>
      <c r="H115" s="30" t="s">
        <v>4</v>
      </c>
      <c r="I115" s="30" t="s">
        <v>4</v>
      </c>
      <c r="J115" s="30" t="s">
        <v>4</v>
      </c>
      <c r="K115" s="30" t="s">
        <v>4</v>
      </c>
      <c r="L115" s="30" t="s">
        <v>4</v>
      </c>
      <c r="M115" s="30" t="s">
        <v>4</v>
      </c>
      <c r="N115" s="30" t="s">
        <v>4</v>
      </c>
      <c r="O115" s="30" t="s">
        <v>4</v>
      </c>
      <c r="P115" s="30" t="s">
        <v>4</v>
      </c>
      <c r="Q115" s="30" t="s">
        <v>4</v>
      </c>
      <c r="R115" s="30" t="s">
        <v>4</v>
      </c>
      <c r="S115" s="30" t="s">
        <v>4</v>
      </c>
      <c r="T115" s="30" t="s">
        <v>4</v>
      </c>
      <c r="U115" s="12">
        <v>1328.1569999999999</v>
      </c>
      <c r="V115" s="12">
        <v>1421.9549999999999</v>
      </c>
      <c r="W115" s="12">
        <v>1633.414</v>
      </c>
      <c r="X115" s="12">
        <v>1876.9480000000001</v>
      </c>
      <c r="Y115" s="12">
        <v>2513.6799999999998</v>
      </c>
      <c r="Z115" s="12">
        <v>2649.6770000000001</v>
      </c>
      <c r="AA115" s="12">
        <v>2482.5810000000001</v>
      </c>
      <c r="AB115" s="340">
        <v>2530.0859999999998</v>
      </c>
      <c r="AC115" s="12">
        <v>3307.9259999999999</v>
      </c>
      <c r="AD115" s="12">
        <v>3346.1089999999999</v>
      </c>
      <c r="AE115" s="12">
        <v>3393.1060000000002</v>
      </c>
      <c r="AF115" s="12">
        <v>3722.8290000000002</v>
      </c>
      <c r="AG115" s="30">
        <v>4122</v>
      </c>
      <c r="AH115" s="30">
        <v>5318</v>
      </c>
      <c r="AI115" s="736">
        <v>5919</v>
      </c>
    </row>
    <row r="116" spans="1:43" s="77" customFormat="1" ht="22.5" x14ac:dyDescent="0.2">
      <c r="A116" s="317" t="s">
        <v>254</v>
      </c>
      <c r="B116" s="30" t="s">
        <v>4</v>
      </c>
      <c r="C116" s="30" t="s">
        <v>4</v>
      </c>
      <c r="D116" s="30" t="s">
        <v>4</v>
      </c>
      <c r="E116" s="30" t="s">
        <v>4</v>
      </c>
      <c r="F116" s="30" t="s">
        <v>4</v>
      </c>
      <c r="G116" s="30" t="s">
        <v>4</v>
      </c>
      <c r="H116" s="30" t="s">
        <v>4</v>
      </c>
      <c r="I116" s="30" t="s">
        <v>4</v>
      </c>
      <c r="J116" s="30" t="s">
        <v>4</v>
      </c>
      <c r="K116" s="30" t="s">
        <v>4</v>
      </c>
      <c r="L116" s="30" t="s">
        <v>4</v>
      </c>
      <c r="M116" s="30" t="s">
        <v>4</v>
      </c>
      <c r="N116" s="30" t="s">
        <v>4</v>
      </c>
      <c r="O116" s="30" t="s">
        <v>4</v>
      </c>
      <c r="P116" s="30" t="s">
        <v>4</v>
      </c>
      <c r="Q116" s="30" t="s">
        <v>4</v>
      </c>
      <c r="R116" s="30" t="s">
        <v>4</v>
      </c>
      <c r="S116" s="30" t="s">
        <v>4</v>
      </c>
      <c r="T116" s="30" t="s">
        <v>4</v>
      </c>
      <c r="U116" s="156" t="s">
        <v>4</v>
      </c>
      <c r="V116" s="156" t="s">
        <v>4</v>
      </c>
      <c r="W116" s="156" t="s">
        <v>4</v>
      </c>
      <c r="X116" s="156" t="s">
        <v>4</v>
      </c>
      <c r="Y116" s="156" t="s">
        <v>4</v>
      </c>
      <c r="Z116" s="156" t="s">
        <v>4</v>
      </c>
      <c r="AA116" s="156" t="s">
        <v>4</v>
      </c>
      <c r="AB116" s="468" t="s">
        <v>4</v>
      </c>
      <c r="AC116" s="156" t="s">
        <v>4</v>
      </c>
      <c r="AD116" s="156" t="s">
        <v>4</v>
      </c>
      <c r="AE116" s="156" t="s">
        <v>4</v>
      </c>
      <c r="AF116" s="156" t="s">
        <v>4</v>
      </c>
      <c r="AG116" s="64" t="s">
        <v>4</v>
      </c>
      <c r="AH116" s="110" t="s">
        <v>4</v>
      </c>
      <c r="AI116" s="30" t="s">
        <v>4</v>
      </c>
    </row>
    <row r="117" spans="1:43" s="77" customFormat="1" ht="33.75" x14ac:dyDescent="0.2">
      <c r="A117" s="417" t="s">
        <v>133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32"/>
      <c r="V117" s="22"/>
      <c r="W117" s="22"/>
      <c r="X117" s="22"/>
      <c r="Y117" s="22"/>
      <c r="Z117" s="22"/>
      <c r="AA117" s="22"/>
      <c r="AB117" s="172"/>
      <c r="AC117" s="449"/>
      <c r="AD117" s="449"/>
      <c r="AE117" s="19"/>
      <c r="AF117" s="449"/>
      <c r="AG117" s="461"/>
      <c r="AH117" s="142"/>
      <c r="AI117" s="292"/>
    </row>
    <row r="118" spans="1:43" s="77" customFormat="1" x14ac:dyDescent="0.2">
      <c r="A118" s="317" t="s">
        <v>82</v>
      </c>
      <c r="B118" s="22" t="s">
        <v>462</v>
      </c>
      <c r="C118" s="22" t="s">
        <v>503</v>
      </c>
      <c r="D118" s="22" t="s">
        <v>462</v>
      </c>
      <c r="E118" s="22" t="s">
        <v>503</v>
      </c>
      <c r="F118" s="22" t="s">
        <v>462</v>
      </c>
      <c r="G118" s="22" t="s">
        <v>503</v>
      </c>
      <c r="H118" s="22" t="s">
        <v>462</v>
      </c>
      <c r="I118" s="22" t="s">
        <v>462</v>
      </c>
      <c r="J118" s="22" t="s">
        <v>503</v>
      </c>
      <c r="K118" s="22" t="s">
        <v>462</v>
      </c>
      <c r="L118" s="22" t="s">
        <v>503</v>
      </c>
      <c r="M118" s="22" t="s">
        <v>462</v>
      </c>
      <c r="N118" s="22" t="s">
        <v>503</v>
      </c>
      <c r="O118" s="22" t="s">
        <v>462</v>
      </c>
      <c r="P118" s="22" t="s">
        <v>462</v>
      </c>
      <c r="Q118" s="22" t="s">
        <v>503</v>
      </c>
      <c r="R118" s="22" t="s">
        <v>462</v>
      </c>
      <c r="S118" s="22" t="s">
        <v>503</v>
      </c>
      <c r="T118" s="22" t="s">
        <v>462</v>
      </c>
      <c r="U118" s="22" t="s">
        <v>462</v>
      </c>
      <c r="V118" s="22" t="s">
        <v>503</v>
      </c>
      <c r="W118" s="22" t="s">
        <v>462</v>
      </c>
      <c r="X118" s="22" t="s">
        <v>503</v>
      </c>
      <c r="Y118" s="22" t="s">
        <v>462</v>
      </c>
      <c r="Z118" s="22" t="s">
        <v>503</v>
      </c>
      <c r="AA118" s="22" t="s">
        <v>462</v>
      </c>
      <c r="AB118" s="112" t="s">
        <v>462</v>
      </c>
      <c r="AC118" s="449" t="s">
        <v>503</v>
      </c>
      <c r="AD118" s="449" t="s">
        <v>462</v>
      </c>
      <c r="AE118" s="96" t="s">
        <v>503</v>
      </c>
      <c r="AF118" s="96" t="s">
        <v>462</v>
      </c>
      <c r="AG118" s="112" t="s">
        <v>503</v>
      </c>
      <c r="AH118" s="112" t="s">
        <v>503</v>
      </c>
      <c r="AI118" s="96" t="s">
        <v>503</v>
      </c>
    </row>
    <row r="119" spans="1:43" s="77" customFormat="1" ht="24" customHeight="1" x14ac:dyDescent="0.2">
      <c r="A119" s="317" t="s">
        <v>134</v>
      </c>
      <c r="B119" s="22" t="s">
        <v>462</v>
      </c>
      <c r="C119" s="22" t="s">
        <v>503</v>
      </c>
      <c r="D119" s="22" t="s">
        <v>462</v>
      </c>
      <c r="E119" s="22" t="s">
        <v>503</v>
      </c>
      <c r="F119" s="22" t="s">
        <v>462</v>
      </c>
      <c r="G119" s="22" t="s">
        <v>503</v>
      </c>
      <c r="H119" s="22" t="s">
        <v>462</v>
      </c>
      <c r="I119" s="22" t="s">
        <v>462</v>
      </c>
      <c r="J119" s="22" t="s">
        <v>503</v>
      </c>
      <c r="K119" s="22" t="s">
        <v>462</v>
      </c>
      <c r="L119" s="22" t="s">
        <v>503</v>
      </c>
      <c r="M119" s="22" t="s">
        <v>462</v>
      </c>
      <c r="N119" s="22" t="s">
        <v>503</v>
      </c>
      <c r="O119" s="22" t="s">
        <v>462</v>
      </c>
      <c r="P119" s="22" t="s">
        <v>462</v>
      </c>
      <c r="Q119" s="22" t="s">
        <v>503</v>
      </c>
      <c r="R119" s="22" t="s">
        <v>462</v>
      </c>
      <c r="S119" s="22" t="s">
        <v>503</v>
      </c>
      <c r="T119" s="22" t="s">
        <v>462</v>
      </c>
      <c r="U119" s="22" t="s">
        <v>462</v>
      </c>
      <c r="V119" s="22" t="s">
        <v>503</v>
      </c>
      <c r="W119" s="22" t="s">
        <v>462</v>
      </c>
      <c r="X119" s="22" t="s">
        <v>503</v>
      </c>
      <c r="Y119" s="22" t="s">
        <v>462</v>
      </c>
      <c r="Z119" s="22" t="s">
        <v>503</v>
      </c>
      <c r="AA119" s="22" t="s">
        <v>462</v>
      </c>
      <c r="AB119" s="469" t="s">
        <v>462</v>
      </c>
      <c r="AC119" s="449" t="s">
        <v>503</v>
      </c>
      <c r="AD119" s="449" t="s">
        <v>462</v>
      </c>
      <c r="AE119" s="96" t="s">
        <v>503</v>
      </c>
      <c r="AF119" s="96" t="s">
        <v>462</v>
      </c>
      <c r="AG119" s="112" t="s">
        <v>503</v>
      </c>
      <c r="AH119" s="112" t="s">
        <v>503</v>
      </c>
      <c r="AI119" s="96" t="s">
        <v>503</v>
      </c>
    </row>
    <row r="120" spans="1:43" s="77" customFormat="1" x14ac:dyDescent="0.2">
      <c r="A120" s="431" t="s">
        <v>135</v>
      </c>
      <c r="B120" s="22" t="s">
        <v>462</v>
      </c>
      <c r="C120" s="22" t="s">
        <v>503</v>
      </c>
      <c r="D120" s="22" t="s">
        <v>462</v>
      </c>
      <c r="E120" s="22" t="s">
        <v>503</v>
      </c>
      <c r="F120" s="22" t="s">
        <v>462</v>
      </c>
      <c r="G120" s="22" t="s">
        <v>503</v>
      </c>
      <c r="H120" s="22" t="s">
        <v>462</v>
      </c>
      <c r="I120" s="22" t="s">
        <v>462</v>
      </c>
      <c r="J120" s="22" t="s">
        <v>503</v>
      </c>
      <c r="K120" s="22" t="s">
        <v>462</v>
      </c>
      <c r="L120" s="22" t="s">
        <v>503</v>
      </c>
      <c r="M120" s="22" t="s">
        <v>462</v>
      </c>
      <c r="N120" s="22" t="s">
        <v>503</v>
      </c>
      <c r="O120" s="22" t="s">
        <v>462</v>
      </c>
      <c r="P120" s="22" t="s">
        <v>462</v>
      </c>
      <c r="Q120" s="22" t="s">
        <v>503</v>
      </c>
      <c r="R120" s="22" t="s">
        <v>462</v>
      </c>
      <c r="S120" s="22" t="s">
        <v>503</v>
      </c>
      <c r="T120" s="22" t="s">
        <v>462</v>
      </c>
      <c r="U120" s="22" t="s">
        <v>462</v>
      </c>
      <c r="V120" s="22" t="s">
        <v>503</v>
      </c>
      <c r="W120" s="22" t="s">
        <v>462</v>
      </c>
      <c r="X120" s="22" t="s">
        <v>503</v>
      </c>
      <c r="Y120" s="22" t="s">
        <v>462</v>
      </c>
      <c r="Z120" s="22" t="s">
        <v>503</v>
      </c>
      <c r="AA120" s="22" t="s">
        <v>462</v>
      </c>
      <c r="AB120" s="172" t="s">
        <v>462</v>
      </c>
      <c r="AC120" s="449" t="s">
        <v>503</v>
      </c>
      <c r="AD120" s="449" t="s">
        <v>462</v>
      </c>
      <c r="AE120" s="96" t="s">
        <v>503</v>
      </c>
      <c r="AF120" s="449" t="s">
        <v>462</v>
      </c>
      <c r="AG120" s="112" t="s">
        <v>503</v>
      </c>
      <c r="AH120" s="112" t="s">
        <v>503</v>
      </c>
      <c r="AI120" s="96" t="s">
        <v>503</v>
      </c>
    </row>
    <row r="121" spans="1:43" s="77" customFormat="1" x14ac:dyDescent="0.2">
      <c r="A121" s="431" t="s">
        <v>136</v>
      </c>
      <c r="B121" s="22" t="s">
        <v>462</v>
      </c>
      <c r="C121" s="22" t="s">
        <v>503</v>
      </c>
      <c r="D121" s="22" t="s">
        <v>462</v>
      </c>
      <c r="E121" s="22" t="s">
        <v>503</v>
      </c>
      <c r="F121" s="22" t="s">
        <v>462</v>
      </c>
      <c r="G121" s="22" t="s">
        <v>503</v>
      </c>
      <c r="H121" s="22" t="s">
        <v>462</v>
      </c>
      <c r="I121" s="22" t="s">
        <v>462</v>
      </c>
      <c r="J121" s="22" t="s">
        <v>503</v>
      </c>
      <c r="K121" s="22" t="s">
        <v>462</v>
      </c>
      <c r="L121" s="22" t="s">
        <v>503</v>
      </c>
      <c r="M121" s="22" t="s">
        <v>462</v>
      </c>
      <c r="N121" s="22" t="s">
        <v>503</v>
      </c>
      <c r="O121" s="22" t="s">
        <v>462</v>
      </c>
      <c r="P121" s="22" t="s">
        <v>462</v>
      </c>
      <c r="Q121" s="22" t="s">
        <v>503</v>
      </c>
      <c r="R121" s="22" t="s">
        <v>462</v>
      </c>
      <c r="S121" s="22" t="s">
        <v>503</v>
      </c>
      <c r="T121" s="22" t="s">
        <v>462</v>
      </c>
      <c r="U121" s="22" t="s">
        <v>462</v>
      </c>
      <c r="V121" s="22" t="s">
        <v>503</v>
      </c>
      <c r="W121" s="22" t="s">
        <v>462</v>
      </c>
      <c r="X121" s="22" t="s">
        <v>503</v>
      </c>
      <c r="Y121" s="22" t="s">
        <v>462</v>
      </c>
      <c r="Z121" s="22" t="s">
        <v>503</v>
      </c>
      <c r="AA121" s="22" t="s">
        <v>462</v>
      </c>
      <c r="AB121" s="172" t="s">
        <v>462</v>
      </c>
      <c r="AC121" s="449" t="s">
        <v>503</v>
      </c>
      <c r="AD121" s="449" t="s">
        <v>462</v>
      </c>
      <c r="AE121" s="96" t="s">
        <v>503</v>
      </c>
      <c r="AF121" s="449" t="s">
        <v>462</v>
      </c>
      <c r="AG121" s="112" t="s">
        <v>503</v>
      </c>
      <c r="AH121" s="112" t="s">
        <v>503</v>
      </c>
      <c r="AI121" s="96" t="s">
        <v>503</v>
      </c>
      <c r="AJ121" s="470"/>
      <c r="AK121" s="470"/>
      <c r="AL121" s="470"/>
      <c r="AM121" s="470"/>
      <c r="AN121" s="470"/>
      <c r="AO121" s="470"/>
      <c r="AP121" s="470"/>
      <c r="AQ121" s="470"/>
    </row>
    <row r="122" spans="1:43" s="77" customFormat="1" x14ac:dyDescent="0.2">
      <c r="A122" s="432" t="s">
        <v>82</v>
      </c>
      <c r="B122" s="22" t="s">
        <v>462</v>
      </c>
      <c r="C122" s="22" t="s">
        <v>503</v>
      </c>
      <c r="D122" s="22" t="s">
        <v>462</v>
      </c>
      <c r="E122" s="22" t="s">
        <v>503</v>
      </c>
      <c r="F122" s="22" t="s">
        <v>462</v>
      </c>
      <c r="G122" s="22" t="s">
        <v>503</v>
      </c>
      <c r="H122" s="22" t="s">
        <v>462</v>
      </c>
      <c r="I122" s="22" t="s">
        <v>462</v>
      </c>
      <c r="J122" s="22" t="s">
        <v>503</v>
      </c>
      <c r="K122" s="22" t="s">
        <v>462</v>
      </c>
      <c r="L122" s="22" t="s">
        <v>503</v>
      </c>
      <c r="M122" s="22" t="s">
        <v>462</v>
      </c>
      <c r="N122" s="22" t="s">
        <v>503</v>
      </c>
      <c r="O122" s="22" t="s">
        <v>462</v>
      </c>
      <c r="P122" s="22" t="s">
        <v>462</v>
      </c>
      <c r="Q122" s="22" t="s">
        <v>503</v>
      </c>
      <c r="R122" s="22" t="s">
        <v>462</v>
      </c>
      <c r="S122" s="22" t="s">
        <v>503</v>
      </c>
      <c r="T122" s="22" t="s">
        <v>462</v>
      </c>
      <c r="U122" s="22" t="s">
        <v>462</v>
      </c>
      <c r="V122" s="22" t="s">
        <v>503</v>
      </c>
      <c r="W122" s="22" t="s">
        <v>462</v>
      </c>
      <c r="X122" s="22" t="s">
        <v>503</v>
      </c>
      <c r="Y122" s="22" t="s">
        <v>462</v>
      </c>
      <c r="Z122" s="22" t="s">
        <v>503</v>
      </c>
      <c r="AA122" s="22" t="s">
        <v>462</v>
      </c>
      <c r="AB122" s="112" t="s">
        <v>462</v>
      </c>
      <c r="AC122" s="449" t="s">
        <v>503</v>
      </c>
      <c r="AD122" s="449" t="s">
        <v>462</v>
      </c>
      <c r="AE122" s="96" t="s">
        <v>503</v>
      </c>
      <c r="AF122" s="96" t="s">
        <v>462</v>
      </c>
      <c r="AG122" s="112" t="s">
        <v>503</v>
      </c>
      <c r="AH122" s="112" t="s">
        <v>503</v>
      </c>
      <c r="AI122" s="96" t="s">
        <v>503</v>
      </c>
    </row>
    <row r="123" spans="1:43" s="77" customFormat="1" ht="22.5" x14ac:dyDescent="0.2">
      <c r="A123" s="432" t="s">
        <v>137</v>
      </c>
      <c r="B123" s="22" t="s">
        <v>462</v>
      </c>
      <c r="C123" s="22" t="s">
        <v>503</v>
      </c>
      <c r="D123" s="22" t="s">
        <v>462</v>
      </c>
      <c r="E123" s="22" t="s">
        <v>503</v>
      </c>
      <c r="F123" s="22" t="s">
        <v>462</v>
      </c>
      <c r="G123" s="22" t="s">
        <v>503</v>
      </c>
      <c r="H123" s="22" t="s">
        <v>462</v>
      </c>
      <c r="I123" s="22" t="s">
        <v>462</v>
      </c>
      <c r="J123" s="22" t="s">
        <v>503</v>
      </c>
      <c r="K123" s="22" t="s">
        <v>462</v>
      </c>
      <c r="L123" s="22" t="s">
        <v>503</v>
      </c>
      <c r="M123" s="22" t="s">
        <v>462</v>
      </c>
      <c r="N123" s="22" t="s">
        <v>503</v>
      </c>
      <c r="O123" s="22" t="s">
        <v>462</v>
      </c>
      <c r="P123" s="22" t="s">
        <v>462</v>
      </c>
      <c r="Q123" s="22" t="s">
        <v>503</v>
      </c>
      <c r="R123" s="22" t="s">
        <v>462</v>
      </c>
      <c r="S123" s="22" t="s">
        <v>503</v>
      </c>
      <c r="T123" s="22" t="s">
        <v>462</v>
      </c>
      <c r="U123" s="22" t="s">
        <v>462</v>
      </c>
      <c r="V123" s="22" t="s">
        <v>503</v>
      </c>
      <c r="W123" s="22" t="s">
        <v>462</v>
      </c>
      <c r="X123" s="22" t="s">
        <v>503</v>
      </c>
      <c r="Y123" s="22" t="s">
        <v>462</v>
      </c>
      <c r="Z123" s="22" t="s">
        <v>503</v>
      </c>
      <c r="AA123" s="22" t="s">
        <v>462</v>
      </c>
      <c r="AB123" s="172" t="s">
        <v>462</v>
      </c>
      <c r="AC123" s="449" t="s">
        <v>503</v>
      </c>
      <c r="AD123" s="449" t="s">
        <v>462</v>
      </c>
      <c r="AE123" s="96" t="s">
        <v>503</v>
      </c>
      <c r="AF123" s="96" t="s">
        <v>462</v>
      </c>
      <c r="AG123" s="112" t="s">
        <v>503</v>
      </c>
      <c r="AH123" s="112" t="s">
        <v>503</v>
      </c>
      <c r="AI123" s="96" t="s">
        <v>503</v>
      </c>
    </row>
    <row r="124" spans="1:43" s="77" customFormat="1" x14ac:dyDescent="0.2">
      <c r="A124" s="431" t="s">
        <v>138</v>
      </c>
      <c r="B124" s="22" t="s">
        <v>462</v>
      </c>
      <c r="C124" s="22" t="s">
        <v>503</v>
      </c>
      <c r="D124" s="22" t="s">
        <v>462</v>
      </c>
      <c r="E124" s="22" t="s">
        <v>503</v>
      </c>
      <c r="F124" s="22" t="s">
        <v>462</v>
      </c>
      <c r="G124" s="22" t="s">
        <v>503</v>
      </c>
      <c r="H124" s="22" t="s">
        <v>462</v>
      </c>
      <c r="I124" s="22" t="s">
        <v>462</v>
      </c>
      <c r="J124" s="22" t="s">
        <v>503</v>
      </c>
      <c r="K124" s="22" t="s">
        <v>462</v>
      </c>
      <c r="L124" s="22" t="s">
        <v>503</v>
      </c>
      <c r="M124" s="22" t="s">
        <v>462</v>
      </c>
      <c r="N124" s="22" t="s">
        <v>503</v>
      </c>
      <c r="O124" s="22" t="s">
        <v>462</v>
      </c>
      <c r="P124" s="22" t="s">
        <v>462</v>
      </c>
      <c r="Q124" s="22" t="s">
        <v>503</v>
      </c>
      <c r="R124" s="22" t="s">
        <v>462</v>
      </c>
      <c r="S124" s="22" t="s">
        <v>503</v>
      </c>
      <c r="T124" s="22" t="s">
        <v>462</v>
      </c>
      <c r="U124" s="22" t="s">
        <v>462</v>
      </c>
      <c r="V124" s="22" t="s">
        <v>503</v>
      </c>
      <c r="W124" s="22" t="s">
        <v>462</v>
      </c>
      <c r="X124" s="22" t="s">
        <v>503</v>
      </c>
      <c r="Y124" s="22" t="s">
        <v>462</v>
      </c>
      <c r="Z124" s="22" t="s">
        <v>503</v>
      </c>
      <c r="AA124" s="22" t="s">
        <v>462</v>
      </c>
      <c r="AB124" s="172" t="s">
        <v>462</v>
      </c>
      <c r="AC124" s="449" t="s">
        <v>503</v>
      </c>
      <c r="AD124" s="449" t="s">
        <v>462</v>
      </c>
      <c r="AE124" s="96" t="s">
        <v>503</v>
      </c>
      <c r="AF124" s="449" t="s">
        <v>462</v>
      </c>
      <c r="AG124" s="112" t="s">
        <v>503</v>
      </c>
      <c r="AH124" s="112" t="s">
        <v>503</v>
      </c>
      <c r="AI124" s="96" t="s">
        <v>503</v>
      </c>
    </row>
    <row r="125" spans="1:43" s="77" customFormat="1" x14ac:dyDescent="0.2">
      <c r="A125" s="432" t="s">
        <v>82</v>
      </c>
      <c r="B125" s="22" t="s">
        <v>462</v>
      </c>
      <c r="C125" s="22" t="s">
        <v>503</v>
      </c>
      <c r="D125" s="22" t="s">
        <v>462</v>
      </c>
      <c r="E125" s="22" t="s">
        <v>503</v>
      </c>
      <c r="F125" s="22" t="s">
        <v>462</v>
      </c>
      <c r="G125" s="22" t="s">
        <v>503</v>
      </c>
      <c r="H125" s="22" t="s">
        <v>462</v>
      </c>
      <c r="I125" s="22" t="s">
        <v>462</v>
      </c>
      <c r="J125" s="22" t="s">
        <v>503</v>
      </c>
      <c r="K125" s="22" t="s">
        <v>462</v>
      </c>
      <c r="L125" s="22" t="s">
        <v>503</v>
      </c>
      <c r="M125" s="22" t="s">
        <v>462</v>
      </c>
      <c r="N125" s="22" t="s">
        <v>503</v>
      </c>
      <c r="O125" s="22" t="s">
        <v>462</v>
      </c>
      <c r="P125" s="22" t="s">
        <v>462</v>
      </c>
      <c r="Q125" s="22" t="s">
        <v>503</v>
      </c>
      <c r="R125" s="22" t="s">
        <v>462</v>
      </c>
      <c r="S125" s="22" t="s">
        <v>503</v>
      </c>
      <c r="T125" s="22" t="s">
        <v>462</v>
      </c>
      <c r="U125" s="22" t="s">
        <v>462</v>
      </c>
      <c r="V125" s="22" t="s">
        <v>503</v>
      </c>
      <c r="W125" s="22" t="s">
        <v>462</v>
      </c>
      <c r="X125" s="22" t="s">
        <v>503</v>
      </c>
      <c r="Y125" s="22" t="s">
        <v>462</v>
      </c>
      <c r="Z125" s="22" t="s">
        <v>503</v>
      </c>
      <c r="AA125" s="22" t="s">
        <v>462</v>
      </c>
      <c r="AB125" s="112" t="s">
        <v>462</v>
      </c>
      <c r="AC125" s="449" t="s">
        <v>503</v>
      </c>
      <c r="AD125" s="449" t="s">
        <v>462</v>
      </c>
      <c r="AE125" s="96" t="s">
        <v>503</v>
      </c>
      <c r="AF125" s="96" t="s">
        <v>462</v>
      </c>
      <c r="AG125" s="112" t="s">
        <v>503</v>
      </c>
      <c r="AH125" s="112" t="s">
        <v>503</v>
      </c>
      <c r="AI125" s="96" t="s">
        <v>503</v>
      </c>
    </row>
    <row r="126" spans="1:43" s="77" customFormat="1" ht="22.5" x14ac:dyDescent="0.2">
      <c r="A126" s="432" t="s">
        <v>139</v>
      </c>
      <c r="B126" s="22" t="s">
        <v>462</v>
      </c>
      <c r="C126" s="22" t="s">
        <v>503</v>
      </c>
      <c r="D126" s="22" t="s">
        <v>462</v>
      </c>
      <c r="E126" s="22" t="s">
        <v>503</v>
      </c>
      <c r="F126" s="22" t="s">
        <v>462</v>
      </c>
      <c r="G126" s="22" t="s">
        <v>503</v>
      </c>
      <c r="H126" s="22" t="s">
        <v>462</v>
      </c>
      <c r="I126" s="22" t="s">
        <v>462</v>
      </c>
      <c r="J126" s="22" t="s">
        <v>503</v>
      </c>
      <c r="K126" s="22" t="s">
        <v>462</v>
      </c>
      <c r="L126" s="22" t="s">
        <v>503</v>
      </c>
      <c r="M126" s="22" t="s">
        <v>462</v>
      </c>
      <c r="N126" s="22" t="s">
        <v>503</v>
      </c>
      <c r="O126" s="22" t="s">
        <v>462</v>
      </c>
      <c r="P126" s="22" t="s">
        <v>462</v>
      </c>
      <c r="Q126" s="22" t="s">
        <v>503</v>
      </c>
      <c r="R126" s="22" t="s">
        <v>462</v>
      </c>
      <c r="S126" s="22" t="s">
        <v>503</v>
      </c>
      <c r="T126" s="22" t="s">
        <v>462</v>
      </c>
      <c r="U126" s="22" t="s">
        <v>462</v>
      </c>
      <c r="V126" s="22" t="s">
        <v>503</v>
      </c>
      <c r="W126" s="22" t="s">
        <v>462</v>
      </c>
      <c r="X126" s="22" t="s">
        <v>503</v>
      </c>
      <c r="Y126" s="22" t="s">
        <v>462</v>
      </c>
      <c r="Z126" s="22" t="s">
        <v>503</v>
      </c>
      <c r="AA126" s="22" t="s">
        <v>462</v>
      </c>
      <c r="AB126" s="469" t="s">
        <v>462</v>
      </c>
      <c r="AC126" s="449" t="s">
        <v>503</v>
      </c>
      <c r="AD126" s="449" t="s">
        <v>462</v>
      </c>
      <c r="AE126" s="96" t="s">
        <v>503</v>
      </c>
      <c r="AF126" s="96" t="s">
        <v>462</v>
      </c>
      <c r="AG126" s="112" t="s">
        <v>503</v>
      </c>
      <c r="AH126" s="112" t="s">
        <v>503</v>
      </c>
      <c r="AI126" s="96" t="s">
        <v>503</v>
      </c>
    </row>
    <row r="127" spans="1:43" s="77" customFormat="1" ht="22.5" x14ac:dyDescent="0.2">
      <c r="A127" s="361" t="s">
        <v>425</v>
      </c>
      <c r="B127" s="22" t="s">
        <v>462</v>
      </c>
      <c r="C127" s="22" t="s">
        <v>503</v>
      </c>
      <c r="D127" s="22" t="s">
        <v>462</v>
      </c>
      <c r="E127" s="22" t="s">
        <v>503</v>
      </c>
      <c r="F127" s="22" t="s">
        <v>462</v>
      </c>
      <c r="G127" s="22" t="s">
        <v>503</v>
      </c>
      <c r="H127" s="22" t="s">
        <v>462</v>
      </c>
      <c r="I127" s="22" t="s">
        <v>462</v>
      </c>
      <c r="J127" s="22" t="s">
        <v>503</v>
      </c>
      <c r="K127" s="22" t="s">
        <v>462</v>
      </c>
      <c r="L127" s="22" t="s">
        <v>503</v>
      </c>
      <c r="M127" s="22" t="s">
        <v>462</v>
      </c>
      <c r="N127" s="22" t="s">
        <v>503</v>
      </c>
      <c r="O127" s="22" t="s">
        <v>462</v>
      </c>
      <c r="P127" s="22" t="s">
        <v>462</v>
      </c>
      <c r="Q127" s="22" t="s">
        <v>503</v>
      </c>
      <c r="R127" s="22" t="s">
        <v>462</v>
      </c>
      <c r="S127" s="22" t="s">
        <v>503</v>
      </c>
      <c r="T127" s="22" t="s">
        <v>462</v>
      </c>
      <c r="U127" s="292" t="s">
        <v>462</v>
      </c>
      <c r="V127" s="292" t="s">
        <v>503</v>
      </c>
      <c r="W127" s="292" t="s">
        <v>462</v>
      </c>
      <c r="X127" s="292" t="s">
        <v>503</v>
      </c>
      <c r="Y127" s="292" t="s">
        <v>462</v>
      </c>
      <c r="Z127" s="292" t="s">
        <v>503</v>
      </c>
      <c r="AA127" s="292" t="s">
        <v>462</v>
      </c>
      <c r="AB127" s="292" t="s">
        <v>462</v>
      </c>
      <c r="AC127" s="292" t="s">
        <v>503</v>
      </c>
      <c r="AD127" s="292" t="s">
        <v>462</v>
      </c>
      <c r="AE127" s="96" t="s">
        <v>503</v>
      </c>
      <c r="AF127" s="292" t="s">
        <v>462</v>
      </c>
      <c r="AG127" s="112" t="s">
        <v>503</v>
      </c>
      <c r="AH127" s="112" t="s">
        <v>503</v>
      </c>
      <c r="AI127" s="96" t="s">
        <v>503</v>
      </c>
    </row>
    <row r="128" spans="1:43" s="77" customFormat="1" ht="22.5" x14ac:dyDescent="0.2">
      <c r="A128" s="431" t="s">
        <v>426</v>
      </c>
      <c r="B128" s="22" t="s">
        <v>462</v>
      </c>
      <c r="C128" s="22" t="s">
        <v>503</v>
      </c>
      <c r="D128" s="22" t="s">
        <v>462</v>
      </c>
      <c r="E128" s="22" t="s">
        <v>503</v>
      </c>
      <c r="F128" s="22" t="s">
        <v>462</v>
      </c>
      <c r="G128" s="22" t="s">
        <v>503</v>
      </c>
      <c r="H128" s="22" t="s">
        <v>462</v>
      </c>
      <c r="I128" s="22" t="s">
        <v>462</v>
      </c>
      <c r="J128" s="22" t="s">
        <v>503</v>
      </c>
      <c r="K128" s="22" t="s">
        <v>462</v>
      </c>
      <c r="L128" s="22" t="s">
        <v>503</v>
      </c>
      <c r="M128" s="22" t="s">
        <v>462</v>
      </c>
      <c r="N128" s="22" t="s">
        <v>503</v>
      </c>
      <c r="O128" s="22" t="s">
        <v>462</v>
      </c>
      <c r="P128" s="22" t="s">
        <v>462</v>
      </c>
      <c r="Q128" s="22" t="s">
        <v>503</v>
      </c>
      <c r="R128" s="22" t="s">
        <v>462</v>
      </c>
      <c r="S128" s="22" t="s">
        <v>503</v>
      </c>
      <c r="T128" s="22" t="s">
        <v>462</v>
      </c>
      <c r="U128" s="22" t="s">
        <v>462</v>
      </c>
      <c r="V128" s="22" t="s">
        <v>503</v>
      </c>
      <c r="W128" s="22" t="s">
        <v>462</v>
      </c>
      <c r="X128" s="22" t="s">
        <v>503</v>
      </c>
      <c r="Y128" s="22" t="s">
        <v>462</v>
      </c>
      <c r="Z128" s="22" t="s">
        <v>503</v>
      </c>
      <c r="AA128" s="22" t="s">
        <v>462</v>
      </c>
      <c r="AB128" s="112" t="s">
        <v>462</v>
      </c>
      <c r="AC128" s="292" t="s">
        <v>503</v>
      </c>
      <c r="AD128" s="292" t="s">
        <v>462</v>
      </c>
      <c r="AE128" s="96" t="s">
        <v>503</v>
      </c>
      <c r="AF128" s="292" t="s">
        <v>462</v>
      </c>
      <c r="AG128" s="112" t="s">
        <v>503</v>
      </c>
      <c r="AH128" s="112" t="s">
        <v>503</v>
      </c>
      <c r="AI128" s="96" t="s">
        <v>503</v>
      </c>
    </row>
    <row r="129" spans="1:35" s="77" customFormat="1" x14ac:dyDescent="0.2">
      <c r="A129" s="431" t="s">
        <v>427</v>
      </c>
      <c r="B129" s="96" t="s">
        <v>462</v>
      </c>
      <c r="C129" s="96" t="s">
        <v>503</v>
      </c>
      <c r="D129" s="96" t="s">
        <v>462</v>
      </c>
      <c r="E129" s="96" t="s">
        <v>503</v>
      </c>
      <c r="F129" s="96" t="s">
        <v>462</v>
      </c>
      <c r="G129" s="96" t="s">
        <v>503</v>
      </c>
      <c r="H129" s="96" t="s">
        <v>462</v>
      </c>
      <c r="I129" s="96" t="s">
        <v>462</v>
      </c>
      <c r="J129" s="96" t="s">
        <v>503</v>
      </c>
      <c r="K129" s="96" t="s">
        <v>462</v>
      </c>
      <c r="L129" s="96" t="s">
        <v>503</v>
      </c>
      <c r="M129" s="96" t="s">
        <v>462</v>
      </c>
      <c r="N129" s="96" t="s">
        <v>503</v>
      </c>
      <c r="O129" s="96" t="s">
        <v>462</v>
      </c>
      <c r="P129" s="96" t="s">
        <v>462</v>
      </c>
      <c r="Q129" s="96" t="s">
        <v>503</v>
      </c>
      <c r="R129" s="96" t="s">
        <v>462</v>
      </c>
      <c r="S129" s="96" t="s">
        <v>503</v>
      </c>
      <c r="T129" s="96" t="s">
        <v>462</v>
      </c>
      <c r="U129" s="22" t="s">
        <v>462</v>
      </c>
      <c r="V129" s="22" t="s">
        <v>503</v>
      </c>
      <c r="W129" s="22" t="s">
        <v>462</v>
      </c>
      <c r="X129" s="22" t="s">
        <v>503</v>
      </c>
      <c r="Y129" s="22" t="s">
        <v>462</v>
      </c>
      <c r="Z129" s="22" t="s">
        <v>503</v>
      </c>
      <c r="AA129" s="22" t="s">
        <v>462</v>
      </c>
      <c r="AB129" s="182" t="s">
        <v>462</v>
      </c>
      <c r="AC129" s="22" t="s">
        <v>503</v>
      </c>
      <c r="AD129" s="292" t="s">
        <v>462</v>
      </c>
      <c r="AE129" s="292" t="s">
        <v>503</v>
      </c>
      <c r="AF129" s="292" t="s">
        <v>462</v>
      </c>
      <c r="AG129" s="112" t="s">
        <v>503</v>
      </c>
      <c r="AH129" s="112" t="s">
        <v>503</v>
      </c>
      <c r="AI129" s="96" t="s">
        <v>503</v>
      </c>
    </row>
    <row r="130" spans="1:35" s="77" customFormat="1" x14ac:dyDescent="0.2">
      <c r="A130" s="431" t="s">
        <v>142</v>
      </c>
      <c r="B130" s="22" t="s">
        <v>462</v>
      </c>
      <c r="C130" s="22" t="s">
        <v>503</v>
      </c>
      <c r="D130" s="22" t="s">
        <v>462</v>
      </c>
      <c r="E130" s="22" t="s">
        <v>503</v>
      </c>
      <c r="F130" s="22" t="s">
        <v>462</v>
      </c>
      <c r="G130" s="22" t="s">
        <v>503</v>
      </c>
      <c r="H130" s="22" t="s">
        <v>462</v>
      </c>
      <c r="I130" s="22" t="s">
        <v>462</v>
      </c>
      <c r="J130" s="22" t="s">
        <v>503</v>
      </c>
      <c r="K130" s="22" t="s">
        <v>462</v>
      </c>
      <c r="L130" s="22" t="s">
        <v>503</v>
      </c>
      <c r="M130" s="22" t="s">
        <v>462</v>
      </c>
      <c r="N130" s="22" t="s">
        <v>503</v>
      </c>
      <c r="O130" s="22" t="s">
        <v>462</v>
      </c>
      <c r="P130" s="22" t="s">
        <v>462</v>
      </c>
      <c r="Q130" s="22" t="s">
        <v>503</v>
      </c>
      <c r="R130" s="22" t="s">
        <v>462</v>
      </c>
      <c r="S130" s="22" t="s">
        <v>503</v>
      </c>
      <c r="T130" s="22" t="s">
        <v>462</v>
      </c>
      <c r="U130" s="22" t="s">
        <v>462</v>
      </c>
      <c r="V130" s="22" t="s">
        <v>503</v>
      </c>
      <c r="W130" s="22" t="s">
        <v>462</v>
      </c>
      <c r="X130" s="22" t="s">
        <v>503</v>
      </c>
      <c r="Y130" s="22" t="s">
        <v>462</v>
      </c>
      <c r="Z130" s="22" t="s">
        <v>503</v>
      </c>
      <c r="AA130" s="22" t="s">
        <v>462</v>
      </c>
      <c r="AB130" s="112" t="s">
        <v>462</v>
      </c>
      <c r="AC130" s="292" t="s">
        <v>503</v>
      </c>
      <c r="AD130" s="292" t="s">
        <v>462</v>
      </c>
      <c r="AE130" s="96" t="s">
        <v>503</v>
      </c>
      <c r="AF130" s="292" t="s">
        <v>462</v>
      </c>
      <c r="AG130" s="112" t="s">
        <v>503</v>
      </c>
      <c r="AH130" s="112" t="s">
        <v>503</v>
      </c>
      <c r="AI130" s="96" t="s">
        <v>503</v>
      </c>
    </row>
    <row r="131" spans="1:35" s="77" customFormat="1" x14ac:dyDescent="0.2">
      <c r="A131" s="431" t="s">
        <v>143</v>
      </c>
      <c r="B131" s="22" t="s">
        <v>462</v>
      </c>
      <c r="C131" s="22" t="s">
        <v>503</v>
      </c>
      <c r="D131" s="22" t="s">
        <v>462</v>
      </c>
      <c r="E131" s="22" t="s">
        <v>503</v>
      </c>
      <c r="F131" s="22" t="s">
        <v>462</v>
      </c>
      <c r="G131" s="22" t="s">
        <v>503</v>
      </c>
      <c r="H131" s="22" t="s">
        <v>462</v>
      </c>
      <c r="I131" s="22" t="s">
        <v>462</v>
      </c>
      <c r="J131" s="22" t="s">
        <v>503</v>
      </c>
      <c r="K131" s="22" t="s">
        <v>462</v>
      </c>
      <c r="L131" s="22" t="s">
        <v>503</v>
      </c>
      <c r="M131" s="22" t="s">
        <v>462</v>
      </c>
      <c r="N131" s="22" t="s">
        <v>503</v>
      </c>
      <c r="O131" s="22" t="s">
        <v>462</v>
      </c>
      <c r="P131" s="22" t="s">
        <v>462</v>
      </c>
      <c r="Q131" s="22" t="s">
        <v>503</v>
      </c>
      <c r="R131" s="22" t="s">
        <v>462</v>
      </c>
      <c r="S131" s="22" t="s">
        <v>503</v>
      </c>
      <c r="T131" s="22" t="s">
        <v>462</v>
      </c>
      <c r="U131" s="22" t="s">
        <v>462</v>
      </c>
      <c r="V131" s="22" t="s">
        <v>503</v>
      </c>
      <c r="W131" s="22" t="s">
        <v>462</v>
      </c>
      <c r="X131" s="22" t="s">
        <v>503</v>
      </c>
      <c r="Y131" s="22" t="s">
        <v>462</v>
      </c>
      <c r="Z131" s="22" t="s">
        <v>503</v>
      </c>
      <c r="AA131" s="22" t="s">
        <v>462</v>
      </c>
      <c r="AB131" s="112" t="s">
        <v>462</v>
      </c>
      <c r="AC131" s="292" t="s">
        <v>503</v>
      </c>
      <c r="AD131" s="292" t="s">
        <v>462</v>
      </c>
      <c r="AE131" s="96" t="s">
        <v>503</v>
      </c>
      <c r="AF131" s="292" t="s">
        <v>462</v>
      </c>
      <c r="AG131" s="112" t="s">
        <v>503</v>
      </c>
      <c r="AH131" s="112" t="s">
        <v>503</v>
      </c>
      <c r="AI131" s="96" t="s">
        <v>503</v>
      </c>
    </row>
    <row r="132" spans="1:35" s="77" customFormat="1" ht="22.5" x14ac:dyDescent="0.2">
      <c r="A132" s="361" t="s">
        <v>145</v>
      </c>
      <c r="B132" s="22" t="s">
        <v>462</v>
      </c>
      <c r="C132" s="22" t="s">
        <v>503</v>
      </c>
      <c r="D132" s="22" t="s">
        <v>462</v>
      </c>
      <c r="E132" s="22" t="s">
        <v>503</v>
      </c>
      <c r="F132" s="22" t="s">
        <v>462</v>
      </c>
      <c r="G132" s="22" t="s">
        <v>503</v>
      </c>
      <c r="H132" s="22" t="s">
        <v>462</v>
      </c>
      <c r="I132" s="22" t="s">
        <v>462</v>
      </c>
      <c r="J132" s="22" t="s">
        <v>503</v>
      </c>
      <c r="K132" s="22" t="s">
        <v>462</v>
      </c>
      <c r="L132" s="22" t="s">
        <v>503</v>
      </c>
      <c r="M132" s="22" t="s">
        <v>462</v>
      </c>
      <c r="N132" s="22" t="s">
        <v>503</v>
      </c>
      <c r="O132" s="22" t="s">
        <v>462</v>
      </c>
      <c r="P132" s="22" t="s">
        <v>462</v>
      </c>
      <c r="Q132" s="22" t="s">
        <v>503</v>
      </c>
      <c r="R132" s="22" t="s">
        <v>462</v>
      </c>
      <c r="S132" s="22" t="s">
        <v>503</v>
      </c>
      <c r="T132" s="22" t="s">
        <v>462</v>
      </c>
      <c r="U132" s="22" t="s">
        <v>462</v>
      </c>
      <c r="V132" s="22" t="s">
        <v>503</v>
      </c>
      <c r="W132" s="22" t="s">
        <v>462</v>
      </c>
      <c r="X132" s="96" t="s">
        <v>503</v>
      </c>
      <c r="Y132" s="96" t="s">
        <v>462</v>
      </c>
      <c r="Z132" s="96" t="s">
        <v>503</v>
      </c>
      <c r="AA132" s="96" t="s">
        <v>462</v>
      </c>
      <c r="AB132" s="471" t="s">
        <v>462</v>
      </c>
      <c r="AC132" s="292" t="s">
        <v>503</v>
      </c>
      <c r="AD132" s="292" t="s">
        <v>462</v>
      </c>
      <c r="AE132" s="96" t="s">
        <v>503</v>
      </c>
      <c r="AF132" s="292" t="s">
        <v>462</v>
      </c>
      <c r="AG132" s="112" t="s">
        <v>503</v>
      </c>
      <c r="AH132" s="112" t="s">
        <v>503</v>
      </c>
      <c r="AI132" s="96" t="s">
        <v>503</v>
      </c>
    </row>
    <row r="133" spans="1:35" s="77" customFormat="1" ht="22.5" x14ac:dyDescent="0.2">
      <c r="A133" s="431" t="s">
        <v>426</v>
      </c>
      <c r="B133" s="50" t="s">
        <v>462</v>
      </c>
      <c r="C133" s="50" t="s">
        <v>503</v>
      </c>
      <c r="D133" s="50" t="s">
        <v>462</v>
      </c>
      <c r="E133" s="50" t="s">
        <v>503</v>
      </c>
      <c r="F133" s="50" t="s">
        <v>462</v>
      </c>
      <c r="G133" s="50" t="s">
        <v>503</v>
      </c>
      <c r="H133" s="50" t="s">
        <v>462</v>
      </c>
      <c r="I133" s="50" t="s">
        <v>462</v>
      </c>
      <c r="J133" s="50" t="s">
        <v>503</v>
      </c>
      <c r="K133" s="50" t="s">
        <v>462</v>
      </c>
      <c r="L133" s="36" t="s">
        <v>503</v>
      </c>
      <c r="M133" s="36" t="s">
        <v>462</v>
      </c>
      <c r="N133" s="50" t="s">
        <v>503</v>
      </c>
      <c r="O133" s="50" t="s">
        <v>462</v>
      </c>
      <c r="P133" s="50" t="s">
        <v>462</v>
      </c>
      <c r="Q133" s="36" t="s">
        <v>503</v>
      </c>
      <c r="R133" s="50" t="s">
        <v>462</v>
      </c>
      <c r="S133" s="50" t="s">
        <v>503</v>
      </c>
      <c r="T133" s="50" t="s">
        <v>462</v>
      </c>
      <c r="U133" s="50" t="s">
        <v>462</v>
      </c>
      <c r="V133" s="50" t="s">
        <v>503</v>
      </c>
      <c r="W133" s="50" t="s">
        <v>462</v>
      </c>
      <c r="X133" s="36" t="s">
        <v>503</v>
      </c>
      <c r="Y133" s="50" t="s">
        <v>462</v>
      </c>
      <c r="Z133" s="50" t="s">
        <v>503</v>
      </c>
      <c r="AA133" s="50" t="s">
        <v>462</v>
      </c>
      <c r="AB133" s="70" t="s">
        <v>462</v>
      </c>
      <c r="AC133" s="292" t="s">
        <v>503</v>
      </c>
      <c r="AD133" s="292" t="s">
        <v>462</v>
      </c>
      <c r="AE133" s="96" t="s">
        <v>503</v>
      </c>
      <c r="AF133" s="292" t="s">
        <v>462</v>
      </c>
      <c r="AG133" s="112" t="s">
        <v>503</v>
      </c>
      <c r="AH133" s="112" t="s">
        <v>503</v>
      </c>
      <c r="AI133" s="96" t="s">
        <v>503</v>
      </c>
    </row>
    <row r="134" spans="1:35" s="77" customFormat="1" x14ac:dyDescent="0.2">
      <c r="A134" s="431" t="s">
        <v>427</v>
      </c>
      <c r="B134" s="36" t="s">
        <v>462</v>
      </c>
      <c r="C134" s="36" t="s">
        <v>503</v>
      </c>
      <c r="D134" s="36" t="s">
        <v>462</v>
      </c>
      <c r="E134" s="36" t="s">
        <v>503</v>
      </c>
      <c r="F134" s="50" t="s">
        <v>462</v>
      </c>
      <c r="G134" s="50" t="s">
        <v>503</v>
      </c>
      <c r="H134" s="50" t="s">
        <v>462</v>
      </c>
      <c r="I134" s="50" t="s">
        <v>462</v>
      </c>
      <c r="J134" s="50" t="s">
        <v>503</v>
      </c>
      <c r="K134" s="50" t="s">
        <v>462</v>
      </c>
      <c r="L134" s="50" t="s">
        <v>503</v>
      </c>
      <c r="M134" s="50" t="s">
        <v>462</v>
      </c>
      <c r="N134" s="50" t="s">
        <v>503</v>
      </c>
      <c r="O134" s="50" t="s">
        <v>462</v>
      </c>
      <c r="P134" s="50" t="s">
        <v>462</v>
      </c>
      <c r="Q134" s="50" t="s">
        <v>503</v>
      </c>
      <c r="R134" s="50" t="s">
        <v>462</v>
      </c>
      <c r="S134" s="50" t="s">
        <v>503</v>
      </c>
      <c r="T134" s="50" t="s">
        <v>462</v>
      </c>
      <c r="U134" s="36" t="s">
        <v>462</v>
      </c>
      <c r="V134" s="50" t="s">
        <v>503</v>
      </c>
      <c r="W134" s="50" t="s">
        <v>462</v>
      </c>
      <c r="X134" s="50" t="s">
        <v>503</v>
      </c>
      <c r="Y134" s="50" t="s">
        <v>462</v>
      </c>
      <c r="Z134" s="50" t="s">
        <v>503</v>
      </c>
      <c r="AA134" s="50" t="s">
        <v>462</v>
      </c>
      <c r="AB134" s="70" t="s">
        <v>462</v>
      </c>
      <c r="AC134" s="50" t="s">
        <v>503</v>
      </c>
      <c r="AD134" s="292" t="s">
        <v>462</v>
      </c>
      <c r="AE134" s="292" t="s">
        <v>503</v>
      </c>
      <c r="AF134" s="292" t="s">
        <v>462</v>
      </c>
      <c r="AG134" s="112" t="s">
        <v>503</v>
      </c>
      <c r="AH134" s="112" t="s">
        <v>503</v>
      </c>
      <c r="AI134" s="96" t="s">
        <v>503</v>
      </c>
    </row>
    <row r="135" spans="1:35" s="77" customFormat="1" x14ac:dyDescent="0.2">
      <c r="A135" s="431" t="s">
        <v>142</v>
      </c>
      <c r="B135" s="50" t="s">
        <v>462</v>
      </c>
      <c r="C135" s="50" t="s">
        <v>503</v>
      </c>
      <c r="D135" s="50" t="s">
        <v>462</v>
      </c>
      <c r="E135" s="50" t="s">
        <v>503</v>
      </c>
      <c r="F135" s="50" t="s">
        <v>462</v>
      </c>
      <c r="G135" s="50" t="s">
        <v>503</v>
      </c>
      <c r="H135" s="50" t="s">
        <v>462</v>
      </c>
      <c r="I135" s="50" t="s">
        <v>462</v>
      </c>
      <c r="J135" s="50" t="s">
        <v>503</v>
      </c>
      <c r="K135" s="36" t="s">
        <v>462</v>
      </c>
      <c r="L135" s="50" t="s">
        <v>503</v>
      </c>
      <c r="M135" s="50" t="s">
        <v>462</v>
      </c>
      <c r="N135" s="50" t="s">
        <v>503</v>
      </c>
      <c r="O135" s="50" t="s">
        <v>462</v>
      </c>
      <c r="P135" s="50" t="s">
        <v>462</v>
      </c>
      <c r="Q135" s="50" t="s">
        <v>503</v>
      </c>
      <c r="R135" s="50" t="s">
        <v>462</v>
      </c>
      <c r="S135" s="50" t="s">
        <v>503</v>
      </c>
      <c r="T135" s="50" t="s">
        <v>462</v>
      </c>
      <c r="U135" s="36" t="s">
        <v>462</v>
      </c>
      <c r="V135" s="50" t="s">
        <v>503</v>
      </c>
      <c r="W135" s="50" t="s">
        <v>462</v>
      </c>
      <c r="X135" s="50" t="s">
        <v>503</v>
      </c>
      <c r="Y135" s="50" t="s">
        <v>462</v>
      </c>
      <c r="Z135" s="50" t="s">
        <v>503</v>
      </c>
      <c r="AA135" s="50" t="s">
        <v>462</v>
      </c>
      <c r="AB135" s="70" t="s">
        <v>462</v>
      </c>
      <c r="AC135" s="292" t="s">
        <v>503</v>
      </c>
      <c r="AD135" s="292" t="s">
        <v>462</v>
      </c>
      <c r="AE135" s="96" t="s">
        <v>503</v>
      </c>
      <c r="AF135" s="292" t="s">
        <v>462</v>
      </c>
      <c r="AG135" s="112" t="s">
        <v>503</v>
      </c>
      <c r="AH135" s="112" t="s">
        <v>503</v>
      </c>
      <c r="AI135" s="96" t="s">
        <v>503</v>
      </c>
    </row>
    <row r="136" spans="1:35" s="77" customFormat="1" x14ac:dyDescent="0.2">
      <c r="A136" s="431" t="s">
        <v>146</v>
      </c>
      <c r="B136" s="50" t="s">
        <v>462</v>
      </c>
      <c r="C136" s="50" t="s">
        <v>503</v>
      </c>
      <c r="D136" s="50" t="s">
        <v>462</v>
      </c>
      <c r="E136" s="50" t="s">
        <v>503</v>
      </c>
      <c r="F136" s="50" t="s">
        <v>462</v>
      </c>
      <c r="G136" s="50" t="s">
        <v>503</v>
      </c>
      <c r="H136" s="50" t="s">
        <v>462</v>
      </c>
      <c r="I136" s="50" t="s">
        <v>462</v>
      </c>
      <c r="J136" s="50" t="s">
        <v>503</v>
      </c>
      <c r="K136" s="36" t="s">
        <v>462</v>
      </c>
      <c r="L136" s="50" t="s">
        <v>503</v>
      </c>
      <c r="M136" s="50" t="s">
        <v>462</v>
      </c>
      <c r="N136" s="50" t="s">
        <v>503</v>
      </c>
      <c r="O136" s="50" t="s">
        <v>462</v>
      </c>
      <c r="P136" s="50" t="s">
        <v>462</v>
      </c>
      <c r="Q136" s="50" t="s">
        <v>503</v>
      </c>
      <c r="R136" s="36" t="s">
        <v>462</v>
      </c>
      <c r="S136" s="50" t="s">
        <v>503</v>
      </c>
      <c r="T136" s="50" t="s">
        <v>462</v>
      </c>
      <c r="U136" s="50" t="s">
        <v>462</v>
      </c>
      <c r="V136" s="50" t="s">
        <v>503</v>
      </c>
      <c r="W136" s="50" t="s">
        <v>462</v>
      </c>
      <c r="X136" s="50" t="s">
        <v>503</v>
      </c>
      <c r="Y136" s="50" t="s">
        <v>462</v>
      </c>
      <c r="Z136" s="50" t="s">
        <v>503</v>
      </c>
      <c r="AA136" s="50" t="s">
        <v>462</v>
      </c>
      <c r="AB136" s="62" t="s">
        <v>462</v>
      </c>
      <c r="AC136" s="292" t="s">
        <v>503</v>
      </c>
      <c r="AD136" s="292" t="s">
        <v>462</v>
      </c>
      <c r="AE136" s="96" t="s">
        <v>503</v>
      </c>
      <c r="AF136" s="292" t="s">
        <v>462</v>
      </c>
      <c r="AG136" s="112" t="s">
        <v>503</v>
      </c>
      <c r="AH136" s="112" t="s">
        <v>503</v>
      </c>
      <c r="AI136" s="96" t="s">
        <v>503</v>
      </c>
    </row>
    <row r="137" spans="1:35" s="77" customFormat="1" x14ac:dyDescent="0.2">
      <c r="A137" s="361" t="s">
        <v>152</v>
      </c>
      <c r="B137" s="22" t="s">
        <v>462</v>
      </c>
      <c r="C137" s="22" t="s">
        <v>503</v>
      </c>
      <c r="D137" s="22" t="s">
        <v>462</v>
      </c>
      <c r="E137" s="22" t="s">
        <v>503</v>
      </c>
      <c r="F137" s="22" t="s">
        <v>462</v>
      </c>
      <c r="G137" s="50" t="s">
        <v>503</v>
      </c>
      <c r="H137" s="22" t="s">
        <v>462</v>
      </c>
      <c r="I137" s="22" t="s">
        <v>462</v>
      </c>
      <c r="J137" s="22" t="s">
        <v>503</v>
      </c>
      <c r="K137" s="22" t="s">
        <v>462</v>
      </c>
      <c r="L137" s="22" t="s">
        <v>503</v>
      </c>
      <c r="M137" s="22" t="s">
        <v>462</v>
      </c>
      <c r="N137" s="22" t="s">
        <v>503</v>
      </c>
      <c r="O137" s="22" t="s">
        <v>462</v>
      </c>
      <c r="P137" s="22" t="s">
        <v>462</v>
      </c>
      <c r="Q137" s="22" t="s">
        <v>503</v>
      </c>
      <c r="R137" s="22" t="s">
        <v>462</v>
      </c>
      <c r="S137" s="22" t="s">
        <v>503</v>
      </c>
      <c r="T137" s="22" t="s">
        <v>462</v>
      </c>
      <c r="U137" s="22" t="s">
        <v>462</v>
      </c>
      <c r="V137" s="22" t="s">
        <v>503</v>
      </c>
      <c r="W137" s="22" t="s">
        <v>462</v>
      </c>
      <c r="X137" s="96" t="s">
        <v>503</v>
      </c>
      <c r="Y137" s="96" t="s">
        <v>462</v>
      </c>
      <c r="Z137" s="96" t="s">
        <v>503</v>
      </c>
      <c r="AA137" s="96" t="s">
        <v>462</v>
      </c>
      <c r="AB137" s="172" t="s">
        <v>462</v>
      </c>
      <c r="AC137" s="292" t="s">
        <v>503</v>
      </c>
      <c r="AD137" s="292" t="s">
        <v>462</v>
      </c>
      <c r="AE137" s="96" t="s">
        <v>503</v>
      </c>
      <c r="AF137" s="292" t="s">
        <v>462</v>
      </c>
      <c r="AG137" s="142" t="s">
        <v>503</v>
      </c>
      <c r="AH137" s="112" t="s">
        <v>503</v>
      </c>
      <c r="AI137" s="96" t="s">
        <v>503</v>
      </c>
    </row>
    <row r="138" spans="1:35" s="77" customFormat="1" x14ac:dyDescent="0.2">
      <c r="A138" s="431" t="s">
        <v>153</v>
      </c>
      <c r="B138" s="96" t="s">
        <v>462</v>
      </c>
      <c r="C138" s="96" t="s">
        <v>503</v>
      </c>
      <c r="D138" s="96" t="s">
        <v>462</v>
      </c>
      <c r="E138" s="96" t="s">
        <v>503</v>
      </c>
      <c r="F138" s="96" t="s">
        <v>462</v>
      </c>
      <c r="G138" s="50" t="s">
        <v>503</v>
      </c>
      <c r="H138" s="22" t="s">
        <v>462</v>
      </c>
      <c r="I138" s="22" t="s">
        <v>462</v>
      </c>
      <c r="J138" s="22" t="s">
        <v>503</v>
      </c>
      <c r="K138" s="22" t="s">
        <v>462</v>
      </c>
      <c r="L138" s="22" t="s">
        <v>503</v>
      </c>
      <c r="M138" s="22" t="s">
        <v>462</v>
      </c>
      <c r="N138" s="22" t="s">
        <v>503</v>
      </c>
      <c r="O138" s="22" t="s">
        <v>462</v>
      </c>
      <c r="P138" s="22" t="s">
        <v>462</v>
      </c>
      <c r="Q138" s="22" t="s">
        <v>503</v>
      </c>
      <c r="R138" s="22" t="s">
        <v>462</v>
      </c>
      <c r="S138" s="22" t="s">
        <v>503</v>
      </c>
      <c r="T138" s="22" t="s">
        <v>462</v>
      </c>
      <c r="U138" s="22" t="s">
        <v>462</v>
      </c>
      <c r="V138" s="22" t="s">
        <v>503</v>
      </c>
      <c r="W138" s="22" t="s">
        <v>462</v>
      </c>
      <c r="X138" s="22" t="s">
        <v>503</v>
      </c>
      <c r="Y138" s="22" t="s">
        <v>462</v>
      </c>
      <c r="Z138" s="22" t="s">
        <v>503</v>
      </c>
      <c r="AA138" s="22" t="s">
        <v>462</v>
      </c>
      <c r="AB138" s="182" t="s">
        <v>462</v>
      </c>
      <c r="AC138" s="22" t="s">
        <v>503</v>
      </c>
      <c r="AD138" s="22" t="s">
        <v>462</v>
      </c>
      <c r="AE138" s="22" t="s">
        <v>503</v>
      </c>
      <c r="AF138" s="22" t="s">
        <v>462</v>
      </c>
      <c r="AG138" s="22" t="s">
        <v>503</v>
      </c>
      <c r="AH138" s="112" t="s">
        <v>503</v>
      </c>
      <c r="AI138" s="96" t="s">
        <v>503</v>
      </c>
    </row>
    <row r="139" spans="1:35" s="77" customFormat="1" x14ac:dyDescent="0.2">
      <c r="A139" s="433" t="s">
        <v>155</v>
      </c>
      <c r="B139" s="22" t="s">
        <v>462</v>
      </c>
      <c r="C139" s="22" t="s">
        <v>503</v>
      </c>
      <c r="D139" s="22" t="s">
        <v>462</v>
      </c>
      <c r="E139" s="22" t="s">
        <v>503</v>
      </c>
      <c r="F139" s="22" t="s">
        <v>462</v>
      </c>
      <c r="G139" s="50" t="s">
        <v>503</v>
      </c>
      <c r="H139" s="22" t="s">
        <v>462</v>
      </c>
      <c r="I139" s="22" t="s">
        <v>462</v>
      </c>
      <c r="J139" s="22" t="s">
        <v>503</v>
      </c>
      <c r="K139" s="22" t="s">
        <v>462</v>
      </c>
      <c r="L139" s="22" t="s">
        <v>503</v>
      </c>
      <c r="M139" s="22" t="s">
        <v>462</v>
      </c>
      <c r="N139" s="22" t="s">
        <v>503</v>
      </c>
      <c r="O139" s="22" t="s">
        <v>462</v>
      </c>
      <c r="P139" s="22" t="s">
        <v>462</v>
      </c>
      <c r="Q139" s="22" t="s">
        <v>503</v>
      </c>
      <c r="R139" s="22" t="s">
        <v>462</v>
      </c>
      <c r="S139" s="22" t="s">
        <v>503</v>
      </c>
      <c r="T139" s="22" t="s">
        <v>462</v>
      </c>
      <c r="U139" s="22" t="s">
        <v>462</v>
      </c>
      <c r="V139" s="22" t="s">
        <v>503</v>
      </c>
      <c r="W139" s="22" t="s">
        <v>462</v>
      </c>
      <c r="X139" s="22" t="s">
        <v>503</v>
      </c>
      <c r="Y139" s="22" t="s">
        <v>462</v>
      </c>
      <c r="Z139" s="22" t="s">
        <v>503</v>
      </c>
      <c r="AA139" s="22" t="s">
        <v>462</v>
      </c>
      <c r="AB139" s="182" t="s">
        <v>462</v>
      </c>
      <c r="AC139" s="22" t="s">
        <v>503</v>
      </c>
      <c r="AD139" s="22" t="s">
        <v>462</v>
      </c>
      <c r="AE139" s="22" t="s">
        <v>503</v>
      </c>
      <c r="AF139" s="22" t="s">
        <v>462</v>
      </c>
      <c r="AG139" s="22" t="s">
        <v>503</v>
      </c>
      <c r="AH139" s="112" t="s">
        <v>503</v>
      </c>
      <c r="AI139" s="96" t="s">
        <v>503</v>
      </c>
    </row>
    <row r="140" spans="1:35" s="77" customFormat="1" x14ac:dyDescent="0.2">
      <c r="A140" s="431" t="s">
        <v>156</v>
      </c>
      <c r="B140" s="22" t="s">
        <v>462</v>
      </c>
      <c r="C140" s="22" t="s">
        <v>503</v>
      </c>
      <c r="D140" s="22" t="s">
        <v>462</v>
      </c>
      <c r="E140" s="22" t="s">
        <v>503</v>
      </c>
      <c r="F140" s="22" t="s">
        <v>462</v>
      </c>
      <c r="G140" s="50" t="s">
        <v>503</v>
      </c>
      <c r="H140" s="22" t="s">
        <v>462</v>
      </c>
      <c r="I140" s="22" t="s">
        <v>462</v>
      </c>
      <c r="J140" s="22" t="s">
        <v>503</v>
      </c>
      <c r="K140" s="22" t="s">
        <v>462</v>
      </c>
      <c r="L140" s="22" t="s">
        <v>503</v>
      </c>
      <c r="M140" s="22" t="s">
        <v>462</v>
      </c>
      <c r="N140" s="22" t="s">
        <v>503</v>
      </c>
      <c r="O140" s="22" t="s">
        <v>462</v>
      </c>
      <c r="P140" s="22" t="s">
        <v>462</v>
      </c>
      <c r="Q140" s="22" t="s">
        <v>503</v>
      </c>
      <c r="R140" s="22" t="s">
        <v>462</v>
      </c>
      <c r="S140" s="22" t="s">
        <v>503</v>
      </c>
      <c r="T140" s="22" t="s">
        <v>462</v>
      </c>
      <c r="U140" s="22" t="s">
        <v>462</v>
      </c>
      <c r="V140" s="22" t="s">
        <v>503</v>
      </c>
      <c r="W140" s="22" t="s">
        <v>462</v>
      </c>
      <c r="X140" s="22" t="s">
        <v>503</v>
      </c>
      <c r="Y140" s="22" t="s">
        <v>462</v>
      </c>
      <c r="Z140" s="22" t="s">
        <v>503</v>
      </c>
      <c r="AA140" s="22" t="s">
        <v>462</v>
      </c>
      <c r="AB140" s="182" t="s">
        <v>462</v>
      </c>
      <c r="AC140" s="22" t="s">
        <v>503</v>
      </c>
      <c r="AD140" s="22" t="s">
        <v>462</v>
      </c>
      <c r="AE140" s="22" t="s">
        <v>503</v>
      </c>
      <c r="AF140" s="22" t="s">
        <v>462</v>
      </c>
      <c r="AG140" s="22" t="s">
        <v>503</v>
      </c>
      <c r="AH140" s="112" t="s">
        <v>503</v>
      </c>
      <c r="AI140" s="96" t="s">
        <v>503</v>
      </c>
    </row>
    <row r="141" spans="1:35" s="77" customFormat="1" x14ac:dyDescent="0.2">
      <c r="A141" s="431" t="s">
        <v>157</v>
      </c>
      <c r="B141" s="22" t="s">
        <v>462</v>
      </c>
      <c r="C141" s="22" t="s">
        <v>503</v>
      </c>
      <c r="D141" s="22" t="s">
        <v>462</v>
      </c>
      <c r="E141" s="22" t="s">
        <v>503</v>
      </c>
      <c r="F141" s="22" t="s">
        <v>462</v>
      </c>
      <c r="G141" s="50" t="s">
        <v>503</v>
      </c>
      <c r="H141" s="22" t="s">
        <v>462</v>
      </c>
      <c r="I141" s="22" t="s">
        <v>462</v>
      </c>
      <c r="J141" s="22" t="s">
        <v>503</v>
      </c>
      <c r="K141" s="22" t="s">
        <v>462</v>
      </c>
      <c r="L141" s="22" t="s">
        <v>503</v>
      </c>
      <c r="M141" s="22" t="s">
        <v>462</v>
      </c>
      <c r="N141" s="22" t="s">
        <v>503</v>
      </c>
      <c r="O141" s="22" t="s">
        <v>462</v>
      </c>
      <c r="P141" s="22" t="s">
        <v>462</v>
      </c>
      <c r="Q141" s="22" t="s">
        <v>503</v>
      </c>
      <c r="R141" s="22" t="s">
        <v>462</v>
      </c>
      <c r="S141" s="22" t="s">
        <v>503</v>
      </c>
      <c r="T141" s="22" t="s">
        <v>462</v>
      </c>
      <c r="U141" s="22" t="s">
        <v>462</v>
      </c>
      <c r="V141" s="22" t="s">
        <v>503</v>
      </c>
      <c r="W141" s="22" t="s">
        <v>462</v>
      </c>
      <c r="X141" s="22" t="s">
        <v>503</v>
      </c>
      <c r="Y141" s="22" t="s">
        <v>462</v>
      </c>
      <c r="Z141" s="22" t="s">
        <v>503</v>
      </c>
      <c r="AA141" s="22" t="s">
        <v>462</v>
      </c>
      <c r="AB141" s="182" t="s">
        <v>462</v>
      </c>
      <c r="AC141" s="22" t="s">
        <v>503</v>
      </c>
      <c r="AD141" s="22" t="s">
        <v>462</v>
      </c>
      <c r="AE141" s="22" t="s">
        <v>503</v>
      </c>
      <c r="AF141" s="22" t="s">
        <v>462</v>
      </c>
      <c r="AG141" s="22" t="s">
        <v>503</v>
      </c>
      <c r="AH141" s="112" t="s">
        <v>503</v>
      </c>
      <c r="AI141" s="96" t="s">
        <v>503</v>
      </c>
    </row>
    <row r="142" spans="1:35" s="77" customFormat="1" x14ac:dyDescent="0.2">
      <c r="A142" s="431" t="s">
        <v>428</v>
      </c>
      <c r="B142" s="64" t="s">
        <v>462</v>
      </c>
      <c r="C142" s="64" t="s">
        <v>503</v>
      </c>
      <c r="D142" s="22" t="s">
        <v>462</v>
      </c>
      <c r="E142" s="22" t="s">
        <v>503</v>
      </c>
      <c r="F142" s="22" t="s">
        <v>462</v>
      </c>
      <c r="G142" s="50" t="s">
        <v>503</v>
      </c>
      <c r="H142" s="22" t="s">
        <v>462</v>
      </c>
      <c r="I142" s="22" t="s">
        <v>462</v>
      </c>
      <c r="J142" s="22" t="s">
        <v>503</v>
      </c>
      <c r="K142" s="22" t="s">
        <v>462</v>
      </c>
      <c r="L142" s="22" t="s">
        <v>503</v>
      </c>
      <c r="M142" s="22" t="s">
        <v>462</v>
      </c>
      <c r="N142" s="22" t="s">
        <v>503</v>
      </c>
      <c r="O142" s="22" t="s">
        <v>462</v>
      </c>
      <c r="P142" s="22" t="s">
        <v>462</v>
      </c>
      <c r="Q142" s="22" t="s">
        <v>503</v>
      </c>
      <c r="R142" s="22" t="s">
        <v>462</v>
      </c>
      <c r="S142" s="22" t="s">
        <v>503</v>
      </c>
      <c r="T142" s="22" t="s">
        <v>462</v>
      </c>
      <c r="U142" s="22" t="s">
        <v>462</v>
      </c>
      <c r="V142" s="22" t="s">
        <v>503</v>
      </c>
      <c r="W142" s="22" t="s">
        <v>462</v>
      </c>
      <c r="X142" s="22" t="s">
        <v>503</v>
      </c>
      <c r="Y142" s="22" t="s">
        <v>462</v>
      </c>
      <c r="Z142" s="22" t="s">
        <v>503</v>
      </c>
      <c r="AA142" s="22" t="s">
        <v>462</v>
      </c>
      <c r="AB142" s="182" t="s">
        <v>462</v>
      </c>
      <c r="AC142" s="22" t="s">
        <v>503</v>
      </c>
      <c r="AD142" s="22" t="s">
        <v>462</v>
      </c>
      <c r="AE142" s="22" t="s">
        <v>503</v>
      </c>
      <c r="AF142" s="22" t="s">
        <v>462</v>
      </c>
      <c r="AG142" s="22" t="s">
        <v>503</v>
      </c>
      <c r="AH142" s="112" t="s">
        <v>503</v>
      </c>
      <c r="AI142" s="96" t="s">
        <v>503</v>
      </c>
    </row>
    <row r="143" spans="1:35" s="77" customFormat="1" ht="22.5" x14ac:dyDescent="0.2">
      <c r="A143" s="425" t="s">
        <v>159</v>
      </c>
      <c r="B143" s="32"/>
      <c r="C143" s="32"/>
      <c r="D143" s="32"/>
      <c r="E143" s="32"/>
      <c r="F143" s="32"/>
      <c r="G143" s="32"/>
      <c r="H143" s="32"/>
      <c r="I143" s="32"/>
      <c r="J143" s="32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32"/>
      <c r="AC143" s="449"/>
      <c r="AD143" s="449"/>
      <c r="AE143" s="19"/>
      <c r="AF143" s="19"/>
      <c r="AG143" s="142"/>
      <c r="AH143" s="142"/>
      <c r="AI143" s="449"/>
    </row>
    <row r="144" spans="1:35" s="77" customFormat="1" x14ac:dyDescent="0.2">
      <c r="A144" s="317" t="s">
        <v>82</v>
      </c>
      <c r="B144" s="64" t="s">
        <v>462</v>
      </c>
      <c r="C144" s="64" t="s">
        <v>503</v>
      </c>
      <c r="D144" s="12" t="s">
        <v>462</v>
      </c>
      <c r="E144" s="12" t="s">
        <v>503</v>
      </c>
      <c r="F144" s="12" t="s">
        <v>462</v>
      </c>
      <c r="G144" s="12" t="s">
        <v>503</v>
      </c>
      <c r="H144" s="12" t="s">
        <v>462</v>
      </c>
      <c r="I144" s="12" t="s">
        <v>462</v>
      </c>
      <c r="J144" s="12" t="s">
        <v>503</v>
      </c>
      <c r="K144" s="30" t="s">
        <v>462</v>
      </c>
      <c r="L144" s="30" t="s">
        <v>503</v>
      </c>
      <c r="M144" s="30" t="s">
        <v>462</v>
      </c>
      <c r="N144" s="30" t="s">
        <v>503</v>
      </c>
      <c r="O144" s="30" t="s">
        <v>462</v>
      </c>
      <c r="P144" s="30" t="s">
        <v>462</v>
      </c>
      <c r="Q144" s="30" t="s">
        <v>503</v>
      </c>
      <c r="R144" s="30" t="s">
        <v>462</v>
      </c>
      <c r="S144" s="30" t="s">
        <v>503</v>
      </c>
      <c r="T144" s="30" t="s">
        <v>462</v>
      </c>
      <c r="U144" s="30" t="s">
        <v>462</v>
      </c>
      <c r="V144" s="30">
        <v>10582</v>
      </c>
      <c r="W144" s="30">
        <v>18659</v>
      </c>
      <c r="X144" s="30">
        <v>14420</v>
      </c>
      <c r="Y144" s="30">
        <v>15336</v>
      </c>
      <c r="Z144" s="30">
        <v>14415</v>
      </c>
      <c r="AA144" s="30">
        <v>18372</v>
      </c>
      <c r="AB144" s="30">
        <v>22812</v>
      </c>
      <c r="AC144" s="121">
        <v>32005</v>
      </c>
      <c r="AD144" s="121">
        <v>28310</v>
      </c>
      <c r="AE144" s="121">
        <v>47998</v>
      </c>
      <c r="AF144" s="48">
        <v>47959</v>
      </c>
      <c r="AG144" s="189">
        <v>65430</v>
      </c>
      <c r="AH144" s="472">
        <v>78257</v>
      </c>
      <c r="AI144" s="1329">
        <v>94648</v>
      </c>
    </row>
    <row r="145" spans="1:35" s="77" customFormat="1" ht="12.75" customHeight="1" x14ac:dyDescent="0.2">
      <c r="A145" s="317" t="s">
        <v>160</v>
      </c>
      <c r="B145" s="64" t="s">
        <v>462</v>
      </c>
      <c r="C145" s="64" t="s">
        <v>503</v>
      </c>
      <c r="D145" s="64" t="s">
        <v>462</v>
      </c>
      <c r="E145" s="64" t="s">
        <v>503</v>
      </c>
      <c r="F145" s="64" t="s">
        <v>462</v>
      </c>
      <c r="G145" s="64" t="s">
        <v>503</v>
      </c>
      <c r="H145" s="64" t="s">
        <v>462</v>
      </c>
      <c r="I145" s="64" t="s">
        <v>462</v>
      </c>
      <c r="J145" s="64" t="s">
        <v>503</v>
      </c>
      <c r="K145" s="64" t="s">
        <v>462</v>
      </c>
      <c r="L145" s="64" t="s">
        <v>503</v>
      </c>
      <c r="M145" s="64" t="s">
        <v>462</v>
      </c>
      <c r="N145" s="64" t="s">
        <v>503</v>
      </c>
      <c r="O145" s="64" t="s">
        <v>462</v>
      </c>
      <c r="P145" s="64" t="s">
        <v>462</v>
      </c>
      <c r="Q145" s="64" t="s">
        <v>503</v>
      </c>
      <c r="R145" s="64" t="s">
        <v>462</v>
      </c>
      <c r="S145" s="64" t="s">
        <v>503</v>
      </c>
      <c r="T145" s="64" t="s">
        <v>462</v>
      </c>
      <c r="U145" s="64" t="s">
        <v>462</v>
      </c>
      <c r="V145" s="64" t="s">
        <v>503</v>
      </c>
      <c r="W145" s="64" t="s">
        <v>462</v>
      </c>
      <c r="X145" s="64" t="s">
        <v>503</v>
      </c>
      <c r="Y145" s="64" t="s">
        <v>462</v>
      </c>
      <c r="Z145" s="64" t="s">
        <v>503</v>
      </c>
      <c r="AA145" s="64" t="s">
        <v>462</v>
      </c>
      <c r="AB145" s="64" t="s">
        <v>462</v>
      </c>
      <c r="AC145" s="186">
        <v>133</v>
      </c>
      <c r="AD145" s="19">
        <v>87.2</v>
      </c>
      <c r="AE145" s="161">
        <v>169.7</v>
      </c>
      <c r="AF145" s="436">
        <v>96.1</v>
      </c>
      <c r="AG145" s="172">
        <v>136.4</v>
      </c>
      <c r="AH145" s="1330">
        <v>114.8</v>
      </c>
      <c r="AI145" s="757">
        <v>115.6</v>
      </c>
    </row>
    <row r="146" spans="1:35" s="77" customFormat="1" ht="22.5" x14ac:dyDescent="0.2">
      <c r="A146" s="317" t="s">
        <v>162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32"/>
      <c r="AC146" s="19"/>
      <c r="AD146" s="19"/>
      <c r="AE146" s="19"/>
      <c r="AF146" s="19"/>
      <c r="AG146" s="172"/>
      <c r="AH146" s="473"/>
      <c r="AI146" s="757"/>
    </row>
    <row r="147" spans="1:35" s="77" customFormat="1" x14ac:dyDescent="0.2">
      <c r="A147" s="317" t="s">
        <v>163</v>
      </c>
      <c r="B147" s="30" t="s">
        <v>462</v>
      </c>
      <c r="C147" s="30" t="s">
        <v>503</v>
      </c>
      <c r="D147" s="30" t="s">
        <v>462</v>
      </c>
      <c r="E147" s="30" t="s">
        <v>503</v>
      </c>
      <c r="F147" s="30" t="s">
        <v>462</v>
      </c>
      <c r="G147" s="30" t="s">
        <v>503</v>
      </c>
      <c r="H147" s="36" t="s">
        <v>462</v>
      </c>
      <c r="I147" s="36" t="s">
        <v>462</v>
      </c>
      <c r="J147" s="151" t="s">
        <v>503</v>
      </c>
      <c r="K147" s="64" t="s">
        <v>462</v>
      </c>
      <c r="L147" s="64" t="s">
        <v>503</v>
      </c>
      <c r="M147" s="64" t="s">
        <v>462</v>
      </c>
      <c r="N147" s="64" t="s">
        <v>503</v>
      </c>
      <c r="O147" s="64" t="s">
        <v>462</v>
      </c>
      <c r="P147" s="64" t="s">
        <v>462</v>
      </c>
      <c r="Q147" s="64" t="s">
        <v>503</v>
      </c>
      <c r="R147" s="64" t="s">
        <v>462</v>
      </c>
      <c r="S147" s="64" t="s">
        <v>503</v>
      </c>
      <c r="T147" s="64" t="s">
        <v>462</v>
      </c>
      <c r="U147" s="64">
        <v>5.0999999999999996</v>
      </c>
      <c r="V147" s="64">
        <v>22.3</v>
      </c>
      <c r="W147" s="64">
        <v>24.5</v>
      </c>
      <c r="X147" s="64">
        <v>42.6</v>
      </c>
      <c r="Y147" s="64">
        <v>32.700000000000003</v>
      </c>
      <c r="Z147" s="64">
        <v>21.7</v>
      </c>
      <c r="AA147" s="64">
        <v>16.5</v>
      </c>
      <c r="AB147" s="64">
        <v>36.9</v>
      </c>
      <c r="AC147" s="186">
        <v>56.8</v>
      </c>
      <c r="AD147" s="186">
        <v>48.2</v>
      </c>
      <c r="AE147" s="186">
        <v>64.099999999999994</v>
      </c>
      <c r="AF147" s="279">
        <v>67.099999999999994</v>
      </c>
      <c r="AG147" s="112">
        <v>70.900000000000006</v>
      </c>
      <c r="AH147" s="473">
        <v>69.5</v>
      </c>
      <c r="AI147" s="757">
        <v>90.6</v>
      </c>
    </row>
    <row r="148" spans="1:35" s="77" customFormat="1" ht="33.75" customHeight="1" x14ac:dyDescent="0.2">
      <c r="A148" s="317" t="s">
        <v>164</v>
      </c>
      <c r="B148" s="64" t="s">
        <v>462</v>
      </c>
      <c r="C148" s="64" t="s">
        <v>503</v>
      </c>
      <c r="D148" s="64" t="s">
        <v>462</v>
      </c>
      <c r="E148" s="64" t="s">
        <v>503</v>
      </c>
      <c r="F148" s="64" t="s">
        <v>462</v>
      </c>
      <c r="G148" s="64" t="s">
        <v>503</v>
      </c>
      <c r="H148" s="50" t="s">
        <v>462</v>
      </c>
      <c r="I148" s="36" t="s">
        <v>462</v>
      </c>
      <c r="J148" s="151" t="s">
        <v>503</v>
      </c>
      <c r="K148" s="64" t="s">
        <v>462</v>
      </c>
      <c r="L148" s="64" t="s">
        <v>503</v>
      </c>
      <c r="M148" s="64" t="s">
        <v>462</v>
      </c>
      <c r="N148" s="64" t="s">
        <v>503</v>
      </c>
      <c r="O148" s="64" t="s">
        <v>462</v>
      </c>
      <c r="P148" s="64" t="s">
        <v>462</v>
      </c>
      <c r="Q148" s="64" t="s">
        <v>503</v>
      </c>
      <c r="R148" s="64" t="s">
        <v>462</v>
      </c>
      <c r="S148" s="64" t="s">
        <v>503</v>
      </c>
      <c r="T148" s="64" t="s">
        <v>462</v>
      </c>
      <c r="U148" s="32" t="s">
        <v>8</v>
      </c>
      <c r="V148" s="19">
        <v>437.3</v>
      </c>
      <c r="W148" s="19">
        <v>109.9</v>
      </c>
      <c r="X148" s="19">
        <v>173.9</v>
      </c>
      <c r="Y148" s="19">
        <v>76.8</v>
      </c>
      <c r="Z148" s="19">
        <v>66.400000000000006</v>
      </c>
      <c r="AA148" s="161">
        <v>76</v>
      </c>
      <c r="AB148" s="36">
        <v>223.1</v>
      </c>
      <c r="AC148" s="161">
        <v>154</v>
      </c>
      <c r="AD148" s="19">
        <v>84.8</v>
      </c>
      <c r="AE148" s="19">
        <v>133.1</v>
      </c>
      <c r="AF148" s="111">
        <v>104.7</v>
      </c>
      <c r="AG148" s="172">
        <v>105.6</v>
      </c>
      <c r="AH148" s="1330">
        <v>98.1</v>
      </c>
      <c r="AI148" s="757">
        <v>130.30000000000001</v>
      </c>
    </row>
    <row r="149" spans="1:35" s="77" customFormat="1" ht="22.5" x14ac:dyDescent="0.2">
      <c r="A149" s="317" t="s">
        <v>165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32"/>
      <c r="AC149" s="19"/>
      <c r="AD149" s="19"/>
      <c r="AE149" s="19"/>
      <c r="AF149" s="19"/>
      <c r="AG149" s="172"/>
      <c r="AH149" s="473"/>
      <c r="AI149" s="717"/>
    </row>
    <row r="150" spans="1:35" s="77" customFormat="1" ht="22.5" x14ac:dyDescent="0.2">
      <c r="A150" s="317" t="s">
        <v>166</v>
      </c>
      <c r="B150" s="30" t="s">
        <v>462</v>
      </c>
      <c r="C150" s="30" t="s">
        <v>503</v>
      </c>
      <c r="D150" s="30" t="s">
        <v>462</v>
      </c>
      <c r="E150" s="30" t="s">
        <v>503</v>
      </c>
      <c r="F150" s="109" t="s">
        <v>462</v>
      </c>
      <c r="G150" s="109" t="s">
        <v>503</v>
      </c>
      <c r="H150" s="109" t="s">
        <v>462</v>
      </c>
      <c r="I150" s="109" t="s">
        <v>462</v>
      </c>
      <c r="J150" s="109" t="s">
        <v>503</v>
      </c>
      <c r="K150" s="109" t="s">
        <v>462</v>
      </c>
      <c r="L150" s="109" t="s">
        <v>503</v>
      </c>
      <c r="M150" s="109" t="s">
        <v>462</v>
      </c>
      <c r="N150" s="109" t="s">
        <v>503</v>
      </c>
      <c r="O150" s="109" t="s">
        <v>462</v>
      </c>
      <c r="P150" s="109" t="s">
        <v>462</v>
      </c>
      <c r="Q150" s="109" t="s">
        <v>503</v>
      </c>
      <c r="R150" s="109" t="s">
        <v>462</v>
      </c>
      <c r="S150" s="109" t="s">
        <v>503</v>
      </c>
      <c r="T150" s="109" t="s">
        <v>462</v>
      </c>
      <c r="U150" s="109" t="s">
        <v>462</v>
      </c>
      <c r="V150" s="109" t="s">
        <v>503</v>
      </c>
      <c r="W150" s="109" t="s">
        <v>462</v>
      </c>
      <c r="X150" s="109" t="s">
        <v>503</v>
      </c>
      <c r="Y150" s="109" t="s">
        <v>462</v>
      </c>
      <c r="Z150" s="109" t="s">
        <v>503</v>
      </c>
      <c r="AA150" s="109" t="s">
        <v>462</v>
      </c>
      <c r="AB150" s="109" t="s">
        <v>8</v>
      </c>
      <c r="AC150" s="32" t="s">
        <v>8</v>
      </c>
      <c r="AD150" s="32" t="s">
        <v>8</v>
      </c>
      <c r="AE150" s="32" t="s">
        <v>8</v>
      </c>
      <c r="AF150" s="32" t="s">
        <v>8</v>
      </c>
      <c r="AG150" s="172" t="s">
        <v>8</v>
      </c>
      <c r="AH150" s="473" t="s">
        <v>8</v>
      </c>
      <c r="AI150" s="757" t="s">
        <v>462</v>
      </c>
    </row>
    <row r="151" spans="1:35" s="77" customFormat="1" ht="22.5" x14ac:dyDescent="0.2">
      <c r="A151" s="317" t="s">
        <v>167</v>
      </c>
      <c r="B151" s="30" t="s">
        <v>462</v>
      </c>
      <c r="C151" s="30" t="s">
        <v>503</v>
      </c>
      <c r="D151" s="30" t="s">
        <v>462</v>
      </c>
      <c r="E151" s="109" t="s">
        <v>503</v>
      </c>
      <c r="F151" s="109" t="s">
        <v>462</v>
      </c>
      <c r="G151" s="109" t="s">
        <v>503</v>
      </c>
      <c r="H151" s="109" t="s">
        <v>462</v>
      </c>
      <c r="I151" s="109" t="s">
        <v>462</v>
      </c>
      <c r="J151" s="109" t="s">
        <v>503</v>
      </c>
      <c r="K151" s="109" t="s">
        <v>462</v>
      </c>
      <c r="L151" s="109" t="s">
        <v>503</v>
      </c>
      <c r="M151" s="109" t="s">
        <v>462</v>
      </c>
      <c r="N151" s="109" t="s">
        <v>503</v>
      </c>
      <c r="O151" s="109" t="s">
        <v>462</v>
      </c>
      <c r="P151" s="109" t="s">
        <v>462</v>
      </c>
      <c r="Q151" s="109" t="s">
        <v>503</v>
      </c>
      <c r="R151" s="109" t="s">
        <v>462</v>
      </c>
      <c r="S151" s="109" t="s">
        <v>503</v>
      </c>
      <c r="T151" s="109" t="s">
        <v>462</v>
      </c>
      <c r="U151" s="109" t="s">
        <v>462</v>
      </c>
      <c r="V151" s="109" t="s">
        <v>503</v>
      </c>
      <c r="W151" s="109" t="s">
        <v>462</v>
      </c>
      <c r="X151" s="109" t="s">
        <v>503</v>
      </c>
      <c r="Y151" s="109" t="s">
        <v>462</v>
      </c>
      <c r="Z151" s="109" t="s">
        <v>503</v>
      </c>
      <c r="AA151" s="109" t="s">
        <v>462</v>
      </c>
      <c r="AB151" s="109" t="s">
        <v>8</v>
      </c>
      <c r="AC151" s="32">
        <v>150</v>
      </c>
      <c r="AD151" s="32" t="s">
        <v>8</v>
      </c>
      <c r="AE151" s="32" t="s">
        <v>8</v>
      </c>
      <c r="AF151" s="32" t="s">
        <v>8</v>
      </c>
      <c r="AG151" s="172" t="s">
        <v>8</v>
      </c>
      <c r="AH151" s="473" t="s">
        <v>8</v>
      </c>
      <c r="AI151" s="757" t="s">
        <v>462</v>
      </c>
    </row>
    <row r="152" spans="1:35" s="77" customFormat="1" ht="22.5" x14ac:dyDescent="0.2">
      <c r="A152" s="317" t="s">
        <v>377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32"/>
      <c r="AD152" s="32"/>
      <c r="AE152" s="32"/>
      <c r="AF152" s="32"/>
      <c r="AG152" s="172"/>
      <c r="AH152" s="473"/>
      <c r="AI152" s="757"/>
    </row>
    <row r="153" spans="1:35" s="77" customFormat="1" ht="22.5" x14ac:dyDescent="0.2">
      <c r="A153" s="317" t="s">
        <v>430</v>
      </c>
      <c r="B153" s="109" t="s">
        <v>462</v>
      </c>
      <c r="C153" s="30" t="s">
        <v>503</v>
      </c>
      <c r="D153" s="109" t="s">
        <v>462</v>
      </c>
      <c r="E153" s="30" t="s">
        <v>503</v>
      </c>
      <c r="F153" s="109" t="s">
        <v>462</v>
      </c>
      <c r="G153" s="109" t="s">
        <v>503</v>
      </c>
      <c r="H153" s="109" t="s">
        <v>462</v>
      </c>
      <c r="I153" s="109" t="s">
        <v>462</v>
      </c>
      <c r="J153" s="109" t="s">
        <v>503</v>
      </c>
      <c r="K153" s="109" t="s">
        <v>462</v>
      </c>
      <c r="L153" s="109" t="s">
        <v>503</v>
      </c>
      <c r="M153" s="109" t="s">
        <v>462</v>
      </c>
      <c r="N153" s="109" t="s">
        <v>503</v>
      </c>
      <c r="O153" s="109" t="s">
        <v>462</v>
      </c>
      <c r="P153" s="109" t="s">
        <v>462</v>
      </c>
      <c r="Q153" s="109" t="s">
        <v>503</v>
      </c>
      <c r="R153" s="109" t="s">
        <v>462</v>
      </c>
      <c r="S153" s="109" t="s">
        <v>503</v>
      </c>
      <c r="T153" s="109" t="s">
        <v>462</v>
      </c>
      <c r="U153" s="109" t="s">
        <v>462</v>
      </c>
      <c r="V153" s="109" t="s">
        <v>503</v>
      </c>
      <c r="W153" s="109" t="s">
        <v>462</v>
      </c>
      <c r="X153" s="109" t="s">
        <v>503</v>
      </c>
      <c r="Y153" s="109" t="s">
        <v>462</v>
      </c>
      <c r="Z153" s="109" t="s">
        <v>503</v>
      </c>
      <c r="AA153" s="109" t="s">
        <v>462</v>
      </c>
      <c r="AB153" s="109">
        <v>284</v>
      </c>
      <c r="AC153" s="32" t="s">
        <v>8</v>
      </c>
      <c r="AD153" s="32" t="s">
        <v>8</v>
      </c>
      <c r="AE153" s="32" t="s">
        <v>8</v>
      </c>
      <c r="AF153" s="32" t="s">
        <v>8</v>
      </c>
      <c r="AG153" s="172" t="s">
        <v>8</v>
      </c>
      <c r="AH153" s="473" t="s">
        <v>8</v>
      </c>
      <c r="AI153" s="757" t="s">
        <v>462</v>
      </c>
    </row>
    <row r="154" spans="1:35" s="77" customFormat="1" ht="33.75" x14ac:dyDescent="0.2">
      <c r="A154" s="317" t="s">
        <v>431</v>
      </c>
      <c r="B154" s="30" t="s">
        <v>462</v>
      </c>
      <c r="C154" s="32" t="s">
        <v>503</v>
      </c>
      <c r="D154" s="32" t="s">
        <v>462</v>
      </c>
      <c r="E154" s="32" t="s">
        <v>503</v>
      </c>
      <c r="F154" s="32" t="s">
        <v>462</v>
      </c>
      <c r="G154" s="32" t="s">
        <v>503</v>
      </c>
      <c r="H154" s="32" t="s">
        <v>462</v>
      </c>
      <c r="I154" s="32" t="s">
        <v>462</v>
      </c>
      <c r="J154" s="32" t="s">
        <v>503</v>
      </c>
      <c r="K154" s="32" t="s">
        <v>462</v>
      </c>
      <c r="L154" s="32" t="s">
        <v>503</v>
      </c>
      <c r="M154" s="32" t="s">
        <v>462</v>
      </c>
      <c r="N154" s="32" t="s">
        <v>503</v>
      </c>
      <c r="O154" s="32" t="s">
        <v>462</v>
      </c>
      <c r="P154" s="32" t="s">
        <v>462</v>
      </c>
      <c r="Q154" s="32" t="s">
        <v>503</v>
      </c>
      <c r="R154" s="32" t="s">
        <v>462</v>
      </c>
      <c r="S154" s="32" t="s">
        <v>503</v>
      </c>
      <c r="T154" s="32" t="s">
        <v>462</v>
      </c>
      <c r="U154" s="32" t="s">
        <v>462</v>
      </c>
      <c r="V154" s="32" t="s">
        <v>503</v>
      </c>
      <c r="W154" s="32" t="s">
        <v>462</v>
      </c>
      <c r="X154" s="32" t="s">
        <v>503</v>
      </c>
      <c r="Y154" s="32" t="s">
        <v>462</v>
      </c>
      <c r="Z154" s="32" t="s">
        <v>503</v>
      </c>
      <c r="AA154" s="32" t="s">
        <v>462</v>
      </c>
      <c r="AB154" s="109" t="s">
        <v>8</v>
      </c>
      <c r="AC154" s="32" t="s">
        <v>8</v>
      </c>
      <c r="AD154" s="32">
        <v>50</v>
      </c>
      <c r="AE154" s="32" t="s">
        <v>8</v>
      </c>
      <c r="AF154" s="32" t="s">
        <v>8</v>
      </c>
      <c r="AG154" s="172" t="s">
        <v>8</v>
      </c>
      <c r="AH154" s="473" t="s">
        <v>8</v>
      </c>
      <c r="AI154" s="757" t="s">
        <v>462</v>
      </c>
    </row>
    <row r="155" spans="1:35" s="77" customFormat="1" ht="33.75" x14ac:dyDescent="0.2">
      <c r="A155" s="343" t="s">
        <v>480</v>
      </c>
      <c r="B155" s="36" t="s">
        <v>8</v>
      </c>
      <c r="C155" s="36" t="s">
        <v>8</v>
      </c>
      <c r="D155" s="36" t="s">
        <v>8</v>
      </c>
      <c r="E155" s="36" t="s">
        <v>8</v>
      </c>
      <c r="F155" s="36" t="s">
        <v>8</v>
      </c>
      <c r="G155" s="36" t="s">
        <v>8</v>
      </c>
      <c r="H155" s="36" t="s">
        <v>8</v>
      </c>
      <c r="I155" s="36" t="s">
        <v>8</v>
      </c>
      <c r="J155" s="36" t="s">
        <v>8</v>
      </c>
      <c r="K155" s="36" t="s">
        <v>8</v>
      </c>
      <c r="L155" s="36" t="s">
        <v>8</v>
      </c>
      <c r="M155" s="36" t="s">
        <v>8</v>
      </c>
      <c r="N155" s="36" t="s">
        <v>8</v>
      </c>
      <c r="O155" s="36" t="s">
        <v>8</v>
      </c>
      <c r="P155" s="36" t="s">
        <v>8</v>
      </c>
      <c r="Q155" s="36" t="s">
        <v>8</v>
      </c>
      <c r="R155" s="36" t="s">
        <v>8</v>
      </c>
      <c r="S155" s="36" t="s">
        <v>8</v>
      </c>
      <c r="T155" s="36" t="s">
        <v>8</v>
      </c>
      <c r="U155" s="30">
        <v>8421</v>
      </c>
      <c r="V155" s="30">
        <v>8859</v>
      </c>
      <c r="W155" s="30">
        <v>9249</v>
      </c>
      <c r="X155" s="30">
        <v>9552</v>
      </c>
      <c r="Y155" s="30">
        <v>9614</v>
      </c>
      <c r="Z155" s="30">
        <v>9346</v>
      </c>
      <c r="AA155" s="30">
        <v>9345</v>
      </c>
      <c r="AB155" s="30">
        <v>9412</v>
      </c>
      <c r="AC155" s="30">
        <v>9296</v>
      </c>
      <c r="AD155" s="30">
        <v>9053</v>
      </c>
      <c r="AE155" s="30">
        <v>8824</v>
      </c>
      <c r="AF155" s="30">
        <v>8656</v>
      </c>
      <c r="AG155" s="31">
        <v>9549</v>
      </c>
      <c r="AH155" s="30">
        <v>9894</v>
      </c>
      <c r="AI155" s="1254">
        <v>10164</v>
      </c>
    </row>
    <row r="156" spans="1:35" s="77" customFormat="1" ht="24" x14ac:dyDescent="0.2">
      <c r="A156" s="343" t="s">
        <v>863</v>
      </c>
      <c r="B156" s="36" t="s">
        <v>8</v>
      </c>
      <c r="C156" s="36" t="s">
        <v>8</v>
      </c>
      <c r="D156" s="36" t="s">
        <v>8</v>
      </c>
      <c r="E156" s="36" t="s">
        <v>8</v>
      </c>
      <c r="F156" s="36" t="s">
        <v>8</v>
      </c>
      <c r="G156" s="36" t="s">
        <v>8</v>
      </c>
      <c r="H156" s="36" t="s">
        <v>8</v>
      </c>
      <c r="I156" s="36" t="s">
        <v>8</v>
      </c>
      <c r="J156" s="36" t="s">
        <v>8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0">
        <v>7210</v>
      </c>
      <c r="V156" s="30">
        <v>6941</v>
      </c>
      <c r="W156" s="30">
        <v>7318</v>
      </c>
      <c r="X156" s="30">
        <v>6317</v>
      </c>
      <c r="Y156" s="30">
        <v>7012</v>
      </c>
      <c r="Z156" s="30">
        <v>7402</v>
      </c>
      <c r="AA156" s="30">
        <v>7936</v>
      </c>
      <c r="AB156" s="30">
        <v>7211</v>
      </c>
      <c r="AC156" s="30">
        <v>7424</v>
      </c>
      <c r="AD156" s="30">
        <v>1843</v>
      </c>
      <c r="AE156" s="30">
        <v>7661</v>
      </c>
      <c r="AF156" s="30">
        <v>7481</v>
      </c>
      <c r="AG156" s="31">
        <v>8525</v>
      </c>
      <c r="AH156" s="30">
        <v>9061</v>
      </c>
      <c r="AI156" s="1254">
        <v>9359</v>
      </c>
    </row>
    <row r="157" spans="1:35" s="77" customFormat="1" ht="33.75" x14ac:dyDescent="0.2">
      <c r="A157" s="323" t="s">
        <v>383</v>
      </c>
      <c r="B157" s="36" t="s">
        <v>8</v>
      </c>
      <c r="C157" s="36" t="s">
        <v>8</v>
      </c>
      <c r="D157" s="36" t="s">
        <v>8</v>
      </c>
      <c r="E157" s="36" t="s">
        <v>8</v>
      </c>
      <c r="F157" s="36" t="s">
        <v>8</v>
      </c>
      <c r="G157" s="36" t="s">
        <v>8</v>
      </c>
      <c r="H157" s="36" t="s">
        <v>8</v>
      </c>
      <c r="I157" s="36" t="s">
        <v>8</v>
      </c>
      <c r="J157" s="36" t="s">
        <v>8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62" t="s">
        <v>8</v>
      </c>
      <c r="AH157" s="36" t="s">
        <v>8</v>
      </c>
      <c r="AI157" s="718" t="s">
        <v>8</v>
      </c>
    </row>
    <row r="158" spans="1:35" s="77" customFormat="1" ht="22.5" x14ac:dyDescent="0.2">
      <c r="A158" s="323" t="s">
        <v>384</v>
      </c>
      <c r="B158" s="36" t="s">
        <v>8</v>
      </c>
      <c r="C158" s="36" t="s">
        <v>8</v>
      </c>
      <c r="D158" s="36" t="s">
        <v>8</v>
      </c>
      <c r="E158" s="36" t="s">
        <v>8</v>
      </c>
      <c r="F158" s="36" t="s">
        <v>8</v>
      </c>
      <c r="G158" s="36" t="s">
        <v>8</v>
      </c>
      <c r="H158" s="36" t="s">
        <v>8</v>
      </c>
      <c r="I158" s="36" t="s">
        <v>8</v>
      </c>
      <c r="J158" s="36" t="s">
        <v>8</v>
      </c>
      <c r="K158" s="36" t="s">
        <v>8</v>
      </c>
      <c r="L158" s="36" t="s">
        <v>8</v>
      </c>
      <c r="M158" s="36" t="s">
        <v>8</v>
      </c>
      <c r="N158" s="36" t="s">
        <v>8</v>
      </c>
      <c r="O158" s="36" t="s">
        <v>8</v>
      </c>
      <c r="P158" s="36" t="s">
        <v>8</v>
      </c>
      <c r="Q158" s="36" t="s">
        <v>8</v>
      </c>
      <c r="R158" s="36" t="s">
        <v>8</v>
      </c>
      <c r="S158" s="36" t="s">
        <v>8</v>
      </c>
      <c r="T158" s="36" t="s">
        <v>8</v>
      </c>
      <c r="U158" s="36" t="s">
        <v>8</v>
      </c>
      <c r="V158" s="36" t="s">
        <v>8</v>
      </c>
      <c r="W158" s="36" t="s">
        <v>8</v>
      </c>
      <c r="X158" s="36" t="s">
        <v>8</v>
      </c>
      <c r="Y158" s="36" t="s">
        <v>8</v>
      </c>
      <c r="Z158" s="36" t="s">
        <v>8</v>
      </c>
      <c r="AA158" s="36" t="s">
        <v>8</v>
      </c>
      <c r="AB158" s="36" t="s">
        <v>8</v>
      </c>
      <c r="AC158" s="36" t="s">
        <v>8</v>
      </c>
      <c r="AD158" s="36" t="s">
        <v>8</v>
      </c>
      <c r="AE158" s="36" t="s">
        <v>8</v>
      </c>
      <c r="AF158" s="36" t="s">
        <v>8</v>
      </c>
      <c r="AG158" s="62" t="s">
        <v>8</v>
      </c>
      <c r="AH158" s="36" t="s">
        <v>8</v>
      </c>
      <c r="AI158" s="718" t="s">
        <v>8</v>
      </c>
    </row>
    <row r="159" spans="1:35" s="77" customFormat="1" ht="22.5" x14ac:dyDescent="0.2">
      <c r="A159" s="323" t="s">
        <v>434</v>
      </c>
      <c r="B159" s="36"/>
      <c r="C159" s="36"/>
      <c r="D159" s="36"/>
      <c r="E159" s="36" t="s">
        <v>8</v>
      </c>
      <c r="F159" s="36" t="s">
        <v>8</v>
      </c>
      <c r="G159" s="36" t="s">
        <v>8</v>
      </c>
      <c r="H159" s="36" t="s">
        <v>8</v>
      </c>
      <c r="I159" s="36" t="s">
        <v>8</v>
      </c>
      <c r="J159" s="36" t="s">
        <v>8</v>
      </c>
      <c r="K159" s="36" t="s">
        <v>8</v>
      </c>
      <c r="L159" s="36" t="s">
        <v>8</v>
      </c>
      <c r="M159" s="36" t="s">
        <v>8</v>
      </c>
      <c r="N159" s="36" t="s">
        <v>8</v>
      </c>
      <c r="O159" s="36" t="s">
        <v>8</v>
      </c>
      <c r="P159" s="36" t="s">
        <v>8</v>
      </c>
      <c r="Q159" s="36" t="s">
        <v>8</v>
      </c>
      <c r="R159" s="36" t="s">
        <v>8</v>
      </c>
      <c r="S159" s="36" t="s">
        <v>8</v>
      </c>
      <c r="T159" s="36" t="s">
        <v>8</v>
      </c>
      <c r="U159" s="64">
        <v>402521.5</v>
      </c>
      <c r="V159" s="64">
        <v>427666.3</v>
      </c>
      <c r="W159" s="64">
        <v>464678.5</v>
      </c>
      <c r="X159" s="64">
        <v>562960.4</v>
      </c>
      <c r="Y159" s="64">
        <v>918120.2</v>
      </c>
      <c r="Z159" s="64">
        <v>939512</v>
      </c>
      <c r="AA159" s="64">
        <v>906515.5</v>
      </c>
      <c r="AB159" s="64">
        <v>919893.8</v>
      </c>
      <c r="AC159" s="64">
        <v>1041733</v>
      </c>
      <c r="AD159" s="64">
        <v>1089558.6000000001</v>
      </c>
      <c r="AE159" s="64">
        <v>1069974.2</v>
      </c>
      <c r="AF159" s="64">
        <v>1164946.3999999999</v>
      </c>
      <c r="AG159" s="110">
        <v>1197713.2039999999</v>
      </c>
      <c r="AH159" s="110">
        <v>1309720.6000000001</v>
      </c>
      <c r="AI159" s="756">
        <v>1595827.8</v>
      </c>
    </row>
    <row r="160" spans="1:35" s="158" customFormat="1" x14ac:dyDescent="0.2">
      <c r="A160" s="1342" t="s">
        <v>181</v>
      </c>
      <c r="B160" s="1342"/>
      <c r="C160" s="1342"/>
      <c r="D160" s="1342"/>
      <c r="E160" s="1342"/>
      <c r="F160" s="1342"/>
      <c r="G160" s="1342"/>
      <c r="H160" s="1342"/>
      <c r="I160" s="1342"/>
      <c r="J160" s="1342"/>
      <c r="K160" s="1342"/>
      <c r="L160" s="1342"/>
      <c r="M160" s="1342"/>
      <c r="N160" s="1342"/>
      <c r="O160" s="1342"/>
      <c r="P160" s="1342"/>
      <c r="Q160" s="1342"/>
      <c r="R160" s="1342"/>
      <c r="S160" s="1342"/>
      <c r="T160" s="1342"/>
      <c r="U160" s="1342"/>
      <c r="V160" s="1342"/>
      <c r="W160" s="1342"/>
      <c r="X160" s="1342"/>
      <c r="Y160" s="1342"/>
      <c r="Z160" s="1342"/>
      <c r="AA160" s="1342"/>
      <c r="AB160" s="1342"/>
      <c r="AC160" s="1342"/>
      <c r="AD160" s="1342"/>
      <c r="AE160" s="1342"/>
      <c r="AF160" s="1342"/>
      <c r="AG160" s="1342"/>
      <c r="AH160" s="1343"/>
      <c r="AI160" s="1344"/>
    </row>
    <row r="161" spans="1:35" s="77" customFormat="1" ht="13.15" customHeight="1" x14ac:dyDescent="0.2">
      <c r="A161" s="361" t="s">
        <v>385</v>
      </c>
      <c r="B161" s="58" t="s">
        <v>8</v>
      </c>
      <c r="C161" s="58" t="s">
        <v>8</v>
      </c>
      <c r="D161" s="58" t="s">
        <v>8</v>
      </c>
      <c r="E161" s="58" t="s">
        <v>8</v>
      </c>
      <c r="F161" s="58" t="s">
        <v>8</v>
      </c>
      <c r="G161" s="58" t="s">
        <v>8</v>
      </c>
      <c r="H161" s="58" t="s">
        <v>8</v>
      </c>
      <c r="I161" s="58" t="s">
        <v>8</v>
      </c>
      <c r="J161" s="58" t="s">
        <v>8</v>
      </c>
      <c r="K161" s="58" t="s">
        <v>8</v>
      </c>
      <c r="L161" s="58" t="s">
        <v>8</v>
      </c>
      <c r="M161" s="58" t="s">
        <v>8</v>
      </c>
      <c r="N161" s="58" t="s">
        <v>8</v>
      </c>
      <c r="O161" s="58" t="s">
        <v>8</v>
      </c>
      <c r="P161" s="58" t="s">
        <v>8</v>
      </c>
      <c r="Q161" s="58" t="s">
        <v>8</v>
      </c>
      <c r="R161" s="58" t="s">
        <v>8</v>
      </c>
      <c r="S161" s="58" t="s">
        <v>8</v>
      </c>
      <c r="T161" s="58" t="s">
        <v>8</v>
      </c>
      <c r="U161" s="58" t="s">
        <v>8</v>
      </c>
      <c r="V161" s="58" t="s">
        <v>8</v>
      </c>
      <c r="W161" s="32" t="s">
        <v>8</v>
      </c>
      <c r="X161" s="96">
        <v>38974</v>
      </c>
      <c r="Y161" s="96">
        <v>24375.4</v>
      </c>
      <c r="Z161" s="96">
        <v>21334</v>
      </c>
      <c r="AA161" s="96">
        <v>50906.6</v>
      </c>
      <c r="AB161" s="96">
        <v>53679.4</v>
      </c>
      <c r="AC161" s="186">
        <v>59158.1</v>
      </c>
      <c r="AD161" s="186">
        <v>63204.9</v>
      </c>
      <c r="AE161" s="186">
        <v>64184.5</v>
      </c>
      <c r="AF161" s="186">
        <v>71834.8</v>
      </c>
      <c r="AG161" s="474">
        <v>92366.3</v>
      </c>
      <c r="AH161" s="96">
        <v>134613</v>
      </c>
      <c r="AI161" s="756">
        <v>135024.20000000001</v>
      </c>
    </row>
    <row r="162" spans="1:35" s="77" customFormat="1" ht="12.4" customHeight="1" x14ac:dyDescent="0.2">
      <c r="A162" s="361" t="s">
        <v>386</v>
      </c>
      <c r="B162" s="449"/>
      <c r="C162" s="64" t="s">
        <v>8</v>
      </c>
      <c r="D162" s="64" t="s">
        <v>8</v>
      </c>
      <c r="E162" s="64" t="s">
        <v>8</v>
      </c>
      <c r="F162" s="64" t="s">
        <v>8</v>
      </c>
      <c r="G162" s="64" t="s">
        <v>8</v>
      </c>
      <c r="H162" s="64" t="s">
        <v>8</v>
      </c>
      <c r="I162" s="64" t="s">
        <v>8</v>
      </c>
      <c r="J162" s="64" t="s">
        <v>8</v>
      </c>
      <c r="K162" s="64" t="s">
        <v>8</v>
      </c>
      <c r="L162" s="64" t="s">
        <v>8</v>
      </c>
      <c r="M162" s="64" t="s">
        <v>8</v>
      </c>
      <c r="N162" s="64" t="s">
        <v>8</v>
      </c>
      <c r="O162" s="64" t="s">
        <v>8</v>
      </c>
      <c r="P162" s="64" t="s">
        <v>8</v>
      </c>
      <c r="Q162" s="449"/>
      <c r="R162" s="449"/>
      <c r="S162" s="449"/>
      <c r="T162" s="449"/>
      <c r="U162" s="64" t="s">
        <v>8</v>
      </c>
      <c r="V162" s="64" t="s">
        <v>8</v>
      </c>
      <c r="W162" s="64" t="s">
        <v>8</v>
      </c>
      <c r="X162" s="64" t="s">
        <v>8</v>
      </c>
      <c r="Y162" s="64">
        <v>58.429350337479676</v>
      </c>
      <c r="Z162" s="64">
        <v>133.07042128189693</v>
      </c>
      <c r="AA162" s="64">
        <v>125.11083115574453</v>
      </c>
      <c r="AB162" s="64">
        <v>97.455406594563655</v>
      </c>
      <c r="AC162" s="24">
        <v>104.46093094822244</v>
      </c>
      <c r="AD162" s="24">
        <v>101.46324695066377</v>
      </c>
      <c r="AE162" s="24">
        <v>94.640978180470569</v>
      </c>
      <c r="AF162" s="24">
        <v>103.82117637393489</v>
      </c>
      <c r="AG162" s="110">
        <v>112.39647996675781</v>
      </c>
      <c r="AH162" s="96">
        <v>130.4</v>
      </c>
      <c r="AI162" s="718">
        <v>95.1</v>
      </c>
    </row>
    <row r="163" spans="1:35" ht="12.75" x14ac:dyDescent="0.2">
      <c r="A163" s="1526" t="s">
        <v>531</v>
      </c>
      <c r="B163" s="1526"/>
      <c r="C163" s="1526"/>
      <c r="D163" s="1526"/>
      <c r="E163" s="1526"/>
      <c r="F163" s="1526"/>
      <c r="G163" s="1526"/>
      <c r="H163" s="1526"/>
      <c r="I163" s="1526"/>
      <c r="J163" s="1526"/>
      <c r="K163" s="1526"/>
      <c r="L163" s="1526"/>
      <c r="M163" s="1526"/>
      <c r="N163" s="1526"/>
      <c r="O163" s="1526"/>
      <c r="P163" s="1526"/>
      <c r="Q163" s="1526"/>
      <c r="R163" s="1526"/>
      <c r="S163" s="1526"/>
      <c r="T163" s="1526"/>
      <c r="U163" s="1526"/>
      <c r="V163" s="1526"/>
      <c r="W163" s="1526"/>
      <c r="X163" s="1526"/>
      <c r="Y163" s="1526"/>
      <c r="Z163" s="1526"/>
      <c r="AA163" s="1526"/>
      <c r="AB163" s="1526"/>
    </row>
    <row r="164" spans="1:35" ht="11.25" customHeight="1" x14ac:dyDescent="0.2">
      <c r="A164" s="1488" t="s">
        <v>298</v>
      </c>
      <c r="B164" s="1488"/>
      <c r="C164" s="1488"/>
      <c r="D164" s="1488"/>
      <c r="E164" s="1488"/>
      <c r="F164" s="1488"/>
      <c r="G164" s="1488"/>
      <c r="H164" s="1488"/>
      <c r="I164" s="1488"/>
      <c r="J164" s="1488"/>
      <c r="K164" s="1488"/>
      <c r="L164" s="1488"/>
      <c r="M164" s="1488"/>
      <c r="N164" s="1488"/>
      <c r="O164" s="1488"/>
      <c r="P164" s="1488"/>
      <c r="Q164" s="1488"/>
      <c r="R164" s="1488"/>
      <c r="S164" s="1488"/>
      <c r="T164" s="1488"/>
      <c r="U164" s="1488"/>
      <c r="V164" s="1488"/>
      <c r="W164" s="1488"/>
      <c r="X164" s="1488"/>
      <c r="Y164" s="1488"/>
      <c r="Z164" s="1488"/>
      <c r="AA164" s="1488"/>
      <c r="AB164" s="1488"/>
    </row>
    <row r="165" spans="1:35" ht="12.4" customHeight="1" x14ac:dyDescent="0.2">
      <c r="A165" s="1488" t="s">
        <v>861</v>
      </c>
      <c r="B165" s="1488"/>
      <c r="C165" s="1488"/>
      <c r="D165" s="1488"/>
      <c r="E165" s="1488"/>
      <c r="F165" s="1488"/>
      <c r="G165" s="1488"/>
      <c r="H165" s="1488"/>
      <c r="I165" s="1488"/>
      <c r="J165" s="1488"/>
      <c r="K165" s="1488"/>
      <c r="L165" s="1488"/>
      <c r="M165" s="1488"/>
      <c r="N165" s="1488"/>
      <c r="O165" s="1488"/>
      <c r="P165" s="1488"/>
      <c r="Q165" s="1488"/>
      <c r="R165" s="1488"/>
      <c r="S165" s="1488"/>
      <c r="T165" s="1488"/>
      <c r="U165" s="1488"/>
      <c r="V165" s="1488"/>
      <c r="W165" s="1488"/>
      <c r="X165" s="1488"/>
      <c r="Y165" s="1488"/>
      <c r="Z165" s="1488"/>
      <c r="AA165" s="1488"/>
      <c r="AB165" s="1488"/>
    </row>
    <row r="166" spans="1:35" ht="12.75" customHeight="1" x14ac:dyDescent="0.2">
      <c r="A166" s="1490" t="s">
        <v>300</v>
      </c>
      <c r="B166" s="1490"/>
      <c r="C166" s="1490"/>
      <c r="D166" s="1490"/>
      <c r="E166" s="1490"/>
      <c r="F166" s="1490"/>
      <c r="G166" s="1490"/>
      <c r="H166" s="1490"/>
      <c r="I166" s="1490"/>
      <c r="J166" s="1490"/>
      <c r="K166" s="1490"/>
      <c r="L166" s="1490"/>
      <c r="M166" s="1490"/>
      <c r="N166" s="1490"/>
      <c r="O166" s="1490"/>
      <c r="P166" s="1490"/>
      <c r="Q166" s="1490"/>
      <c r="R166" s="1490"/>
      <c r="S166" s="1490"/>
      <c r="T166" s="1490"/>
      <c r="U166" s="1490"/>
      <c r="V166" s="1490"/>
      <c r="W166" s="1490"/>
      <c r="X166" s="1490"/>
      <c r="Y166" s="1490"/>
      <c r="Z166" s="1490"/>
      <c r="AA166" s="1490"/>
      <c r="AB166" s="1490"/>
    </row>
    <row r="167" spans="1:35" ht="12.75" x14ac:dyDescent="0.2">
      <c r="A167" s="1487" t="s">
        <v>301</v>
      </c>
      <c r="B167" s="1487"/>
      <c r="C167" s="1487"/>
      <c r="D167" s="1487"/>
      <c r="E167" s="1487"/>
      <c r="F167" s="1487"/>
      <c r="G167" s="1487"/>
      <c r="H167" s="1487"/>
      <c r="I167" s="1487"/>
      <c r="J167" s="1487"/>
      <c r="K167" s="1487"/>
      <c r="L167" s="1487"/>
      <c r="M167" s="1487"/>
      <c r="N167" s="1487"/>
      <c r="O167" s="1487"/>
      <c r="P167" s="1487"/>
      <c r="Q167" s="1487"/>
      <c r="R167" s="1487"/>
      <c r="S167" s="1487"/>
      <c r="T167" s="1487"/>
      <c r="U167" s="1487"/>
      <c r="V167" s="1487"/>
      <c r="W167" s="1487"/>
      <c r="X167" s="1487"/>
      <c r="Y167" s="1487"/>
      <c r="Z167" s="1487"/>
      <c r="AA167" s="1487"/>
      <c r="AB167" s="1487"/>
    </row>
    <row r="168" spans="1:35" ht="12.95" customHeight="1" x14ac:dyDescent="0.2">
      <c r="A168" s="262" t="s">
        <v>491</v>
      </c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442"/>
      <c r="O168" s="442"/>
      <c r="P168" s="442"/>
      <c r="Q168" s="442"/>
      <c r="R168" s="442"/>
      <c r="S168" s="442"/>
      <c r="T168" s="442"/>
      <c r="U168" s="442"/>
      <c r="V168" s="442"/>
      <c r="W168" s="442"/>
      <c r="X168" s="442"/>
      <c r="Y168" s="442"/>
      <c r="Z168" s="442"/>
      <c r="AA168" s="442"/>
      <c r="AB168" s="442"/>
    </row>
    <row r="169" spans="1:35" ht="12.95" customHeight="1" x14ac:dyDescent="0.2">
      <c r="A169" s="262" t="str">
        <f>'[1]Екібастұз қ.'!$A$157</f>
        <v>"-" -көрсеткіштер моноқалалар деңгейінде қалыптастырылмайды</v>
      </c>
      <c r="B169" s="365"/>
      <c r="C169" s="365"/>
      <c r="D169" s="365"/>
      <c r="E169" s="365"/>
      <c r="F169" s="365"/>
      <c r="G169" s="365"/>
      <c r="H169" s="365"/>
      <c r="I169" s="365"/>
      <c r="J169" s="365"/>
      <c r="K169" s="365"/>
      <c r="L169" s="365"/>
      <c r="M169" s="365"/>
      <c r="N169" s="365"/>
      <c r="O169" s="365"/>
      <c r="P169" s="365"/>
      <c r="Q169" s="365"/>
      <c r="R169" s="365"/>
      <c r="S169" s="365"/>
      <c r="T169" s="365"/>
      <c r="U169" s="365"/>
      <c r="V169" s="365"/>
      <c r="W169" s="365"/>
      <c r="X169" s="365"/>
      <c r="Y169" s="365"/>
      <c r="Z169" s="365"/>
      <c r="AA169" s="365"/>
      <c r="AB169" s="365"/>
    </row>
  </sheetData>
  <mergeCells count="6">
    <mergeCell ref="A166:AB166"/>
    <mergeCell ref="A165:AB165"/>
    <mergeCell ref="A1:W1"/>
    <mergeCell ref="A163:AB163"/>
    <mergeCell ref="A164:AB164"/>
    <mergeCell ref="A167:AB16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87" sqref="P187"/>
    </sheetView>
  </sheetViews>
  <sheetFormatPr defaultRowHeight="11.25" x14ac:dyDescent="0.2"/>
  <cols>
    <col min="1" max="1" width="52.42578125" style="205" bestFit="1" customWidth="1"/>
    <col min="2" max="3" width="5.28515625" style="77" customWidth="1"/>
    <col min="4" max="4" width="5.7109375" style="77" customWidth="1"/>
    <col min="5" max="6" width="5" style="77" customWidth="1"/>
    <col min="7" max="15" width="4.85546875" style="77" bestFit="1" customWidth="1"/>
    <col min="16" max="16" width="9.5703125" style="77" customWidth="1"/>
    <col min="17" max="18" width="4.85546875" style="77" bestFit="1" customWidth="1"/>
    <col min="19" max="19" width="9.42578125" style="77" bestFit="1" customWidth="1"/>
    <col min="20" max="20" width="10.28515625" style="77" customWidth="1"/>
    <col min="21" max="23" width="7.85546875" style="77" bestFit="1" customWidth="1"/>
    <col min="24" max="25" width="7.85546875" style="371" customWidth="1"/>
    <col min="26" max="28" width="7.85546875" style="77" customWidth="1"/>
    <col min="29" max="30" width="9.140625" style="113"/>
    <col min="31" max="33" width="9.140625" style="77"/>
    <col min="34" max="34" width="11" style="77" customWidth="1"/>
    <col min="35" max="35" width="13.85546875" style="77" customWidth="1"/>
    <col min="36" max="256" width="9.140625" style="113"/>
    <col min="257" max="257" width="52.42578125" style="113" bestFit="1" customWidth="1"/>
    <col min="258" max="262" width="4.42578125" style="113" bestFit="1" customWidth="1"/>
    <col min="263" max="271" width="4.85546875" style="113" bestFit="1" customWidth="1"/>
    <col min="272" max="272" width="9.5703125" style="113" customWidth="1"/>
    <col min="273" max="274" width="4.85546875" style="113" bestFit="1" customWidth="1"/>
    <col min="275" max="275" width="9.42578125" style="113" bestFit="1" customWidth="1"/>
    <col min="276" max="276" width="10.28515625" style="113" customWidth="1"/>
    <col min="277" max="279" width="7.85546875" style="113" bestFit="1" customWidth="1"/>
    <col min="280" max="284" width="7.85546875" style="113" customWidth="1"/>
    <col min="285" max="289" width="9.140625" style="113"/>
    <col min="290" max="290" width="11" style="113" customWidth="1"/>
    <col min="291" max="291" width="5.7109375" style="113" customWidth="1"/>
    <col min="292" max="512" width="9.140625" style="113"/>
    <col min="513" max="513" width="52.42578125" style="113" bestFit="1" customWidth="1"/>
    <col min="514" max="518" width="4.42578125" style="113" bestFit="1" customWidth="1"/>
    <col min="519" max="527" width="4.85546875" style="113" bestFit="1" customWidth="1"/>
    <col min="528" max="528" width="9.5703125" style="113" customWidth="1"/>
    <col min="529" max="530" width="4.85546875" style="113" bestFit="1" customWidth="1"/>
    <col min="531" max="531" width="9.42578125" style="113" bestFit="1" customWidth="1"/>
    <col min="532" max="532" width="10.28515625" style="113" customWidth="1"/>
    <col min="533" max="535" width="7.85546875" style="113" bestFit="1" customWidth="1"/>
    <col min="536" max="540" width="7.85546875" style="113" customWidth="1"/>
    <col min="541" max="545" width="9.140625" style="113"/>
    <col min="546" max="546" width="11" style="113" customWidth="1"/>
    <col min="547" max="547" width="5.7109375" style="113" customWidth="1"/>
    <col min="548" max="768" width="9.140625" style="113"/>
    <col min="769" max="769" width="52.42578125" style="113" bestFit="1" customWidth="1"/>
    <col min="770" max="774" width="4.42578125" style="113" bestFit="1" customWidth="1"/>
    <col min="775" max="783" width="4.85546875" style="113" bestFit="1" customWidth="1"/>
    <col min="784" max="784" width="9.5703125" style="113" customWidth="1"/>
    <col min="785" max="786" width="4.85546875" style="113" bestFit="1" customWidth="1"/>
    <col min="787" max="787" width="9.42578125" style="113" bestFit="1" customWidth="1"/>
    <col min="788" max="788" width="10.28515625" style="113" customWidth="1"/>
    <col min="789" max="791" width="7.85546875" style="113" bestFit="1" customWidth="1"/>
    <col min="792" max="796" width="7.85546875" style="113" customWidth="1"/>
    <col min="797" max="801" width="9.140625" style="113"/>
    <col min="802" max="802" width="11" style="113" customWidth="1"/>
    <col min="803" max="803" width="5.7109375" style="113" customWidth="1"/>
    <col min="804" max="1024" width="9.140625" style="113"/>
    <col min="1025" max="1025" width="52.42578125" style="113" bestFit="1" customWidth="1"/>
    <col min="1026" max="1030" width="4.42578125" style="113" bestFit="1" customWidth="1"/>
    <col min="1031" max="1039" width="4.85546875" style="113" bestFit="1" customWidth="1"/>
    <col min="1040" max="1040" width="9.5703125" style="113" customWidth="1"/>
    <col min="1041" max="1042" width="4.85546875" style="113" bestFit="1" customWidth="1"/>
    <col min="1043" max="1043" width="9.42578125" style="113" bestFit="1" customWidth="1"/>
    <col min="1044" max="1044" width="10.28515625" style="113" customWidth="1"/>
    <col min="1045" max="1047" width="7.85546875" style="113" bestFit="1" customWidth="1"/>
    <col min="1048" max="1052" width="7.85546875" style="113" customWidth="1"/>
    <col min="1053" max="1057" width="9.140625" style="113"/>
    <col min="1058" max="1058" width="11" style="113" customWidth="1"/>
    <col min="1059" max="1059" width="5.7109375" style="113" customWidth="1"/>
    <col min="1060" max="1280" width="9.140625" style="113"/>
    <col min="1281" max="1281" width="52.42578125" style="113" bestFit="1" customWidth="1"/>
    <col min="1282" max="1286" width="4.42578125" style="113" bestFit="1" customWidth="1"/>
    <col min="1287" max="1295" width="4.85546875" style="113" bestFit="1" customWidth="1"/>
    <col min="1296" max="1296" width="9.5703125" style="113" customWidth="1"/>
    <col min="1297" max="1298" width="4.85546875" style="113" bestFit="1" customWidth="1"/>
    <col min="1299" max="1299" width="9.42578125" style="113" bestFit="1" customWidth="1"/>
    <col min="1300" max="1300" width="10.28515625" style="113" customWidth="1"/>
    <col min="1301" max="1303" width="7.85546875" style="113" bestFit="1" customWidth="1"/>
    <col min="1304" max="1308" width="7.85546875" style="113" customWidth="1"/>
    <col min="1309" max="1313" width="9.140625" style="113"/>
    <col min="1314" max="1314" width="11" style="113" customWidth="1"/>
    <col min="1315" max="1315" width="5.7109375" style="113" customWidth="1"/>
    <col min="1316" max="1536" width="9.140625" style="113"/>
    <col min="1537" max="1537" width="52.42578125" style="113" bestFit="1" customWidth="1"/>
    <col min="1538" max="1542" width="4.42578125" style="113" bestFit="1" customWidth="1"/>
    <col min="1543" max="1551" width="4.85546875" style="113" bestFit="1" customWidth="1"/>
    <col min="1552" max="1552" width="9.5703125" style="113" customWidth="1"/>
    <col min="1553" max="1554" width="4.85546875" style="113" bestFit="1" customWidth="1"/>
    <col min="1555" max="1555" width="9.42578125" style="113" bestFit="1" customWidth="1"/>
    <col min="1556" max="1556" width="10.28515625" style="113" customWidth="1"/>
    <col min="1557" max="1559" width="7.85546875" style="113" bestFit="1" customWidth="1"/>
    <col min="1560" max="1564" width="7.85546875" style="113" customWidth="1"/>
    <col min="1565" max="1569" width="9.140625" style="113"/>
    <col min="1570" max="1570" width="11" style="113" customWidth="1"/>
    <col min="1571" max="1571" width="5.7109375" style="113" customWidth="1"/>
    <col min="1572" max="1792" width="9.140625" style="113"/>
    <col min="1793" max="1793" width="52.42578125" style="113" bestFit="1" customWidth="1"/>
    <col min="1794" max="1798" width="4.42578125" style="113" bestFit="1" customWidth="1"/>
    <col min="1799" max="1807" width="4.85546875" style="113" bestFit="1" customWidth="1"/>
    <col min="1808" max="1808" width="9.5703125" style="113" customWidth="1"/>
    <col min="1809" max="1810" width="4.85546875" style="113" bestFit="1" customWidth="1"/>
    <col min="1811" max="1811" width="9.42578125" style="113" bestFit="1" customWidth="1"/>
    <col min="1812" max="1812" width="10.28515625" style="113" customWidth="1"/>
    <col min="1813" max="1815" width="7.85546875" style="113" bestFit="1" customWidth="1"/>
    <col min="1816" max="1820" width="7.85546875" style="113" customWidth="1"/>
    <col min="1821" max="1825" width="9.140625" style="113"/>
    <col min="1826" max="1826" width="11" style="113" customWidth="1"/>
    <col min="1827" max="1827" width="5.7109375" style="113" customWidth="1"/>
    <col min="1828" max="2048" width="9.140625" style="113"/>
    <col min="2049" max="2049" width="52.42578125" style="113" bestFit="1" customWidth="1"/>
    <col min="2050" max="2054" width="4.42578125" style="113" bestFit="1" customWidth="1"/>
    <col min="2055" max="2063" width="4.85546875" style="113" bestFit="1" customWidth="1"/>
    <col min="2064" max="2064" width="9.5703125" style="113" customWidth="1"/>
    <col min="2065" max="2066" width="4.85546875" style="113" bestFit="1" customWidth="1"/>
    <col min="2067" max="2067" width="9.42578125" style="113" bestFit="1" customWidth="1"/>
    <col min="2068" max="2068" width="10.28515625" style="113" customWidth="1"/>
    <col min="2069" max="2071" width="7.85546875" style="113" bestFit="1" customWidth="1"/>
    <col min="2072" max="2076" width="7.85546875" style="113" customWidth="1"/>
    <col min="2077" max="2081" width="9.140625" style="113"/>
    <col min="2082" max="2082" width="11" style="113" customWidth="1"/>
    <col min="2083" max="2083" width="5.7109375" style="113" customWidth="1"/>
    <col min="2084" max="2304" width="9.140625" style="113"/>
    <col min="2305" max="2305" width="52.42578125" style="113" bestFit="1" customWidth="1"/>
    <col min="2306" max="2310" width="4.42578125" style="113" bestFit="1" customWidth="1"/>
    <col min="2311" max="2319" width="4.85546875" style="113" bestFit="1" customWidth="1"/>
    <col min="2320" max="2320" width="9.5703125" style="113" customWidth="1"/>
    <col min="2321" max="2322" width="4.85546875" style="113" bestFit="1" customWidth="1"/>
    <col min="2323" max="2323" width="9.42578125" style="113" bestFit="1" customWidth="1"/>
    <col min="2324" max="2324" width="10.28515625" style="113" customWidth="1"/>
    <col min="2325" max="2327" width="7.85546875" style="113" bestFit="1" customWidth="1"/>
    <col min="2328" max="2332" width="7.85546875" style="113" customWidth="1"/>
    <col min="2333" max="2337" width="9.140625" style="113"/>
    <col min="2338" max="2338" width="11" style="113" customWidth="1"/>
    <col min="2339" max="2339" width="5.7109375" style="113" customWidth="1"/>
    <col min="2340" max="2560" width="9.140625" style="113"/>
    <col min="2561" max="2561" width="52.42578125" style="113" bestFit="1" customWidth="1"/>
    <col min="2562" max="2566" width="4.42578125" style="113" bestFit="1" customWidth="1"/>
    <col min="2567" max="2575" width="4.85546875" style="113" bestFit="1" customWidth="1"/>
    <col min="2576" max="2576" width="9.5703125" style="113" customWidth="1"/>
    <col min="2577" max="2578" width="4.85546875" style="113" bestFit="1" customWidth="1"/>
    <col min="2579" max="2579" width="9.42578125" style="113" bestFit="1" customWidth="1"/>
    <col min="2580" max="2580" width="10.28515625" style="113" customWidth="1"/>
    <col min="2581" max="2583" width="7.85546875" style="113" bestFit="1" customWidth="1"/>
    <col min="2584" max="2588" width="7.85546875" style="113" customWidth="1"/>
    <col min="2589" max="2593" width="9.140625" style="113"/>
    <col min="2594" max="2594" width="11" style="113" customWidth="1"/>
    <col min="2595" max="2595" width="5.7109375" style="113" customWidth="1"/>
    <col min="2596" max="2816" width="9.140625" style="113"/>
    <col min="2817" max="2817" width="52.42578125" style="113" bestFit="1" customWidth="1"/>
    <col min="2818" max="2822" width="4.42578125" style="113" bestFit="1" customWidth="1"/>
    <col min="2823" max="2831" width="4.85546875" style="113" bestFit="1" customWidth="1"/>
    <col min="2832" max="2832" width="9.5703125" style="113" customWidth="1"/>
    <col min="2833" max="2834" width="4.85546875" style="113" bestFit="1" customWidth="1"/>
    <col min="2835" max="2835" width="9.42578125" style="113" bestFit="1" customWidth="1"/>
    <col min="2836" max="2836" width="10.28515625" style="113" customWidth="1"/>
    <col min="2837" max="2839" width="7.85546875" style="113" bestFit="1" customWidth="1"/>
    <col min="2840" max="2844" width="7.85546875" style="113" customWidth="1"/>
    <col min="2845" max="2849" width="9.140625" style="113"/>
    <col min="2850" max="2850" width="11" style="113" customWidth="1"/>
    <col min="2851" max="2851" width="5.7109375" style="113" customWidth="1"/>
    <col min="2852" max="3072" width="9.140625" style="113"/>
    <col min="3073" max="3073" width="52.42578125" style="113" bestFit="1" customWidth="1"/>
    <col min="3074" max="3078" width="4.42578125" style="113" bestFit="1" customWidth="1"/>
    <col min="3079" max="3087" width="4.85546875" style="113" bestFit="1" customWidth="1"/>
    <col min="3088" max="3088" width="9.5703125" style="113" customWidth="1"/>
    <col min="3089" max="3090" width="4.85546875" style="113" bestFit="1" customWidth="1"/>
    <col min="3091" max="3091" width="9.42578125" style="113" bestFit="1" customWidth="1"/>
    <col min="3092" max="3092" width="10.28515625" style="113" customWidth="1"/>
    <col min="3093" max="3095" width="7.85546875" style="113" bestFit="1" customWidth="1"/>
    <col min="3096" max="3100" width="7.85546875" style="113" customWidth="1"/>
    <col min="3101" max="3105" width="9.140625" style="113"/>
    <col min="3106" max="3106" width="11" style="113" customWidth="1"/>
    <col min="3107" max="3107" width="5.7109375" style="113" customWidth="1"/>
    <col min="3108" max="3328" width="9.140625" style="113"/>
    <col min="3329" max="3329" width="52.42578125" style="113" bestFit="1" customWidth="1"/>
    <col min="3330" max="3334" width="4.42578125" style="113" bestFit="1" customWidth="1"/>
    <col min="3335" max="3343" width="4.85546875" style="113" bestFit="1" customWidth="1"/>
    <col min="3344" max="3344" width="9.5703125" style="113" customWidth="1"/>
    <col min="3345" max="3346" width="4.85546875" style="113" bestFit="1" customWidth="1"/>
    <col min="3347" max="3347" width="9.42578125" style="113" bestFit="1" customWidth="1"/>
    <col min="3348" max="3348" width="10.28515625" style="113" customWidth="1"/>
    <col min="3349" max="3351" width="7.85546875" style="113" bestFit="1" customWidth="1"/>
    <col min="3352" max="3356" width="7.85546875" style="113" customWidth="1"/>
    <col min="3357" max="3361" width="9.140625" style="113"/>
    <col min="3362" max="3362" width="11" style="113" customWidth="1"/>
    <col min="3363" max="3363" width="5.7109375" style="113" customWidth="1"/>
    <col min="3364" max="3584" width="9.140625" style="113"/>
    <col min="3585" max="3585" width="52.42578125" style="113" bestFit="1" customWidth="1"/>
    <col min="3586" max="3590" width="4.42578125" style="113" bestFit="1" customWidth="1"/>
    <col min="3591" max="3599" width="4.85546875" style="113" bestFit="1" customWidth="1"/>
    <col min="3600" max="3600" width="9.5703125" style="113" customWidth="1"/>
    <col min="3601" max="3602" width="4.85546875" style="113" bestFit="1" customWidth="1"/>
    <col min="3603" max="3603" width="9.42578125" style="113" bestFit="1" customWidth="1"/>
    <col min="3604" max="3604" width="10.28515625" style="113" customWidth="1"/>
    <col min="3605" max="3607" width="7.85546875" style="113" bestFit="1" customWidth="1"/>
    <col min="3608" max="3612" width="7.85546875" style="113" customWidth="1"/>
    <col min="3613" max="3617" width="9.140625" style="113"/>
    <col min="3618" max="3618" width="11" style="113" customWidth="1"/>
    <col min="3619" max="3619" width="5.7109375" style="113" customWidth="1"/>
    <col min="3620" max="3840" width="9.140625" style="113"/>
    <col min="3841" max="3841" width="52.42578125" style="113" bestFit="1" customWidth="1"/>
    <col min="3842" max="3846" width="4.42578125" style="113" bestFit="1" customWidth="1"/>
    <col min="3847" max="3855" width="4.85546875" style="113" bestFit="1" customWidth="1"/>
    <col min="3856" max="3856" width="9.5703125" style="113" customWidth="1"/>
    <col min="3857" max="3858" width="4.85546875" style="113" bestFit="1" customWidth="1"/>
    <col min="3859" max="3859" width="9.42578125" style="113" bestFit="1" customWidth="1"/>
    <col min="3860" max="3860" width="10.28515625" style="113" customWidth="1"/>
    <col min="3861" max="3863" width="7.85546875" style="113" bestFit="1" customWidth="1"/>
    <col min="3864" max="3868" width="7.85546875" style="113" customWidth="1"/>
    <col min="3869" max="3873" width="9.140625" style="113"/>
    <col min="3874" max="3874" width="11" style="113" customWidth="1"/>
    <col min="3875" max="3875" width="5.7109375" style="113" customWidth="1"/>
    <col min="3876" max="4096" width="9.140625" style="113"/>
    <col min="4097" max="4097" width="52.42578125" style="113" bestFit="1" customWidth="1"/>
    <col min="4098" max="4102" width="4.42578125" style="113" bestFit="1" customWidth="1"/>
    <col min="4103" max="4111" width="4.85546875" style="113" bestFit="1" customWidth="1"/>
    <col min="4112" max="4112" width="9.5703125" style="113" customWidth="1"/>
    <col min="4113" max="4114" width="4.85546875" style="113" bestFit="1" customWidth="1"/>
    <col min="4115" max="4115" width="9.42578125" style="113" bestFit="1" customWidth="1"/>
    <col min="4116" max="4116" width="10.28515625" style="113" customWidth="1"/>
    <col min="4117" max="4119" width="7.85546875" style="113" bestFit="1" customWidth="1"/>
    <col min="4120" max="4124" width="7.85546875" style="113" customWidth="1"/>
    <col min="4125" max="4129" width="9.140625" style="113"/>
    <col min="4130" max="4130" width="11" style="113" customWidth="1"/>
    <col min="4131" max="4131" width="5.7109375" style="113" customWidth="1"/>
    <col min="4132" max="4352" width="9.140625" style="113"/>
    <col min="4353" max="4353" width="52.42578125" style="113" bestFit="1" customWidth="1"/>
    <col min="4354" max="4358" width="4.42578125" style="113" bestFit="1" customWidth="1"/>
    <col min="4359" max="4367" width="4.85546875" style="113" bestFit="1" customWidth="1"/>
    <col min="4368" max="4368" width="9.5703125" style="113" customWidth="1"/>
    <col min="4369" max="4370" width="4.85546875" style="113" bestFit="1" customWidth="1"/>
    <col min="4371" max="4371" width="9.42578125" style="113" bestFit="1" customWidth="1"/>
    <col min="4372" max="4372" width="10.28515625" style="113" customWidth="1"/>
    <col min="4373" max="4375" width="7.85546875" style="113" bestFit="1" customWidth="1"/>
    <col min="4376" max="4380" width="7.85546875" style="113" customWidth="1"/>
    <col min="4381" max="4385" width="9.140625" style="113"/>
    <col min="4386" max="4386" width="11" style="113" customWidth="1"/>
    <col min="4387" max="4387" width="5.7109375" style="113" customWidth="1"/>
    <col min="4388" max="4608" width="9.140625" style="113"/>
    <col min="4609" max="4609" width="52.42578125" style="113" bestFit="1" customWidth="1"/>
    <col min="4610" max="4614" width="4.42578125" style="113" bestFit="1" customWidth="1"/>
    <col min="4615" max="4623" width="4.85546875" style="113" bestFit="1" customWidth="1"/>
    <col min="4624" max="4624" width="9.5703125" style="113" customWidth="1"/>
    <col min="4625" max="4626" width="4.85546875" style="113" bestFit="1" customWidth="1"/>
    <col min="4627" max="4627" width="9.42578125" style="113" bestFit="1" customWidth="1"/>
    <col min="4628" max="4628" width="10.28515625" style="113" customWidth="1"/>
    <col min="4629" max="4631" width="7.85546875" style="113" bestFit="1" customWidth="1"/>
    <col min="4632" max="4636" width="7.85546875" style="113" customWidth="1"/>
    <col min="4637" max="4641" width="9.140625" style="113"/>
    <col min="4642" max="4642" width="11" style="113" customWidth="1"/>
    <col min="4643" max="4643" width="5.7109375" style="113" customWidth="1"/>
    <col min="4644" max="4864" width="9.140625" style="113"/>
    <col min="4865" max="4865" width="52.42578125" style="113" bestFit="1" customWidth="1"/>
    <col min="4866" max="4870" width="4.42578125" style="113" bestFit="1" customWidth="1"/>
    <col min="4871" max="4879" width="4.85546875" style="113" bestFit="1" customWidth="1"/>
    <col min="4880" max="4880" width="9.5703125" style="113" customWidth="1"/>
    <col min="4881" max="4882" width="4.85546875" style="113" bestFit="1" customWidth="1"/>
    <col min="4883" max="4883" width="9.42578125" style="113" bestFit="1" customWidth="1"/>
    <col min="4884" max="4884" width="10.28515625" style="113" customWidth="1"/>
    <col min="4885" max="4887" width="7.85546875" style="113" bestFit="1" customWidth="1"/>
    <col min="4888" max="4892" width="7.85546875" style="113" customWidth="1"/>
    <col min="4893" max="4897" width="9.140625" style="113"/>
    <col min="4898" max="4898" width="11" style="113" customWidth="1"/>
    <col min="4899" max="4899" width="5.7109375" style="113" customWidth="1"/>
    <col min="4900" max="5120" width="9.140625" style="113"/>
    <col min="5121" max="5121" width="52.42578125" style="113" bestFit="1" customWidth="1"/>
    <col min="5122" max="5126" width="4.42578125" style="113" bestFit="1" customWidth="1"/>
    <col min="5127" max="5135" width="4.85546875" style="113" bestFit="1" customWidth="1"/>
    <col min="5136" max="5136" width="9.5703125" style="113" customWidth="1"/>
    <col min="5137" max="5138" width="4.85546875" style="113" bestFit="1" customWidth="1"/>
    <col min="5139" max="5139" width="9.42578125" style="113" bestFit="1" customWidth="1"/>
    <col min="5140" max="5140" width="10.28515625" style="113" customWidth="1"/>
    <col min="5141" max="5143" width="7.85546875" style="113" bestFit="1" customWidth="1"/>
    <col min="5144" max="5148" width="7.85546875" style="113" customWidth="1"/>
    <col min="5149" max="5153" width="9.140625" style="113"/>
    <col min="5154" max="5154" width="11" style="113" customWidth="1"/>
    <col min="5155" max="5155" width="5.7109375" style="113" customWidth="1"/>
    <col min="5156" max="5376" width="9.140625" style="113"/>
    <col min="5377" max="5377" width="52.42578125" style="113" bestFit="1" customWidth="1"/>
    <col min="5378" max="5382" width="4.42578125" style="113" bestFit="1" customWidth="1"/>
    <col min="5383" max="5391" width="4.85546875" style="113" bestFit="1" customWidth="1"/>
    <col min="5392" max="5392" width="9.5703125" style="113" customWidth="1"/>
    <col min="5393" max="5394" width="4.85546875" style="113" bestFit="1" customWidth="1"/>
    <col min="5395" max="5395" width="9.42578125" style="113" bestFit="1" customWidth="1"/>
    <col min="5396" max="5396" width="10.28515625" style="113" customWidth="1"/>
    <col min="5397" max="5399" width="7.85546875" style="113" bestFit="1" customWidth="1"/>
    <col min="5400" max="5404" width="7.85546875" style="113" customWidth="1"/>
    <col min="5405" max="5409" width="9.140625" style="113"/>
    <col min="5410" max="5410" width="11" style="113" customWidth="1"/>
    <col min="5411" max="5411" width="5.7109375" style="113" customWidth="1"/>
    <col min="5412" max="5632" width="9.140625" style="113"/>
    <col min="5633" max="5633" width="52.42578125" style="113" bestFit="1" customWidth="1"/>
    <col min="5634" max="5638" width="4.42578125" style="113" bestFit="1" customWidth="1"/>
    <col min="5639" max="5647" width="4.85546875" style="113" bestFit="1" customWidth="1"/>
    <col min="5648" max="5648" width="9.5703125" style="113" customWidth="1"/>
    <col min="5649" max="5650" width="4.85546875" style="113" bestFit="1" customWidth="1"/>
    <col min="5651" max="5651" width="9.42578125" style="113" bestFit="1" customWidth="1"/>
    <col min="5652" max="5652" width="10.28515625" style="113" customWidth="1"/>
    <col min="5653" max="5655" width="7.85546875" style="113" bestFit="1" customWidth="1"/>
    <col min="5656" max="5660" width="7.85546875" style="113" customWidth="1"/>
    <col min="5661" max="5665" width="9.140625" style="113"/>
    <col min="5666" max="5666" width="11" style="113" customWidth="1"/>
    <col min="5667" max="5667" width="5.7109375" style="113" customWidth="1"/>
    <col min="5668" max="5888" width="9.140625" style="113"/>
    <col min="5889" max="5889" width="52.42578125" style="113" bestFit="1" customWidth="1"/>
    <col min="5890" max="5894" width="4.42578125" style="113" bestFit="1" customWidth="1"/>
    <col min="5895" max="5903" width="4.85546875" style="113" bestFit="1" customWidth="1"/>
    <col min="5904" max="5904" width="9.5703125" style="113" customWidth="1"/>
    <col min="5905" max="5906" width="4.85546875" style="113" bestFit="1" customWidth="1"/>
    <col min="5907" max="5907" width="9.42578125" style="113" bestFit="1" customWidth="1"/>
    <col min="5908" max="5908" width="10.28515625" style="113" customWidth="1"/>
    <col min="5909" max="5911" width="7.85546875" style="113" bestFit="1" customWidth="1"/>
    <col min="5912" max="5916" width="7.85546875" style="113" customWidth="1"/>
    <col min="5917" max="5921" width="9.140625" style="113"/>
    <col min="5922" max="5922" width="11" style="113" customWidth="1"/>
    <col min="5923" max="5923" width="5.7109375" style="113" customWidth="1"/>
    <col min="5924" max="6144" width="9.140625" style="113"/>
    <col min="6145" max="6145" width="52.42578125" style="113" bestFit="1" customWidth="1"/>
    <col min="6146" max="6150" width="4.42578125" style="113" bestFit="1" customWidth="1"/>
    <col min="6151" max="6159" width="4.85546875" style="113" bestFit="1" customWidth="1"/>
    <col min="6160" max="6160" width="9.5703125" style="113" customWidth="1"/>
    <col min="6161" max="6162" width="4.85546875" style="113" bestFit="1" customWidth="1"/>
    <col min="6163" max="6163" width="9.42578125" style="113" bestFit="1" customWidth="1"/>
    <col min="6164" max="6164" width="10.28515625" style="113" customWidth="1"/>
    <col min="6165" max="6167" width="7.85546875" style="113" bestFit="1" customWidth="1"/>
    <col min="6168" max="6172" width="7.85546875" style="113" customWidth="1"/>
    <col min="6173" max="6177" width="9.140625" style="113"/>
    <col min="6178" max="6178" width="11" style="113" customWidth="1"/>
    <col min="6179" max="6179" width="5.7109375" style="113" customWidth="1"/>
    <col min="6180" max="6400" width="9.140625" style="113"/>
    <col min="6401" max="6401" width="52.42578125" style="113" bestFit="1" customWidth="1"/>
    <col min="6402" max="6406" width="4.42578125" style="113" bestFit="1" customWidth="1"/>
    <col min="6407" max="6415" width="4.85546875" style="113" bestFit="1" customWidth="1"/>
    <col min="6416" max="6416" width="9.5703125" style="113" customWidth="1"/>
    <col min="6417" max="6418" width="4.85546875" style="113" bestFit="1" customWidth="1"/>
    <col min="6419" max="6419" width="9.42578125" style="113" bestFit="1" customWidth="1"/>
    <col min="6420" max="6420" width="10.28515625" style="113" customWidth="1"/>
    <col min="6421" max="6423" width="7.85546875" style="113" bestFit="1" customWidth="1"/>
    <col min="6424" max="6428" width="7.85546875" style="113" customWidth="1"/>
    <col min="6429" max="6433" width="9.140625" style="113"/>
    <col min="6434" max="6434" width="11" style="113" customWidth="1"/>
    <col min="6435" max="6435" width="5.7109375" style="113" customWidth="1"/>
    <col min="6436" max="6656" width="9.140625" style="113"/>
    <col min="6657" max="6657" width="52.42578125" style="113" bestFit="1" customWidth="1"/>
    <col min="6658" max="6662" width="4.42578125" style="113" bestFit="1" customWidth="1"/>
    <col min="6663" max="6671" width="4.85546875" style="113" bestFit="1" customWidth="1"/>
    <col min="6672" max="6672" width="9.5703125" style="113" customWidth="1"/>
    <col min="6673" max="6674" width="4.85546875" style="113" bestFit="1" customWidth="1"/>
    <col min="6675" max="6675" width="9.42578125" style="113" bestFit="1" customWidth="1"/>
    <col min="6676" max="6676" width="10.28515625" style="113" customWidth="1"/>
    <col min="6677" max="6679" width="7.85546875" style="113" bestFit="1" customWidth="1"/>
    <col min="6680" max="6684" width="7.85546875" style="113" customWidth="1"/>
    <col min="6685" max="6689" width="9.140625" style="113"/>
    <col min="6690" max="6690" width="11" style="113" customWidth="1"/>
    <col min="6691" max="6691" width="5.7109375" style="113" customWidth="1"/>
    <col min="6692" max="6912" width="9.140625" style="113"/>
    <col min="6913" max="6913" width="52.42578125" style="113" bestFit="1" customWidth="1"/>
    <col min="6914" max="6918" width="4.42578125" style="113" bestFit="1" customWidth="1"/>
    <col min="6919" max="6927" width="4.85546875" style="113" bestFit="1" customWidth="1"/>
    <col min="6928" max="6928" width="9.5703125" style="113" customWidth="1"/>
    <col min="6929" max="6930" width="4.85546875" style="113" bestFit="1" customWidth="1"/>
    <col min="6931" max="6931" width="9.42578125" style="113" bestFit="1" customWidth="1"/>
    <col min="6932" max="6932" width="10.28515625" style="113" customWidth="1"/>
    <col min="6933" max="6935" width="7.85546875" style="113" bestFit="1" customWidth="1"/>
    <col min="6936" max="6940" width="7.85546875" style="113" customWidth="1"/>
    <col min="6941" max="6945" width="9.140625" style="113"/>
    <col min="6946" max="6946" width="11" style="113" customWidth="1"/>
    <col min="6947" max="6947" width="5.7109375" style="113" customWidth="1"/>
    <col min="6948" max="7168" width="9.140625" style="113"/>
    <col min="7169" max="7169" width="52.42578125" style="113" bestFit="1" customWidth="1"/>
    <col min="7170" max="7174" width="4.42578125" style="113" bestFit="1" customWidth="1"/>
    <col min="7175" max="7183" width="4.85546875" style="113" bestFit="1" customWidth="1"/>
    <col min="7184" max="7184" width="9.5703125" style="113" customWidth="1"/>
    <col min="7185" max="7186" width="4.85546875" style="113" bestFit="1" customWidth="1"/>
    <col min="7187" max="7187" width="9.42578125" style="113" bestFit="1" customWidth="1"/>
    <col min="7188" max="7188" width="10.28515625" style="113" customWidth="1"/>
    <col min="7189" max="7191" width="7.85546875" style="113" bestFit="1" customWidth="1"/>
    <col min="7192" max="7196" width="7.85546875" style="113" customWidth="1"/>
    <col min="7197" max="7201" width="9.140625" style="113"/>
    <col min="7202" max="7202" width="11" style="113" customWidth="1"/>
    <col min="7203" max="7203" width="5.7109375" style="113" customWidth="1"/>
    <col min="7204" max="7424" width="9.140625" style="113"/>
    <col min="7425" max="7425" width="52.42578125" style="113" bestFit="1" customWidth="1"/>
    <col min="7426" max="7430" width="4.42578125" style="113" bestFit="1" customWidth="1"/>
    <col min="7431" max="7439" width="4.85546875" style="113" bestFit="1" customWidth="1"/>
    <col min="7440" max="7440" width="9.5703125" style="113" customWidth="1"/>
    <col min="7441" max="7442" width="4.85546875" style="113" bestFit="1" customWidth="1"/>
    <col min="7443" max="7443" width="9.42578125" style="113" bestFit="1" customWidth="1"/>
    <col min="7444" max="7444" width="10.28515625" style="113" customWidth="1"/>
    <col min="7445" max="7447" width="7.85546875" style="113" bestFit="1" customWidth="1"/>
    <col min="7448" max="7452" width="7.85546875" style="113" customWidth="1"/>
    <col min="7453" max="7457" width="9.140625" style="113"/>
    <col min="7458" max="7458" width="11" style="113" customWidth="1"/>
    <col min="7459" max="7459" width="5.7109375" style="113" customWidth="1"/>
    <col min="7460" max="7680" width="9.140625" style="113"/>
    <col min="7681" max="7681" width="52.42578125" style="113" bestFit="1" customWidth="1"/>
    <col min="7682" max="7686" width="4.42578125" style="113" bestFit="1" customWidth="1"/>
    <col min="7687" max="7695" width="4.85546875" style="113" bestFit="1" customWidth="1"/>
    <col min="7696" max="7696" width="9.5703125" style="113" customWidth="1"/>
    <col min="7697" max="7698" width="4.85546875" style="113" bestFit="1" customWidth="1"/>
    <col min="7699" max="7699" width="9.42578125" style="113" bestFit="1" customWidth="1"/>
    <col min="7700" max="7700" width="10.28515625" style="113" customWidth="1"/>
    <col min="7701" max="7703" width="7.85546875" style="113" bestFit="1" customWidth="1"/>
    <col min="7704" max="7708" width="7.85546875" style="113" customWidth="1"/>
    <col min="7709" max="7713" width="9.140625" style="113"/>
    <col min="7714" max="7714" width="11" style="113" customWidth="1"/>
    <col min="7715" max="7715" width="5.7109375" style="113" customWidth="1"/>
    <col min="7716" max="7936" width="9.140625" style="113"/>
    <col min="7937" max="7937" width="52.42578125" style="113" bestFit="1" customWidth="1"/>
    <col min="7938" max="7942" width="4.42578125" style="113" bestFit="1" customWidth="1"/>
    <col min="7943" max="7951" width="4.85546875" style="113" bestFit="1" customWidth="1"/>
    <col min="7952" max="7952" width="9.5703125" style="113" customWidth="1"/>
    <col min="7953" max="7954" width="4.85546875" style="113" bestFit="1" customWidth="1"/>
    <col min="7955" max="7955" width="9.42578125" style="113" bestFit="1" customWidth="1"/>
    <col min="7956" max="7956" width="10.28515625" style="113" customWidth="1"/>
    <col min="7957" max="7959" width="7.85546875" style="113" bestFit="1" customWidth="1"/>
    <col min="7960" max="7964" width="7.85546875" style="113" customWidth="1"/>
    <col min="7965" max="7969" width="9.140625" style="113"/>
    <col min="7970" max="7970" width="11" style="113" customWidth="1"/>
    <col min="7971" max="7971" width="5.7109375" style="113" customWidth="1"/>
    <col min="7972" max="8192" width="9.140625" style="113"/>
    <col min="8193" max="8193" width="52.42578125" style="113" bestFit="1" customWidth="1"/>
    <col min="8194" max="8198" width="4.42578125" style="113" bestFit="1" customWidth="1"/>
    <col min="8199" max="8207" width="4.85546875" style="113" bestFit="1" customWidth="1"/>
    <col min="8208" max="8208" width="9.5703125" style="113" customWidth="1"/>
    <col min="8209" max="8210" width="4.85546875" style="113" bestFit="1" customWidth="1"/>
    <col min="8211" max="8211" width="9.42578125" style="113" bestFit="1" customWidth="1"/>
    <col min="8212" max="8212" width="10.28515625" style="113" customWidth="1"/>
    <col min="8213" max="8215" width="7.85546875" style="113" bestFit="1" customWidth="1"/>
    <col min="8216" max="8220" width="7.85546875" style="113" customWidth="1"/>
    <col min="8221" max="8225" width="9.140625" style="113"/>
    <col min="8226" max="8226" width="11" style="113" customWidth="1"/>
    <col min="8227" max="8227" width="5.7109375" style="113" customWidth="1"/>
    <col min="8228" max="8448" width="9.140625" style="113"/>
    <col min="8449" max="8449" width="52.42578125" style="113" bestFit="1" customWidth="1"/>
    <col min="8450" max="8454" width="4.42578125" style="113" bestFit="1" customWidth="1"/>
    <col min="8455" max="8463" width="4.85546875" style="113" bestFit="1" customWidth="1"/>
    <col min="8464" max="8464" width="9.5703125" style="113" customWidth="1"/>
    <col min="8465" max="8466" width="4.85546875" style="113" bestFit="1" customWidth="1"/>
    <col min="8467" max="8467" width="9.42578125" style="113" bestFit="1" customWidth="1"/>
    <col min="8468" max="8468" width="10.28515625" style="113" customWidth="1"/>
    <col min="8469" max="8471" width="7.85546875" style="113" bestFit="1" customWidth="1"/>
    <col min="8472" max="8476" width="7.85546875" style="113" customWidth="1"/>
    <col min="8477" max="8481" width="9.140625" style="113"/>
    <col min="8482" max="8482" width="11" style="113" customWidth="1"/>
    <col min="8483" max="8483" width="5.7109375" style="113" customWidth="1"/>
    <col min="8484" max="8704" width="9.140625" style="113"/>
    <col min="8705" max="8705" width="52.42578125" style="113" bestFit="1" customWidth="1"/>
    <col min="8706" max="8710" width="4.42578125" style="113" bestFit="1" customWidth="1"/>
    <col min="8711" max="8719" width="4.85546875" style="113" bestFit="1" customWidth="1"/>
    <col min="8720" max="8720" width="9.5703125" style="113" customWidth="1"/>
    <col min="8721" max="8722" width="4.85546875" style="113" bestFit="1" customWidth="1"/>
    <col min="8723" max="8723" width="9.42578125" style="113" bestFit="1" customWidth="1"/>
    <col min="8724" max="8724" width="10.28515625" style="113" customWidth="1"/>
    <col min="8725" max="8727" width="7.85546875" style="113" bestFit="1" customWidth="1"/>
    <col min="8728" max="8732" width="7.85546875" style="113" customWidth="1"/>
    <col min="8733" max="8737" width="9.140625" style="113"/>
    <col min="8738" max="8738" width="11" style="113" customWidth="1"/>
    <col min="8739" max="8739" width="5.7109375" style="113" customWidth="1"/>
    <col min="8740" max="8960" width="9.140625" style="113"/>
    <col min="8961" max="8961" width="52.42578125" style="113" bestFit="1" customWidth="1"/>
    <col min="8962" max="8966" width="4.42578125" style="113" bestFit="1" customWidth="1"/>
    <col min="8967" max="8975" width="4.85546875" style="113" bestFit="1" customWidth="1"/>
    <col min="8976" max="8976" width="9.5703125" style="113" customWidth="1"/>
    <col min="8977" max="8978" width="4.85546875" style="113" bestFit="1" customWidth="1"/>
    <col min="8979" max="8979" width="9.42578125" style="113" bestFit="1" customWidth="1"/>
    <col min="8980" max="8980" width="10.28515625" style="113" customWidth="1"/>
    <col min="8981" max="8983" width="7.85546875" style="113" bestFit="1" customWidth="1"/>
    <col min="8984" max="8988" width="7.85546875" style="113" customWidth="1"/>
    <col min="8989" max="8993" width="9.140625" style="113"/>
    <col min="8994" max="8994" width="11" style="113" customWidth="1"/>
    <col min="8995" max="8995" width="5.7109375" style="113" customWidth="1"/>
    <col min="8996" max="9216" width="9.140625" style="113"/>
    <col min="9217" max="9217" width="52.42578125" style="113" bestFit="1" customWidth="1"/>
    <col min="9218" max="9222" width="4.42578125" style="113" bestFit="1" customWidth="1"/>
    <col min="9223" max="9231" width="4.85546875" style="113" bestFit="1" customWidth="1"/>
    <col min="9232" max="9232" width="9.5703125" style="113" customWidth="1"/>
    <col min="9233" max="9234" width="4.85546875" style="113" bestFit="1" customWidth="1"/>
    <col min="9235" max="9235" width="9.42578125" style="113" bestFit="1" customWidth="1"/>
    <col min="9236" max="9236" width="10.28515625" style="113" customWidth="1"/>
    <col min="9237" max="9239" width="7.85546875" style="113" bestFit="1" customWidth="1"/>
    <col min="9240" max="9244" width="7.85546875" style="113" customWidth="1"/>
    <col min="9245" max="9249" width="9.140625" style="113"/>
    <col min="9250" max="9250" width="11" style="113" customWidth="1"/>
    <col min="9251" max="9251" width="5.7109375" style="113" customWidth="1"/>
    <col min="9252" max="9472" width="9.140625" style="113"/>
    <col min="9473" max="9473" width="52.42578125" style="113" bestFit="1" customWidth="1"/>
    <col min="9474" max="9478" width="4.42578125" style="113" bestFit="1" customWidth="1"/>
    <col min="9479" max="9487" width="4.85546875" style="113" bestFit="1" customWidth="1"/>
    <col min="9488" max="9488" width="9.5703125" style="113" customWidth="1"/>
    <col min="9489" max="9490" width="4.85546875" style="113" bestFit="1" customWidth="1"/>
    <col min="9491" max="9491" width="9.42578125" style="113" bestFit="1" customWidth="1"/>
    <col min="9492" max="9492" width="10.28515625" style="113" customWidth="1"/>
    <col min="9493" max="9495" width="7.85546875" style="113" bestFit="1" customWidth="1"/>
    <col min="9496" max="9500" width="7.85546875" style="113" customWidth="1"/>
    <col min="9501" max="9505" width="9.140625" style="113"/>
    <col min="9506" max="9506" width="11" style="113" customWidth="1"/>
    <col min="9507" max="9507" width="5.7109375" style="113" customWidth="1"/>
    <col min="9508" max="9728" width="9.140625" style="113"/>
    <col min="9729" max="9729" width="52.42578125" style="113" bestFit="1" customWidth="1"/>
    <col min="9730" max="9734" width="4.42578125" style="113" bestFit="1" customWidth="1"/>
    <col min="9735" max="9743" width="4.85546875" style="113" bestFit="1" customWidth="1"/>
    <col min="9744" max="9744" width="9.5703125" style="113" customWidth="1"/>
    <col min="9745" max="9746" width="4.85546875" style="113" bestFit="1" customWidth="1"/>
    <col min="9747" max="9747" width="9.42578125" style="113" bestFit="1" customWidth="1"/>
    <col min="9748" max="9748" width="10.28515625" style="113" customWidth="1"/>
    <col min="9749" max="9751" width="7.85546875" style="113" bestFit="1" customWidth="1"/>
    <col min="9752" max="9756" width="7.85546875" style="113" customWidth="1"/>
    <col min="9757" max="9761" width="9.140625" style="113"/>
    <col min="9762" max="9762" width="11" style="113" customWidth="1"/>
    <col min="9763" max="9763" width="5.7109375" style="113" customWidth="1"/>
    <col min="9764" max="9984" width="9.140625" style="113"/>
    <col min="9985" max="9985" width="52.42578125" style="113" bestFit="1" customWidth="1"/>
    <col min="9986" max="9990" width="4.42578125" style="113" bestFit="1" customWidth="1"/>
    <col min="9991" max="9999" width="4.85546875" style="113" bestFit="1" customWidth="1"/>
    <col min="10000" max="10000" width="9.5703125" style="113" customWidth="1"/>
    <col min="10001" max="10002" width="4.85546875" style="113" bestFit="1" customWidth="1"/>
    <col min="10003" max="10003" width="9.42578125" style="113" bestFit="1" customWidth="1"/>
    <col min="10004" max="10004" width="10.28515625" style="113" customWidth="1"/>
    <col min="10005" max="10007" width="7.85546875" style="113" bestFit="1" customWidth="1"/>
    <col min="10008" max="10012" width="7.85546875" style="113" customWidth="1"/>
    <col min="10013" max="10017" width="9.140625" style="113"/>
    <col min="10018" max="10018" width="11" style="113" customWidth="1"/>
    <col min="10019" max="10019" width="5.7109375" style="113" customWidth="1"/>
    <col min="10020" max="10240" width="9.140625" style="113"/>
    <col min="10241" max="10241" width="52.42578125" style="113" bestFit="1" customWidth="1"/>
    <col min="10242" max="10246" width="4.42578125" style="113" bestFit="1" customWidth="1"/>
    <col min="10247" max="10255" width="4.85546875" style="113" bestFit="1" customWidth="1"/>
    <col min="10256" max="10256" width="9.5703125" style="113" customWidth="1"/>
    <col min="10257" max="10258" width="4.85546875" style="113" bestFit="1" customWidth="1"/>
    <col min="10259" max="10259" width="9.42578125" style="113" bestFit="1" customWidth="1"/>
    <col min="10260" max="10260" width="10.28515625" style="113" customWidth="1"/>
    <col min="10261" max="10263" width="7.85546875" style="113" bestFit="1" customWidth="1"/>
    <col min="10264" max="10268" width="7.85546875" style="113" customWidth="1"/>
    <col min="10269" max="10273" width="9.140625" style="113"/>
    <col min="10274" max="10274" width="11" style="113" customWidth="1"/>
    <col min="10275" max="10275" width="5.7109375" style="113" customWidth="1"/>
    <col min="10276" max="10496" width="9.140625" style="113"/>
    <col min="10497" max="10497" width="52.42578125" style="113" bestFit="1" customWidth="1"/>
    <col min="10498" max="10502" width="4.42578125" style="113" bestFit="1" customWidth="1"/>
    <col min="10503" max="10511" width="4.85546875" style="113" bestFit="1" customWidth="1"/>
    <col min="10512" max="10512" width="9.5703125" style="113" customWidth="1"/>
    <col min="10513" max="10514" width="4.85546875" style="113" bestFit="1" customWidth="1"/>
    <col min="10515" max="10515" width="9.42578125" style="113" bestFit="1" customWidth="1"/>
    <col min="10516" max="10516" width="10.28515625" style="113" customWidth="1"/>
    <col min="10517" max="10519" width="7.85546875" style="113" bestFit="1" customWidth="1"/>
    <col min="10520" max="10524" width="7.85546875" style="113" customWidth="1"/>
    <col min="10525" max="10529" width="9.140625" style="113"/>
    <col min="10530" max="10530" width="11" style="113" customWidth="1"/>
    <col min="10531" max="10531" width="5.7109375" style="113" customWidth="1"/>
    <col min="10532" max="10752" width="9.140625" style="113"/>
    <col min="10753" max="10753" width="52.42578125" style="113" bestFit="1" customWidth="1"/>
    <col min="10754" max="10758" width="4.42578125" style="113" bestFit="1" customWidth="1"/>
    <col min="10759" max="10767" width="4.85546875" style="113" bestFit="1" customWidth="1"/>
    <col min="10768" max="10768" width="9.5703125" style="113" customWidth="1"/>
    <col min="10769" max="10770" width="4.85546875" style="113" bestFit="1" customWidth="1"/>
    <col min="10771" max="10771" width="9.42578125" style="113" bestFit="1" customWidth="1"/>
    <col min="10772" max="10772" width="10.28515625" style="113" customWidth="1"/>
    <col min="10773" max="10775" width="7.85546875" style="113" bestFit="1" customWidth="1"/>
    <col min="10776" max="10780" width="7.85546875" style="113" customWidth="1"/>
    <col min="10781" max="10785" width="9.140625" style="113"/>
    <col min="10786" max="10786" width="11" style="113" customWidth="1"/>
    <col min="10787" max="10787" width="5.7109375" style="113" customWidth="1"/>
    <col min="10788" max="11008" width="9.140625" style="113"/>
    <col min="11009" max="11009" width="52.42578125" style="113" bestFit="1" customWidth="1"/>
    <col min="11010" max="11014" width="4.42578125" style="113" bestFit="1" customWidth="1"/>
    <col min="11015" max="11023" width="4.85546875" style="113" bestFit="1" customWidth="1"/>
    <col min="11024" max="11024" width="9.5703125" style="113" customWidth="1"/>
    <col min="11025" max="11026" width="4.85546875" style="113" bestFit="1" customWidth="1"/>
    <col min="11027" max="11027" width="9.42578125" style="113" bestFit="1" customWidth="1"/>
    <col min="11028" max="11028" width="10.28515625" style="113" customWidth="1"/>
    <col min="11029" max="11031" width="7.85546875" style="113" bestFit="1" customWidth="1"/>
    <col min="11032" max="11036" width="7.85546875" style="113" customWidth="1"/>
    <col min="11037" max="11041" width="9.140625" style="113"/>
    <col min="11042" max="11042" width="11" style="113" customWidth="1"/>
    <col min="11043" max="11043" width="5.7109375" style="113" customWidth="1"/>
    <col min="11044" max="11264" width="9.140625" style="113"/>
    <col min="11265" max="11265" width="52.42578125" style="113" bestFit="1" customWidth="1"/>
    <col min="11266" max="11270" width="4.42578125" style="113" bestFit="1" customWidth="1"/>
    <col min="11271" max="11279" width="4.85546875" style="113" bestFit="1" customWidth="1"/>
    <col min="11280" max="11280" width="9.5703125" style="113" customWidth="1"/>
    <col min="11281" max="11282" width="4.85546875" style="113" bestFit="1" customWidth="1"/>
    <col min="11283" max="11283" width="9.42578125" style="113" bestFit="1" customWidth="1"/>
    <col min="11284" max="11284" width="10.28515625" style="113" customWidth="1"/>
    <col min="11285" max="11287" width="7.85546875" style="113" bestFit="1" customWidth="1"/>
    <col min="11288" max="11292" width="7.85546875" style="113" customWidth="1"/>
    <col min="11293" max="11297" width="9.140625" style="113"/>
    <col min="11298" max="11298" width="11" style="113" customWidth="1"/>
    <col min="11299" max="11299" width="5.7109375" style="113" customWidth="1"/>
    <col min="11300" max="11520" width="9.140625" style="113"/>
    <col min="11521" max="11521" width="52.42578125" style="113" bestFit="1" customWidth="1"/>
    <col min="11522" max="11526" width="4.42578125" style="113" bestFit="1" customWidth="1"/>
    <col min="11527" max="11535" width="4.85546875" style="113" bestFit="1" customWidth="1"/>
    <col min="11536" max="11536" width="9.5703125" style="113" customWidth="1"/>
    <col min="11537" max="11538" width="4.85546875" style="113" bestFit="1" customWidth="1"/>
    <col min="11539" max="11539" width="9.42578125" style="113" bestFit="1" customWidth="1"/>
    <col min="11540" max="11540" width="10.28515625" style="113" customWidth="1"/>
    <col min="11541" max="11543" width="7.85546875" style="113" bestFit="1" customWidth="1"/>
    <col min="11544" max="11548" width="7.85546875" style="113" customWidth="1"/>
    <col min="11549" max="11553" width="9.140625" style="113"/>
    <col min="11554" max="11554" width="11" style="113" customWidth="1"/>
    <col min="11555" max="11555" width="5.7109375" style="113" customWidth="1"/>
    <col min="11556" max="11776" width="9.140625" style="113"/>
    <col min="11777" max="11777" width="52.42578125" style="113" bestFit="1" customWidth="1"/>
    <col min="11778" max="11782" width="4.42578125" style="113" bestFit="1" customWidth="1"/>
    <col min="11783" max="11791" width="4.85546875" style="113" bestFit="1" customWidth="1"/>
    <col min="11792" max="11792" width="9.5703125" style="113" customWidth="1"/>
    <col min="11793" max="11794" width="4.85546875" style="113" bestFit="1" customWidth="1"/>
    <col min="11795" max="11795" width="9.42578125" style="113" bestFit="1" customWidth="1"/>
    <col min="11796" max="11796" width="10.28515625" style="113" customWidth="1"/>
    <col min="11797" max="11799" width="7.85546875" style="113" bestFit="1" customWidth="1"/>
    <col min="11800" max="11804" width="7.85546875" style="113" customWidth="1"/>
    <col min="11805" max="11809" width="9.140625" style="113"/>
    <col min="11810" max="11810" width="11" style="113" customWidth="1"/>
    <col min="11811" max="11811" width="5.7109375" style="113" customWidth="1"/>
    <col min="11812" max="12032" width="9.140625" style="113"/>
    <col min="12033" max="12033" width="52.42578125" style="113" bestFit="1" customWidth="1"/>
    <col min="12034" max="12038" width="4.42578125" style="113" bestFit="1" customWidth="1"/>
    <col min="12039" max="12047" width="4.85546875" style="113" bestFit="1" customWidth="1"/>
    <col min="12048" max="12048" width="9.5703125" style="113" customWidth="1"/>
    <col min="12049" max="12050" width="4.85546875" style="113" bestFit="1" customWidth="1"/>
    <col min="12051" max="12051" width="9.42578125" style="113" bestFit="1" customWidth="1"/>
    <col min="12052" max="12052" width="10.28515625" style="113" customWidth="1"/>
    <col min="12053" max="12055" width="7.85546875" style="113" bestFit="1" customWidth="1"/>
    <col min="12056" max="12060" width="7.85546875" style="113" customWidth="1"/>
    <col min="12061" max="12065" width="9.140625" style="113"/>
    <col min="12066" max="12066" width="11" style="113" customWidth="1"/>
    <col min="12067" max="12067" width="5.7109375" style="113" customWidth="1"/>
    <col min="12068" max="12288" width="9.140625" style="113"/>
    <col min="12289" max="12289" width="52.42578125" style="113" bestFit="1" customWidth="1"/>
    <col min="12290" max="12294" width="4.42578125" style="113" bestFit="1" customWidth="1"/>
    <col min="12295" max="12303" width="4.85546875" style="113" bestFit="1" customWidth="1"/>
    <col min="12304" max="12304" width="9.5703125" style="113" customWidth="1"/>
    <col min="12305" max="12306" width="4.85546875" style="113" bestFit="1" customWidth="1"/>
    <col min="12307" max="12307" width="9.42578125" style="113" bestFit="1" customWidth="1"/>
    <col min="12308" max="12308" width="10.28515625" style="113" customWidth="1"/>
    <col min="12309" max="12311" width="7.85546875" style="113" bestFit="1" customWidth="1"/>
    <col min="12312" max="12316" width="7.85546875" style="113" customWidth="1"/>
    <col min="12317" max="12321" width="9.140625" style="113"/>
    <col min="12322" max="12322" width="11" style="113" customWidth="1"/>
    <col min="12323" max="12323" width="5.7109375" style="113" customWidth="1"/>
    <col min="12324" max="12544" width="9.140625" style="113"/>
    <col min="12545" max="12545" width="52.42578125" style="113" bestFit="1" customWidth="1"/>
    <col min="12546" max="12550" width="4.42578125" style="113" bestFit="1" customWidth="1"/>
    <col min="12551" max="12559" width="4.85546875" style="113" bestFit="1" customWidth="1"/>
    <col min="12560" max="12560" width="9.5703125" style="113" customWidth="1"/>
    <col min="12561" max="12562" width="4.85546875" style="113" bestFit="1" customWidth="1"/>
    <col min="12563" max="12563" width="9.42578125" style="113" bestFit="1" customWidth="1"/>
    <col min="12564" max="12564" width="10.28515625" style="113" customWidth="1"/>
    <col min="12565" max="12567" width="7.85546875" style="113" bestFit="1" customWidth="1"/>
    <col min="12568" max="12572" width="7.85546875" style="113" customWidth="1"/>
    <col min="12573" max="12577" width="9.140625" style="113"/>
    <col min="12578" max="12578" width="11" style="113" customWidth="1"/>
    <col min="12579" max="12579" width="5.7109375" style="113" customWidth="1"/>
    <col min="12580" max="12800" width="9.140625" style="113"/>
    <col min="12801" max="12801" width="52.42578125" style="113" bestFit="1" customWidth="1"/>
    <col min="12802" max="12806" width="4.42578125" style="113" bestFit="1" customWidth="1"/>
    <col min="12807" max="12815" width="4.85546875" style="113" bestFit="1" customWidth="1"/>
    <col min="12816" max="12816" width="9.5703125" style="113" customWidth="1"/>
    <col min="12817" max="12818" width="4.85546875" style="113" bestFit="1" customWidth="1"/>
    <col min="12819" max="12819" width="9.42578125" style="113" bestFit="1" customWidth="1"/>
    <col min="12820" max="12820" width="10.28515625" style="113" customWidth="1"/>
    <col min="12821" max="12823" width="7.85546875" style="113" bestFit="1" customWidth="1"/>
    <col min="12824" max="12828" width="7.85546875" style="113" customWidth="1"/>
    <col min="12829" max="12833" width="9.140625" style="113"/>
    <col min="12834" max="12834" width="11" style="113" customWidth="1"/>
    <col min="12835" max="12835" width="5.7109375" style="113" customWidth="1"/>
    <col min="12836" max="13056" width="9.140625" style="113"/>
    <col min="13057" max="13057" width="52.42578125" style="113" bestFit="1" customWidth="1"/>
    <col min="13058" max="13062" width="4.42578125" style="113" bestFit="1" customWidth="1"/>
    <col min="13063" max="13071" width="4.85546875" style="113" bestFit="1" customWidth="1"/>
    <col min="13072" max="13072" width="9.5703125" style="113" customWidth="1"/>
    <col min="13073" max="13074" width="4.85546875" style="113" bestFit="1" customWidth="1"/>
    <col min="13075" max="13075" width="9.42578125" style="113" bestFit="1" customWidth="1"/>
    <col min="13076" max="13076" width="10.28515625" style="113" customWidth="1"/>
    <col min="13077" max="13079" width="7.85546875" style="113" bestFit="1" customWidth="1"/>
    <col min="13080" max="13084" width="7.85546875" style="113" customWidth="1"/>
    <col min="13085" max="13089" width="9.140625" style="113"/>
    <col min="13090" max="13090" width="11" style="113" customWidth="1"/>
    <col min="13091" max="13091" width="5.7109375" style="113" customWidth="1"/>
    <col min="13092" max="13312" width="9.140625" style="113"/>
    <col min="13313" max="13313" width="52.42578125" style="113" bestFit="1" customWidth="1"/>
    <col min="13314" max="13318" width="4.42578125" style="113" bestFit="1" customWidth="1"/>
    <col min="13319" max="13327" width="4.85546875" style="113" bestFit="1" customWidth="1"/>
    <col min="13328" max="13328" width="9.5703125" style="113" customWidth="1"/>
    <col min="13329" max="13330" width="4.85546875" style="113" bestFit="1" customWidth="1"/>
    <col min="13331" max="13331" width="9.42578125" style="113" bestFit="1" customWidth="1"/>
    <col min="13332" max="13332" width="10.28515625" style="113" customWidth="1"/>
    <col min="13333" max="13335" width="7.85546875" style="113" bestFit="1" customWidth="1"/>
    <col min="13336" max="13340" width="7.85546875" style="113" customWidth="1"/>
    <col min="13341" max="13345" width="9.140625" style="113"/>
    <col min="13346" max="13346" width="11" style="113" customWidth="1"/>
    <col min="13347" max="13347" width="5.7109375" style="113" customWidth="1"/>
    <col min="13348" max="13568" width="9.140625" style="113"/>
    <col min="13569" max="13569" width="52.42578125" style="113" bestFit="1" customWidth="1"/>
    <col min="13570" max="13574" width="4.42578125" style="113" bestFit="1" customWidth="1"/>
    <col min="13575" max="13583" width="4.85546875" style="113" bestFit="1" customWidth="1"/>
    <col min="13584" max="13584" width="9.5703125" style="113" customWidth="1"/>
    <col min="13585" max="13586" width="4.85546875" style="113" bestFit="1" customWidth="1"/>
    <col min="13587" max="13587" width="9.42578125" style="113" bestFit="1" customWidth="1"/>
    <col min="13588" max="13588" width="10.28515625" style="113" customWidth="1"/>
    <col min="13589" max="13591" width="7.85546875" style="113" bestFit="1" customWidth="1"/>
    <col min="13592" max="13596" width="7.85546875" style="113" customWidth="1"/>
    <col min="13597" max="13601" width="9.140625" style="113"/>
    <col min="13602" max="13602" width="11" style="113" customWidth="1"/>
    <col min="13603" max="13603" width="5.7109375" style="113" customWidth="1"/>
    <col min="13604" max="13824" width="9.140625" style="113"/>
    <col min="13825" max="13825" width="52.42578125" style="113" bestFit="1" customWidth="1"/>
    <col min="13826" max="13830" width="4.42578125" style="113" bestFit="1" customWidth="1"/>
    <col min="13831" max="13839" width="4.85546875" style="113" bestFit="1" customWidth="1"/>
    <col min="13840" max="13840" width="9.5703125" style="113" customWidth="1"/>
    <col min="13841" max="13842" width="4.85546875" style="113" bestFit="1" customWidth="1"/>
    <col min="13843" max="13843" width="9.42578125" style="113" bestFit="1" customWidth="1"/>
    <col min="13844" max="13844" width="10.28515625" style="113" customWidth="1"/>
    <col min="13845" max="13847" width="7.85546875" style="113" bestFit="1" customWidth="1"/>
    <col min="13848" max="13852" width="7.85546875" style="113" customWidth="1"/>
    <col min="13853" max="13857" width="9.140625" style="113"/>
    <col min="13858" max="13858" width="11" style="113" customWidth="1"/>
    <col min="13859" max="13859" width="5.7109375" style="113" customWidth="1"/>
    <col min="13860" max="14080" width="9.140625" style="113"/>
    <col min="14081" max="14081" width="52.42578125" style="113" bestFit="1" customWidth="1"/>
    <col min="14082" max="14086" width="4.42578125" style="113" bestFit="1" customWidth="1"/>
    <col min="14087" max="14095" width="4.85546875" style="113" bestFit="1" customWidth="1"/>
    <col min="14096" max="14096" width="9.5703125" style="113" customWidth="1"/>
    <col min="14097" max="14098" width="4.85546875" style="113" bestFit="1" customWidth="1"/>
    <col min="14099" max="14099" width="9.42578125" style="113" bestFit="1" customWidth="1"/>
    <col min="14100" max="14100" width="10.28515625" style="113" customWidth="1"/>
    <col min="14101" max="14103" width="7.85546875" style="113" bestFit="1" customWidth="1"/>
    <col min="14104" max="14108" width="7.85546875" style="113" customWidth="1"/>
    <col min="14109" max="14113" width="9.140625" style="113"/>
    <col min="14114" max="14114" width="11" style="113" customWidth="1"/>
    <col min="14115" max="14115" width="5.7109375" style="113" customWidth="1"/>
    <col min="14116" max="14336" width="9.140625" style="113"/>
    <col min="14337" max="14337" width="52.42578125" style="113" bestFit="1" customWidth="1"/>
    <col min="14338" max="14342" width="4.42578125" style="113" bestFit="1" customWidth="1"/>
    <col min="14343" max="14351" width="4.85546875" style="113" bestFit="1" customWidth="1"/>
    <col min="14352" max="14352" width="9.5703125" style="113" customWidth="1"/>
    <col min="14353" max="14354" width="4.85546875" style="113" bestFit="1" customWidth="1"/>
    <col min="14355" max="14355" width="9.42578125" style="113" bestFit="1" customWidth="1"/>
    <col min="14356" max="14356" width="10.28515625" style="113" customWidth="1"/>
    <col min="14357" max="14359" width="7.85546875" style="113" bestFit="1" customWidth="1"/>
    <col min="14360" max="14364" width="7.85546875" style="113" customWidth="1"/>
    <col min="14365" max="14369" width="9.140625" style="113"/>
    <col min="14370" max="14370" width="11" style="113" customWidth="1"/>
    <col min="14371" max="14371" width="5.7109375" style="113" customWidth="1"/>
    <col min="14372" max="14592" width="9.140625" style="113"/>
    <col min="14593" max="14593" width="52.42578125" style="113" bestFit="1" customWidth="1"/>
    <col min="14594" max="14598" width="4.42578125" style="113" bestFit="1" customWidth="1"/>
    <col min="14599" max="14607" width="4.85546875" style="113" bestFit="1" customWidth="1"/>
    <col min="14608" max="14608" width="9.5703125" style="113" customWidth="1"/>
    <col min="14609" max="14610" width="4.85546875" style="113" bestFit="1" customWidth="1"/>
    <col min="14611" max="14611" width="9.42578125" style="113" bestFit="1" customWidth="1"/>
    <col min="14612" max="14612" width="10.28515625" style="113" customWidth="1"/>
    <col min="14613" max="14615" width="7.85546875" style="113" bestFit="1" customWidth="1"/>
    <col min="14616" max="14620" width="7.85546875" style="113" customWidth="1"/>
    <col min="14621" max="14625" width="9.140625" style="113"/>
    <col min="14626" max="14626" width="11" style="113" customWidth="1"/>
    <col min="14627" max="14627" width="5.7109375" style="113" customWidth="1"/>
    <col min="14628" max="14848" width="9.140625" style="113"/>
    <col min="14849" max="14849" width="52.42578125" style="113" bestFit="1" customWidth="1"/>
    <col min="14850" max="14854" width="4.42578125" style="113" bestFit="1" customWidth="1"/>
    <col min="14855" max="14863" width="4.85546875" style="113" bestFit="1" customWidth="1"/>
    <col min="14864" max="14864" width="9.5703125" style="113" customWidth="1"/>
    <col min="14865" max="14866" width="4.85546875" style="113" bestFit="1" customWidth="1"/>
    <col min="14867" max="14867" width="9.42578125" style="113" bestFit="1" customWidth="1"/>
    <col min="14868" max="14868" width="10.28515625" style="113" customWidth="1"/>
    <col min="14869" max="14871" width="7.85546875" style="113" bestFit="1" customWidth="1"/>
    <col min="14872" max="14876" width="7.85546875" style="113" customWidth="1"/>
    <col min="14877" max="14881" width="9.140625" style="113"/>
    <col min="14882" max="14882" width="11" style="113" customWidth="1"/>
    <col min="14883" max="14883" width="5.7109375" style="113" customWidth="1"/>
    <col min="14884" max="15104" width="9.140625" style="113"/>
    <col min="15105" max="15105" width="52.42578125" style="113" bestFit="1" customWidth="1"/>
    <col min="15106" max="15110" width="4.42578125" style="113" bestFit="1" customWidth="1"/>
    <col min="15111" max="15119" width="4.85546875" style="113" bestFit="1" customWidth="1"/>
    <col min="15120" max="15120" width="9.5703125" style="113" customWidth="1"/>
    <col min="15121" max="15122" width="4.85546875" style="113" bestFit="1" customWidth="1"/>
    <col min="15123" max="15123" width="9.42578125" style="113" bestFit="1" customWidth="1"/>
    <col min="15124" max="15124" width="10.28515625" style="113" customWidth="1"/>
    <col min="15125" max="15127" width="7.85546875" style="113" bestFit="1" customWidth="1"/>
    <col min="15128" max="15132" width="7.85546875" style="113" customWidth="1"/>
    <col min="15133" max="15137" width="9.140625" style="113"/>
    <col min="15138" max="15138" width="11" style="113" customWidth="1"/>
    <col min="15139" max="15139" width="5.7109375" style="113" customWidth="1"/>
    <col min="15140" max="15360" width="9.140625" style="113"/>
    <col min="15361" max="15361" width="52.42578125" style="113" bestFit="1" customWidth="1"/>
    <col min="15362" max="15366" width="4.42578125" style="113" bestFit="1" customWidth="1"/>
    <col min="15367" max="15375" width="4.85546875" style="113" bestFit="1" customWidth="1"/>
    <col min="15376" max="15376" width="9.5703125" style="113" customWidth="1"/>
    <col min="15377" max="15378" width="4.85546875" style="113" bestFit="1" customWidth="1"/>
    <col min="15379" max="15379" width="9.42578125" style="113" bestFit="1" customWidth="1"/>
    <col min="15380" max="15380" width="10.28515625" style="113" customWidth="1"/>
    <col min="15381" max="15383" width="7.85546875" style="113" bestFit="1" customWidth="1"/>
    <col min="15384" max="15388" width="7.85546875" style="113" customWidth="1"/>
    <col min="15389" max="15393" width="9.140625" style="113"/>
    <col min="15394" max="15394" width="11" style="113" customWidth="1"/>
    <col min="15395" max="15395" width="5.7109375" style="113" customWidth="1"/>
    <col min="15396" max="15616" width="9.140625" style="113"/>
    <col min="15617" max="15617" width="52.42578125" style="113" bestFit="1" customWidth="1"/>
    <col min="15618" max="15622" width="4.42578125" style="113" bestFit="1" customWidth="1"/>
    <col min="15623" max="15631" width="4.85546875" style="113" bestFit="1" customWidth="1"/>
    <col min="15632" max="15632" width="9.5703125" style="113" customWidth="1"/>
    <col min="15633" max="15634" width="4.85546875" style="113" bestFit="1" customWidth="1"/>
    <col min="15635" max="15635" width="9.42578125" style="113" bestFit="1" customWidth="1"/>
    <col min="15636" max="15636" width="10.28515625" style="113" customWidth="1"/>
    <col min="15637" max="15639" width="7.85546875" style="113" bestFit="1" customWidth="1"/>
    <col min="15640" max="15644" width="7.85546875" style="113" customWidth="1"/>
    <col min="15645" max="15649" width="9.140625" style="113"/>
    <col min="15650" max="15650" width="11" style="113" customWidth="1"/>
    <col min="15651" max="15651" width="5.7109375" style="113" customWidth="1"/>
    <col min="15652" max="15872" width="9.140625" style="113"/>
    <col min="15873" max="15873" width="52.42578125" style="113" bestFit="1" customWidth="1"/>
    <col min="15874" max="15878" width="4.42578125" style="113" bestFit="1" customWidth="1"/>
    <col min="15879" max="15887" width="4.85546875" style="113" bestFit="1" customWidth="1"/>
    <col min="15888" max="15888" width="9.5703125" style="113" customWidth="1"/>
    <col min="15889" max="15890" width="4.85546875" style="113" bestFit="1" customWidth="1"/>
    <col min="15891" max="15891" width="9.42578125" style="113" bestFit="1" customWidth="1"/>
    <col min="15892" max="15892" width="10.28515625" style="113" customWidth="1"/>
    <col min="15893" max="15895" width="7.85546875" style="113" bestFit="1" customWidth="1"/>
    <col min="15896" max="15900" width="7.85546875" style="113" customWidth="1"/>
    <col min="15901" max="15905" width="9.140625" style="113"/>
    <col min="15906" max="15906" width="11" style="113" customWidth="1"/>
    <col min="15907" max="15907" width="5.7109375" style="113" customWidth="1"/>
    <col min="15908" max="16128" width="9.140625" style="113"/>
    <col min="16129" max="16129" width="52.42578125" style="113" bestFit="1" customWidth="1"/>
    <col min="16130" max="16134" width="4.42578125" style="113" bestFit="1" customWidth="1"/>
    <col min="16135" max="16143" width="4.85546875" style="113" bestFit="1" customWidth="1"/>
    <col min="16144" max="16144" width="9.5703125" style="113" customWidth="1"/>
    <col min="16145" max="16146" width="4.85546875" style="113" bestFit="1" customWidth="1"/>
    <col min="16147" max="16147" width="9.42578125" style="113" bestFit="1" customWidth="1"/>
    <col min="16148" max="16148" width="10.28515625" style="113" customWidth="1"/>
    <col min="16149" max="16151" width="7.85546875" style="113" bestFit="1" customWidth="1"/>
    <col min="16152" max="16156" width="7.85546875" style="113" customWidth="1"/>
    <col min="16157" max="16161" width="9.140625" style="113"/>
    <col min="16162" max="16162" width="11" style="113" customWidth="1"/>
    <col min="16163" max="16163" width="5.7109375" style="113" customWidth="1"/>
    <col min="16164" max="16384" width="9.140625" style="113"/>
  </cols>
  <sheetData>
    <row r="1" spans="1:35" s="77" customFormat="1" ht="15.75" x14ac:dyDescent="0.2">
      <c r="A1" s="1514" t="s">
        <v>791</v>
      </c>
      <c r="B1" s="1514"/>
      <c r="C1" s="1514"/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O1" s="1514"/>
      <c r="P1" s="1514"/>
      <c r="Q1" s="1514"/>
      <c r="R1" s="1514"/>
      <c r="S1" s="1514"/>
      <c r="T1" s="1514"/>
      <c r="U1" s="1514"/>
      <c r="V1" s="1514"/>
      <c r="W1" s="1514"/>
      <c r="X1" s="371"/>
      <c r="Y1" s="371"/>
    </row>
    <row r="2" spans="1:35" s="624" customFormat="1" x14ac:dyDescent="0.25">
      <c r="A2" s="1048"/>
      <c r="B2" s="1048">
        <v>1991</v>
      </c>
      <c r="C2" s="1048">
        <v>1992</v>
      </c>
      <c r="D2" s="1048">
        <v>1993</v>
      </c>
      <c r="E2" s="1048">
        <v>1994</v>
      </c>
      <c r="F2" s="1048">
        <v>1995</v>
      </c>
      <c r="G2" s="1048">
        <v>1996</v>
      </c>
      <c r="H2" s="1048">
        <v>1997</v>
      </c>
      <c r="I2" s="1048">
        <v>1998</v>
      </c>
      <c r="J2" s="1048">
        <v>1999</v>
      </c>
      <c r="K2" s="1048">
        <v>2000</v>
      </c>
      <c r="L2" s="1048">
        <v>2001</v>
      </c>
      <c r="M2" s="1048">
        <v>2002</v>
      </c>
      <c r="N2" s="1048">
        <v>2003</v>
      </c>
      <c r="O2" s="1048">
        <v>2004</v>
      </c>
      <c r="P2" s="1048">
        <v>2005</v>
      </c>
      <c r="Q2" s="1048">
        <v>2006</v>
      </c>
      <c r="R2" s="1048">
        <v>2007</v>
      </c>
      <c r="S2" s="1048">
        <v>2008</v>
      </c>
      <c r="T2" s="1048">
        <v>2009</v>
      </c>
      <c r="U2" s="1048">
        <v>2010</v>
      </c>
      <c r="V2" s="1048">
        <v>2011</v>
      </c>
      <c r="W2" s="1048">
        <v>2012</v>
      </c>
      <c r="X2" s="1125">
        <v>2013</v>
      </c>
      <c r="Y2" s="1125">
        <v>2014</v>
      </c>
      <c r="Z2" s="1048">
        <v>2015</v>
      </c>
      <c r="AA2" s="1125">
        <v>2016</v>
      </c>
      <c r="AB2" s="1125">
        <v>2017</v>
      </c>
      <c r="AC2" s="1048">
        <v>2018</v>
      </c>
      <c r="AD2" s="1088">
        <v>2019</v>
      </c>
      <c r="AE2" s="1125" t="s">
        <v>500</v>
      </c>
      <c r="AF2" s="1125">
        <v>2021</v>
      </c>
      <c r="AG2" s="1362">
        <v>2022</v>
      </c>
      <c r="AH2" s="1048">
        <v>2023</v>
      </c>
      <c r="AI2" s="1209">
        <v>2024</v>
      </c>
    </row>
    <row r="3" spans="1:35" s="10" customFormat="1" x14ac:dyDescent="0.2">
      <c r="A3" s="1270" t="s">
        <v>1</v>
      </c>
      <c r="B3" s="1134"/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4"/>
      <c r="Q3" s="1134"/>
      <c r="R3" s="1134"/>
      <c r="S3" s="1134"/>
      <c r="T3" s="1134"/>
      <c r="U3" s="1134"/>
      <c r="V3" s="1134"/>
      <c r="W3" s="1133"/>
      <c r="X3" s="1133"/>
      <c r="Y3" s="1363"/>
      <c r="Z3" s="1133"/>
      <c r="AA3" s="1133"/>
      <c r="AB3" s="1133"/>
      <c r="AC3" s="1133"/>
      <c r="AD3" s="1133"/>
      <c r="AE3" s="1133"/>
      <c r="AF3" s="1133"/>
      <c r="AG3" s="1286"/>
      <c r="AH3" s="1128"/>
      <c r="AI3" s="1128"/>
    </row>
    <row r="4" spans="1:35" s="204" customFormat="1" x14ac:dyDescent="0.2">
      <c r="A4" s="317" t="s">
        <v>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645"/>
      <c r="V4" s="645"/>
      <c r="W4" s="645"/>
      <c r="X4" s="645"/>
      <c r="Y4" s="645"/>
      <c r="Z4" s="645"/>
      <c r="AA4" s="32"/>
      <c r="AB4" s="32"/>
      <c r="AC4" s="445"/>
      <c r="AD4" s="445"/>
      <c r="AE4" s="445"/>
      <c r="AF4" s="445"/>
      <c r="AG4" s="646"/>
      <c r="AH4" s="634"/>
      <c r="AI4" s="634"/>
    </row>
    <row r="5" spans="1:35" s="204" customFormat="1" x14ac:dyDescent="0.2">
      <c r="A5" s="317" t="s">
        <v>3</v>
      </c>
      <c r="B5" s="14" t="s">
        <v>462</v>
      </c>
      <c r="C5" s="14" t="s">
        <v>503</v>
      </c>
      <c r="D5" s="14" t="s">
        <v>462</v>
      </c>
      <c r="E5" s="14" t="s">
        <v>503</v>
      </c>
      <c r="F5" s="14" t="s">
        <v>462</v>
      </c>
      <c r="G5" s="14" t="s">
        <v>503</v>
      </c>
      <c r="H5" s="14" t="s">
        <v>462</v>
      </c>
      <c r="I5" s="14" t="s">
        <v>462</v>
      </c>
      <c r="J5" s="14" t="s">
        <v>503</v>
      </c>
      <c r="K5" s="647" t="s">
        <v>462</v>
      </c>
      <c r="L5" s="647" t="s">
        <v>503</v>
      </c>
      <c r="M5" s="648" t="s">
        <v>462</v>
      </c>
      <c r="N5" s="79" t="s">
        <v>503</v>
      </c>
      <c r="O5" s="79" t="s">
        <v>462</v>
      </c>
      <c r="P5" s="79" t="s">
        <v>462</v>
      </c>
      <c r="Q5" s="79" t="s">
        <v>503</v>
      </c>
      <c r="R5" s="79" t="s">
        <v>462</v>
      </c>
      <c r="S5" s="79" t="s">
        <v>503</v>
      </c>
      <c r="T5" s="79" t="s">
        <v>462</v>
      </c>
      <c r="U5" s="715">
        <v>60</v>
      </c>
      <c r="V5" s="715">
        <v>61.9</v>
      </c>
      <c r="W5" s="715">
        <v>63.6</v>
      </c>
      <c r="X5" s="715">
        <v>64.400000000000006</v>
      </c>
      <c r="Y5" s="715">
        <v>65.8</v>
      </c>
      <c r="Z5" s="715">
        <v>67.099999999999994</v>
      </c>
      <c r="AA5" s="1360">
        <v>67.8</v>
      </c>
      <c r="AB5" s="1360">
        <v>68.3</v>
      </c>
      <c r="AC5" s="715">
        <v>69</v>
      </c>
      <c r="AD5" s="715">
        <v>68.7</v>
      </c>
      <c r="AE5" s="715">
        <v>70.400000000000006</v>
      </c>
      <c r="AF5" s="715">
        <v>74</v>
      </c>
      <c r="AG5" s="715">
        <v>74.5</v>
      </c>
      <c r="AH5" s="1528">
        <v>74.7</v>
      </c>
      <c r="AI5" s="1528">
        <v>74.599999999999994</v>
      </c>
    </row>
    <row r="6" spans="1:35" s="204" customFormat="1" x14ac:dyDescent="0.2">
      <c r="A6" s="317" t="s">
        <v>5</v>
      </c>
      <c r="B6" s="14" t="s">
        <v>462</v>
      </c>
      <c r="C6" s="14" t="s">
        <v>503</v>
      </c>
      <c r="D6" s="14" t="s">
        <v>462</v>
      </c>
      <c r="E6" s="14" t="s">
        <v>503</v>
      </c>
      <c r="F6" s="14" t="s">
        <v>462</v>
      </c>
      <c r="G6" s="14" t="s">
        <v>503</v>
      </c>
      <c r="H6" s="14" t="s">
        <v>462</v>
      </c>
      <c r="I6" s="14" t="s">
        <v>462</v>
      </c>
      <c r="J6" s="14" t="s">
        <v>503</v>
      </c>
      <c r="K6" s="647" t="s">
        <v>462</v>
      </c>
      <c r="L6" s="647" t="s">
        <v>503</v>
      </c>
      <c r="M6" s="648" t="s">
        <v>462</v>
      </c>
      <c r="N6" s="79" t="s">
        <v>503</v>
      </c>
      <c r="O6" s="79" t="s">
        <v>462</v>
      </c>
      <c r="P6" s="79" t="s">
        <v>462</v>
      </c>
      <c r="Q6" s="79" t="s">
        <v>503</v>
      </c>
      <c r="R6" s="79" t="s">
        <v>462</v>
      </c>
      <c r="S6" s="79" t="s">
        <v>503</v>
      </c>
      <c r="T6" s="79" t="s">
        <v>462</v>
      </c>
      <c r="U6" s="775">
        <v>102.9</v>
      </c>
      <c r="V6" s="775">
        <v>103.2</v>
      </c>
      <c r="W6" s="775">
        <v>102.7</v>
      </c>
      <c r="X6" s="775">
        <v>101.3</v>
      </c>
      <c r="Y6" s="775">
        <v>102.2</v>
      </c>
      <c r="Z6" s="715">
        <v>102</v>
      </c>
      <c r="AA6" s="775">
        <v>101</v>
      </c>
      <c r="AB6" s="775">
        <v>100.7</v>
      </c>
      <c r="AC6" s="1360">
        <v>101</v>
      </c>
      <c r="AD6" s="1357">
        <v>99.6</v>
      </c>
      <c r="AE6" s="1357">
        <v>102.5</v>
      </c>
      <c r="AF6" s="1357">
        <v>105.1</v>
      </c>
      <c r="AG6" s="1357">
        <v>100.7</v>
      </c>
      <c r="AH6" s="1529">
        <v>100.2</v>
      </c>
      <c r="AI6" s="1529">
        <v>99.9</v>
      </c>
    </row>
    <row r="7" spans="1:35" s="204" customFormat="1" x14ac:dyDescent="0.2">
      <c r="A7" s="317" t="s">
        <v>6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775"/>
      <c r="V7" s="775"/>
      <c r="W7" s="775"/>
      <c r="X7" s="775"/>
      <c r="Y7" s="775"/>
      <c r="Z7" s="725"/>
      <c r="AA7" s="775"/>
      <c r="AB7" s="775"/>
      <c r="AC7" s="1357"/>
      <c r="AD7" s="1357"/>
      <c r="AE7" s="1357"/>
      <c r="AF7" s="1357"/>
      <c r="AG7" s="1357"/>
      <c r="AH7" s="718"/>
      <c r="AI7" s="718"/>
    </row>
    <row r="8" spans="1:35" s="204" customFormat="1" x14ac:dyDescent="0.2">
      <c r="A8" s="317" t="s">
        <v>392</v>
      </c>
      <c r="B8" s="14" t="s">
        <v>462</v>
      </c>
      <c r="C8" s="14" t="s">
        <v>503</v>
      </c>
      <c r="D8" s="14" t="s">
        <v>462</v>
      </c>
      <c r="E8" s="14" t="s">
        <v>503</v>
      </c>
      <c r="F8" s="14" t="s">
        <v>462</v>
      </c>
      <c r="G8" s="14" t="s">
        <v>503</v>
      </c>
      <c r="H8" s="14" t="s">
        <v>462</v>
      </c>
      <c r="I8" s="14" t="s">
        <v>462</v>
      </c>
      <c r="J8" s="14" t="s">
        <v>503</v>
      </c>
      <c r="K8" s="79" t="s">
        <v>462</v>
      </c>
      <c r="L8" s="79" t="s">
        <v>503</v>
      </c>
      <c r="M8" s="79" t="s">
        <v>462</v>
      </c>
      <c r="N8" s="79" t="s">
        <v>503</v>
      </c>
      <c r="O8" s="79" t="s">
        <v>462</v>
      </c>
      <c r="P8" s="79" t="s">
        <v>462</v>
      </c>
      <c r="Q8" s="79" t="s">
        <v>503</v>
      </c>
      <c r="R8" s="79" t="s">
        <v>462</v>
      </c>
      <c r="S8" s="79" t="s">
        <v>503</v>
      </c>
      <c r="T8" s="79" t="s">
        <v>462</v>
      </c>
      <c r="U8" s="723">
        <v>1965</v>
      </c>
      <c r="V8" s="723">
        <v>1999</v>
      </c>
      <c r="W8" s="723">
        <v>1909</v>
      </c>
      <c r="X8" s="723">
        <v>1882</v>
      </c>
      <c r="Y8" s="723">
        <v>1862</v>
      </c>
      <c r="Z8" s="723">
        <v>1832</v>
      </c>
      <c r="AA8" s="723">
        <v>1579</v>
      </c>
      <c r="AB8" s="723">
        <v>1537</v>
      </c>
      <c r="AC8" s="723">
        <v>1616</v>
      </c>
      <c r="AD8" s="723">
        <v>1697</v>
      </c>
      <c r="AE8" s="1357">
        <v>2018</v>
      </c>
      <c r="AF8" s="1357">
        <v>2175</v>
      </c>
      <c r="AG8" s="1155">
        <v>1816</v>
      </c>
      <c r="AH8" s="1254">
        <v>1651</v>
      </c>
      <c r="AI8" s="770">
        <v>1547</v>
      </c>
    </row>
    <row r="9" spans="1:35" s="77" customFormat="1" x14ac:dyDescent="0.2">
      <c r="A9" s="280" t="s">
        <v>9</v>
      </c>
      <c r="B9" s="14" t="s">
        <v>462</v>
      </c>
      <c r="C9" s="14" t="s">
        <v>503</v>
      </c>
      <c r="D9" s="14" t="s">
        <v>462</v>
      </c>
      <c r="E9" s="14" t="s">
        <v>503</v>
      </c>
      <c r="F9" s="14" t="s">
        <v>462</v>
      </c>
      <c r="G9" s="14" t="s">
        <v>503</v>
      </c>
      <c r="H9" s="14" t="s">
        <v>462</v>
      </c>
      <c r="I9" s="14" t="s">
        <v>462</v>
      </c>
      <c r="J9" s="14" t="s">
        <v>503</v>
      </c>
      <c r="K9" s="79" t="s">
        <v>462</v>
      </c>
      <c r="L9" s="79" t="s">
        <v>503</v>
      </c>
      <c r="M9" s="79" t="s">
        <v>462</v>
      </c>
      <c r="N9" s="79" t="s">
        <v>503</v>
      </c>
      <c r="O9" s="79" t="s">
        <v>462</v>
      </c>
      <c r="P9" s="79" t="s">
        <v>462</v>
      </c>
      <c r="Q9" s="79" t="s">
        <v>503</v>
      </c>
      <c r="R9" s="79" t="s">
        <v>462</v>
      </c>
      <c r="S9" s="79" t="s">
        <v>503</v>
      </c>
      <c r="T9" s="79" t="s">
        <v>462</v>
      </c>
      <c r="U9" s="1530">
        <v>33.21</v>
      </c>
      <c r="V9" s="1530">
        <v>32.799999999999997</v>
      </c>
      <c r="W9" s="1530">
        <v>30.42</v>
      </c>
      <c r="X9" s="1530">
        <v>29.4</v>
      </c>
      <c r="Y9" s="1530">
        <v>28.63</v>
      </c>
      <c r="Z9" s="1530">
        <v>27.56</v>
      </c>
      <c r="AA9" s="1530">
        <v>23.42</v>
      </c>
      <c r="AB9" s="1530">
        <v>22.56</v>
      </c>
      <c r="AC9" s="1530">
        <v>23.52</v>
      </c>
      <c r="AD9" s="1530">
        <v>24.58</v>
      </c>
      <c r="AE9" s="1530">
        <v>29</v>
      </c>
      <c r="AF9" s="1530">
        <v>30.58</v>
      </c>
      <c r="AG9" s="1530">
        <v>24.46</v>
      </c>
      <c r="AH9" s="1530">
        <v>22.14</v>
      </c>
      <c r="AI9" s="1531">
        <v>20.73</v>
      </c>
    </row>
    <row r="10" spans="1:35" s="77" customFormat="1" x14ac:dyDescent="0.2">
      <c r="A10" s="280" t="s">
        <v>206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1357"/>
      <c r="V10" s="1357"/>
      <c r="W10" s="1357"/>
      <c r="X10" s="1357"/>
      <c r="Y10" s="1357"/>
      <c r="Z10" s="1357"/>
      <c r="AA10" s="1357"/>
      <c r="AB10" s="1357"/>
      <c r="AC10" s="1357"/>
      <c r="AD10" s="1357"/>
      <c r="AE10" s="1357"/>
      <c r="AF10" s="1357"/>
      <c r="AG10" s="1357"/>
      <c r="AH10" s="718"/>
      <c r="AI10" s="718"/>
    </row>
    <row r="11" spans="1:35" s="77" customFormat="1" x14ac:dyDescent="0.2">
      <c r="A11" s="280" t="s">
        <v>393</v>
      </c>
      <c r="B11" s="14" t="s">
        <v>462</v>
      </c>
      <c r="C11" s="14" t="s">
        <v>503</v>
      </c>
      <c r="D11" s="14" t="s">
        <v>462</v>
      </c>
      <c r="E11" s="14" t="s">
        <v>503</v>
      </c>
      <c r="F11" s="14" t="s">
        <v>462</v>
      </c>
      <c r="G11" s="14" t="s">
        <v>503</v>
      </c>
      <c r="H11" s="14" t="s">
        <v>462</v>
      </c>
      <c r="I11" s="14" t="s">
        <v>462</v>
      </c>
      <c r="J11" s="14" t="s">
        <v>503</v>
      </c>
      <c r="K11" s="79" t="s">
        <v>462</v>
      </c>
      <c r="L11" s="79" t="s">
        <v>503</v>
      </c>
      <c r="M11" s="79" t="s">
        <v>462</v>
      </c>
      <c r="N11" s="79" t="s">
        <v>503</v>
      </c>
      <c r="O11" s="79" t="s">
        <v>462</v>
      </c>
      <c r="P11" s="79" t="s">
        <v>462</v>
      </c>
      <c r="Q11" s="79" t="s">
        <v>503</v>
      </c>
      <c r="R11" s="79" t="s">
        <v>462</v>
      </c>
      <c r="S11" s="79" t="s">
        <v>503</v>
      </c>
      <c r="T11" s="79" t="s">
        <v>462</v>
      </c>
      <c r="U11" s="723">
        <v>446</v>
      </c>
      <c r="V11" s="723">
        <v>516</v>
      </c>
      <c r="W11" s="723">
        <v>509</v>
      </c>
      <c r="X11" s="723">
        <v>504</v>
      </c>
      <c r="Y11" s="723">
        <v>493</v>
      </c>
      <c r="Z11" s="723">
        <v>455</v>
      </c>
      <c r="AA11" s="723">
        <v>448</v>
      </c>
      <c r="AB11" s="1357">
        <v>427</v>
      </c>
      <c r="AC11" s="1357">
        <v>461</v>
      </c>
      <c r="AD11" s="1357">
        <v>544</v>
      </c>
      <c r="AE11" s="1357">
        <v>586</v>
      </c>
      <c r="AF11" s="1357">
        <v>721</v>
      </c>
      <c r="AG11" s="725">
        <v>460</v>
      </c>
      <c r="AH11" s="1254">
        <v>410</v>
      </c>
      <c r="AI11" s="770">
        <v>407</v>
      </c>
    </row>
    <row r="12" spans="1:35" s="77" customFormat="1" x14ac:dyDescent="0.2">
      <c r="A12" s="317" t="s">
        <v>12</v>
      </c>
      <c r="B12" s="14" t="s">
        <v>462</v>
      </c>
      <c r="C12" s="14" t="s">
        <v>503</v>
      </c>
      <c r="D12" s="14" t="s">
        <v>462</v>
      </c>
      <c r="E12" s="14" t="s">
        <v>503</v>
      </c>
      <c r="F12" s="14" t="s">
        <v>462</v>
      </c>
      <c r="G12" s="14" t="s">
        <v>503</v>
      </c>
      <c r="H12" s="14" t="s">
        <v>462</v>
      </c>
      <c r="I12" s="14" t="s">
        <v>462</v>
      </c>
      <c r="J12" s="14" t="s">
        <v>503</v>
      </c>
      <c r="K12" s="79" t="s">
        <v>462</v>
      </c>
      <c r="L12" s="79" t="s">
        <v>503</v>
      </c>
      <c r="M12" s="79" t="s">
        <v>462</v>
      </c>
      <c r="N12" s="79" t="s">
        <v>503</v>
      </c>
      <c r="O12" s="79" t="s">
        <v>462</v>
      </c>
      <c r="P12" s="79" t="s">
        <v>462</v>
      </c>
      <c r="Q12" s="79" t="s">
        <v>503</v>
      </c>
      <c r="R12" s="79" t="s">
        <v>462</v>
      </c>
      <c r="S12" s="79" t="s">
        <v>503</v>
      </c>
      <c r="T12" s="79" t="s">
        <v>462</v>
      </c>
      <c r="U12" s="1532">
        <v>7.54</v>
      </c>
      <c r="V12" s="1532">
        <v>8.4600000000000009</v>
      </c>
      <c r="W12" s="1532">
        <v>8.11</v>
      </c>
      <c r="X12" s="1532">
        <v>7.89</v>
      </c>
      <c r="Y12" s="1532">
        <v>7.57</v>
      </c>
      <c r="Z12" s="1532">
        <v>6.84</v>
      </c>
      <c r="AA12" s="1532">
        <v>6.64</v>
      </c>
      <c r="AB12" s="1532">
        <v>6.27</v>
      </c>
      <c r="AC12" s="1532">
        <v>6.71</v>
      </c>
      <c r="AD12" s="1533">
        <v>7.9</v>
      </c>
      <c r="AE12" s="1532">
        <v>8.42</v>
      </c>
      <c r="AF12" s="1532">
        <v>10.14</v>
      </c>
      <c r="AG12" s="1533">
        <v>6.2</v>
      </c>
      <c r="AH12" s="1533">
        <v>5.5</v>
      </c>
      <c r="AI12" s="1534">
        <v>5.45</v>
      </c>
    </row>
    <row r="13" spans="1:35" s="77" customFormat="1" x14ac:dyDescent="0.2">
      <c r="A13" s="317" t="s">
        <v>394</v>
      </c>
      <c r="B13" s="14" t="s">
        <v>462</v>
      </c>
      <c r="C13" s="14" t="s">
        <v>503</v>
      </c>
      <c r="D13" s="14" t="s">
        <v>462</v>
      </c>
      <c r="E13" s="14" t="s">
        <v>503</v>
      </c>
      <c r="F13" s="14" t="s">
        <v>462</v>
      </c>
      <c r="G13" s="14" t="s">
        <v>503</v>
      </c>
      <c r="H13" s="14" t="s">
        <v>462</v>
      </c>
      <c r="I13" s="14" t="s">
        <v>462</v>
      </c>
      <c r="J13" s="652" t="s">
        <v>503</v>
      </c>
      <c r="K13" s="653" t="s">
        <v>462</v>
      </c>
      <c r="L13" s="653" t="s">
        <v>503</v>
      </c>
      <c r="M13" s="653" t="s">
        <v>462</v>
      </c>
      <c r="N13" s="653" t="s">
        <v>503</v>
      </c>
      <c r="O13" s="653" t="s">
        <v>462</v>
      </c>
      <c r="P13" s="653" t="s">
        <v>462</v>
      </c>
      <c r="Q13" s="653" t="s">
        <v>503</v>
      </c>
      <c r="R13" s="653" t="s">
        <v>462</v>
      </c>
      <c r="S13" s="653" t="s">
        <v>503</v>
      </c>
      <c r="T13" s="653" t="s">
        <v>462</v>
      </c>
      <c r="U13" s="1530">
        <v>9.0299999999999994</v>
      </c>
      <c r="V13" s="1530">
        <v>9.94</v>
      </c>
      <c r="W13" s="1530">
        <v>10.07</v>
      </c>
      <c r="X13" s="1530">
        <v>8.7200000000000006</v>
      </c>
      <c r="Y13" s="1530">
        <v>9.5299999999999994</v>
      </c>
      <c r="Z13" s="1530">
        <v>8.32</v>
      </c>
      <c r="AA13" s="1530">
        <v>7.57</v>
      </c>
      <c r="AB13" s="1530">
        <v>7.14</v>
      </c>
      <c r="AC13" s="1530">
        <v>7.72</v>
      </c>
      <c r="AD13" s="1530">
        <v>8.7100000000000009</v>
      </c>
      <c r="AE13" s="1530">
        <v>9.61</v>
      </c>
      <c r="AF13" s="1530">
        <v>11.07</v>
      </c>
      <c r="AG13" s="1530">
        <v>6.38</v>
      </c>
      <c r="AH13" s="1530">
        <v>6.31</v>
      </c>
      <c r="AI13" s="1535">
        <v>3.19</v>
      </c>
    </row>
    <row r="14" spans="1:35" s="77" customFormat="1" x14ac:dyDescent="0.2">
      <c r="A14" s="317" t="s">
        <v>15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715"/>
      <c r="V14" s="738"/>
      <c r="W14" s="725"/>
      <c r="X14" s="725"/>
      <c r="Y14" s="725"/>
      <c r="Z14" s="725"/>
      <c r="AA14" s="715"/>
      <c r="AB14" s="715"/>
      <c r="AC14" s="1360"/>
      <c r="AD14" s="1360"/>
      <c r="AE14" s="1357"/>
      <c r="AF14" s="1357"/>
      <c r="AG14" s="1357"/>
      <c r="AH14" s="718"/>
      <c r="AI14" s="744"/>
    </row>
    <row r="15" spans="1:35" s="77" customFormat="1" x14ac:dyDescent="0.2">
      <c r="A15" s="317" t="s">
        <v>16</v>
      </c>
      <c r="B15" s="14" t="s">
        <v>462</v>
      </c>
      <c r="C15" s="14" t="s">
        <v>503</v>
      </c>
      <c r="D15" s="14" t="s">
        <v>462</v>
      </c>
      <c r="E15" s="14" t="s">
        <v>503</v>
      </c>
      <c r="F15" s="14" t="s">
        <v>462</v>
      </c>
      <c r="G15" s="14" t="s">
        <v>503</v>
      </c>
      <c r="H15" s="14" t="s">
        <v>462</v>
      </c>
      <c r="I15" s="14" t="s">
        <v>462</v>
      </c>
      <c r="J15" s="14" t="s">
        <v>503</v>
      </c>
      <c r="K15" s="79" t="s">
        <v>462</v>
      </c>
      <c r="L15" s="79" t="s">
        <v>503</v>
      </c>
      <c r="M15" s="79" t="s">
        <v>462</v>
      </c>
      <c r="N15" s="79" t="s">
        <v>503</v>
      </c>
      <c r="O15" s="79" t="s">
        <v>462</v>
      </c>
      <c r="P15" s="79" t="s">
        <v>462</v>
      </c>
      <c r="Q15" s="79" t="s">
        <v>503</v>
      </c>
      <c r="R15" s="79" t="s">
        <v>462</v>
      </c>
      <c r="S15" s="79" t="s">
        <v>503</v>
      </c>
      <c r="T15" s="79" t="s">
        <v>462</v>
      </c>
      <c r="U15" s="1323">
        <v>1519</v>
      </c>
      <c r="V15" s="1323">
        <v>1484</v>
      </c>
      <c r="W15" s="1323">
        <v>1400</v>
      </c>
      <c r="X15" s="1323">
        <v>1377</v>
      </c>
      <c r="Y15" s="1323">
        <v>1372</v>
      </c>
      <c r="Z15" s="1323">
        <v>1378</v>
      </c>
      <c r="AA15" s="1323">
        <v>1132</v>
      </c>
      <c r="AB15" s="1323">
        <v>1109</v>
      </c>
      <c r="AC15" s="1323">
        <v>1154</v>
      </c>
      <c r="AD15" s="1323">
        <v>1149</v>
      </c>
      <c r="AE15" s="1323">
        <v>1431</v>
      </c>
      <c r="AF15" s="1323">
        <v>1454</v>
      </c>
      <c r="AG15" s="1323">
        <v>1356</v>
      </c>
      <c r="AH15" s="1323">
        <v>1241</v>
      </c>
      <c r="AI15" s="770">
        <v>1140</v>
      </c>
    </row>
    <row r="16" spans="1:35" s="77" customFormat="1" x14ac:dyDescent="0.2">
      <c r="A16" s="317" t="s">
        <v>17</v>
      </c>
      <c r="B16" s="14" t="s">
        <v>462</v>
      </c>
      <c r="C16" s="14" t="s">
        <v>503</v>
      </c>
      <c r="D16" s="14" t="s">
        <v>462</v>
      </c>
      <c r="E16" s="14" t="s">
        <v>503</v>
      </c>
      <c r="F16" s="14" t="s">
        <v>462</v>
      </c>
      <c r="G16" s="14" t="s">
        <v>503</v>
      </c>
      <c r="H16" s="14" t="s">
        <v>462</v>
      </c>
      <c r="I16" s="14" t="s">
        <v>462</v>
      </c>
      <c r="J16" s="14" t="s">
        <v>503</v>
      </c>
      <c r="K16" s="79" t="s">
        <v>462</v>
      </c>
      <c r="L16" s="79" t="s">
        <v>503</v>
      </c>
      <c r="M16" s="79" t="s">
        <v>462</v>
      </c>
      <c r="N16" s="79" t="s">
        <v>503</v>
      </c>
      <c r="O16" s="79" t="s">
        <v>462</v>
      </c>
      <c r="P16" s="79" t="s">
        <v>462</v>
      </c>
      <c r="Q16" s="79" t="s">
        <v>503</v>
      </c>
      <c r="R16" s="79" t="s">
        <v>462</v>
      </c>
      <c r="S16" s="79" t="s">
        <v>503</v>
      </c>
      <c r="T16" s="79" t="s">
        <v>462</v>
      </c>
      <c r="U16" s="1536">
        <v>25.67</v>
      </c>
      <c r="V16" s="1536">
        <v>24.34</v>
      </c>
      <c r="W16" s="1536">
        <v>22.31</v>
      </c>
      <c r="X16" s="1536">
        <v>21.51</v>
      </c>
      <c r="Y16" s="1536">
        <v>21.06</v>
      </c>
      <c r="Z16" s="1536">
        <v>20.72</v>
      </c>
      <c r="AA16" s="1536">
        <v>16.78</v>
      </c>
      <c r="AB16" s="1536">
        <v>16.29</v>
      </c>
      <c r="AC16" s="1536">
        <v>16.8</v>
      </c>
      <c r="AD16" s="1536">
        <v>16.68</v>
      </c>
      <c r="AE16" s="1536">
        <v>20.57</v>
      </c>
      <c r="AF16" s="1536">
        <v>20.45</v>
      </c>
      <c r="AG16" s="1536">
        <v>18.260000000000002</v>
      </c>
      <c r="AH16" s="1537">
        <v>16.64</v>
      </c>
      <c r="AI16" s="1538">
        <v>15.28</v>
      </c>
    </row>
    <row r="17" spans="1:35" s="77" customFormat="1" x14ac:dyDescent="0.2">
      <c r="A17" s="317" t="s">
        <v>18</v>
      </c>
      <c r="B17" s="14" t="s">
        <v>462</v>
      </c>
      <c r="C17" s="14" t="s">
        <v>503</v>
      </c>
      <c r="D17" s="14" t="s">
        <v>462</v>
      </c>
      <c r="E17" s="14" t="s">
        <v>503</v>
      </c>
      <c r="F17" s="14" t="s">
        <v>462</v>
      </c>
      <c r="G17" s="14" t="s">
        <v>503</v>
      </c>
      <c r="H17" s="14" t="s">
        <v>462</v>
      </c>
      <c r="I17" s="14" t="s">
        <v>462</v>
      </c>
      <c r="J17" s="14" t="s">
        <v>503</v>
      </c>
      <c r="K17" s="79" t="s">
        <v>462</v>
      </c>
      <c r="L17" s="79" t="s">
        <v>503</v>
      </c>
      <c r="M17" s="79" t="s">
        <v>462</v>
      </c>
      <c r="N17" s="79" t="s">
        <v>503</v>
      </c>
      <c r="O17" s="79" t="s">
        <v>462</v>
      </c>
      <c r="P17" s="79" t="s">
        <v>462</v>
      </c>
      <c r="Q17" s="79" t="s">
        <v>503</v>
      </c>
      <c r="R17" s="79" t="s">
        <v>462</v>
      </c>
      <c r="S17" s="79" t="s">
        <v>503</v>
      </c>
      <c r="T17" s="79" t="s">
        <v>462</v>
      </c>
      <c r="U17" s="1412">
        <v>7.66</v>
      </c>
      <c r="V17" s="1412">
        <v>8.66</v>
      </c>
      <c r="W17" s="1412">
        <v>7.32</v>
      </c>
      <c r="X17" s="1412">
        <v>8.23</v>
      </c>
      <c r="Y17" s="1412">
        <v>6.2</v>
      </c>
      <c r="Z17" s="1412">
        <v>5.63</v>
      </c>
      <c r="AA17" s="1412">
        <v>4.7</v>
      </c>
      <c r="AB17" s="1412">
        <v>4.63</v>
      </c>
      <c r="AC17" s="1412">
        <v>3.74</v>
      </c>
      <c r="AD17" s="1412">
        <v>4.59</v>
      </c>
      <c r="AE17" s="1412">
        <v>4.41</v>
      </c>
      <c r="AF17" s="1412">
        <v>3.41</v>
      </c>
      <c r="AG17" s="1412">
        <v>5</v>
      </c>
      <c r="AH17" s="1412">
        <v>5.55</v>
      </c>
      <c r="AI17" s="1531">
        <v>4.6500000000000004</v>
      </c>
    </row>
    <row r="18" spans="1:35" s="77" customFormat="1" x14ac:dyDescent="0.2">
      <c r="A18" s="317" t="s">
        <v>19</v>
      </c>
      <c r="B18" s="14" t="s">
        <v>462</v>
      </c>
      <c r="C18" s="14" t="s">
        <v>503</v>
      </c>
      <c r="D18" s="14" t="s">
        <v>462</v>
      </c>
      <c r="E18" s="14" t="s">
        <v>503</v>
      </c>
      <c r="F18" s="14" t="s">
        <v>462</v>
      </c>
      <c r="G18" s="14" t="s">
        <v>503</v>
      </c>
      <c r="H18" s="14" t="s">
        <v>462</v>
      </c>
      <c r="I18" s="14" t="s">
        <v>462</v>
      </c>
      <c r="J18" s="14" t="s">
        <v>503</v>
      </c>
      <c r="K18" s="79" t="s">
        <v>462</v>
      </c>
      <c r="L18" s="79" t="s">
        <v>503</v>
      </c>
      <c r="M18" s="79" t="s">
        <v>462</v>
      </c>
      <c r="N18" s="79" t="s">
        <v>503</v>
      </c>
      <c r="O18" s="79" t="s">
        <v>462</v>
      </c>
      <c r="P18" s="79" t="s">
        <v>462</v>
      </c>
      <c r="Q18" s="79" t="s">
        <v>503</v>
      </c>
      <c r="R18" s="79" t="s">
        <v>462</v>
      </c>
      <c r="S18" s="79" t="s">
        <v>503</v>
      </c>
      <c r="T18" s="79" t="s">
        <v>462</v>
      </c>
      <c r="U18" s="1323">
        <v>562</v>
      </c>
      <c r="V18" s="1323">
        <v>616</v>
      </c>
      <c r="W18" s="1323">
        <v>674</v>
      </c>
      <c r="X18" s="1323">
        <v>717</v>
      </c>
      <c r="Y18" s="1323">
        <v>579</v>
      </c>
      <c r="Z18" s="1323">
        <v>548</v>
      </c>
      <c r="AA18" s="1323">
        <v>555</v>
      </c>
      <c r="AB18" s="1323">
        <v>480</v>
      </c>
      <c r="AC18" s="1323">
        <v>439</v>
      </c>
      <c r="AD18" s="1323">
        <v>459</v>
      </c>
      <c r="AE18" s="1323">
        <v>404</v>
      </c>
      <c r="AF18" s="1323">
        <v>512</v>
      </c>
      <c r="AG18" s="1323">
        <v>454</v>
      </c>
      <c r="AH18" s="1323">
        <v>355</v>
      </c>
      <c r="AI18" s="1267">
        <v>408</v>
      </c>
    </row>
    <row r="19" spans="1:35" s="77" customFormat="1" x14ac:dyDescent="0.2">
      <c r="A19" s="317" t="s">
        <v>20</v>
      </c>
      <c r="B19" s="14" t="s">
        <v>462</v>
      </c>
      <c r="C19" s="14" t="s">
        <v>503</v>
      </c>
      <c r="D19" s="14" t="s">
        <v>462</v>
      </c>
      <c r="E19" s="14" t="s">
        <v>503</v>
      </c>
      <c r="F19" s="14" t="s">
        <v>462</v>
      </c>
      <c r="G19" s="14" t="s">
        <v>503</v>
      </c>
      <c r="H19" s="14" t="s">
        <v>462</v>
      </c>
      <c r="I19" s="14" t="s">
        <v>462</v>
      </c>
      <c r="J19" s="14" t="s">
        <v>503</v>
      </c>
      <c r="K19" s="79" t="s">
        <v>462</v>
      </c>
      <c r="L19" s="79" t="s">
        <v>503</v>
      </c>
      <c r="M19" s="79" t="s">
        <v>462</v>
      </c>
      <c r="N19" s="79" t="s">
        <v>503</v>
      </c>
      <c r="O19" s="79" t="s">
        <v>462</v>
      </c>
      <c r="P19" s="79" t="s">
        <v>462</v>
      </c>
      <c r="Q19" s="79" t="s">
        <v>503</v>
      </c>
      <c r="R19" s="79" t="s">
        <v>462</v>
      </c>
      <c r="S19" s="79" t="s">
        <v>503</v>
      </c>
      <c r="T19" s="79" t="s">
        <v>462</v>
      </c>
      <c r="U19" s="1530">
        <v>2.0099999999999998</v>
      </c>
      <c r="V19" s="1530">
        <v>2.2000000000000002</v>
      </c>
      <c r="W19" s="1530">
        <v>2.74</v>
      </c>
      <c r="X19" s="1530">
        <v>2.52</v>
      </c>
      <c r="Y19" s="1530">
        <v>2.63</v>
      </c>
      <c r="Z19" s="1530">
        <v>2.66</v>
      </c>
      <c r="AA19" s="1530">
        <v>2.39</v>
      </c>
      <c r="AB19" s="1530">
        <v>2.95</v>
      </c>
      <c r="AC19" s="1530">
        <v>3.64</v>
      </c>
      <c r="AD19" s="1530">
        <v>3.88</v>
      </c>
      <c r="AE19" s="1530">
        <v>2.57</v>
      </c>
      <c r="AF19" s="1530">
        <v>2.63</v>
      </c>
      <c r="AG19" s="1530">
        <v>1.87</v>
      </c>
      <c r="AH19" s="1530">
        <v>1.27</v>
      </c>
      <c r="AI19" s="1531">
        <v>1.23</v>
      </c>
    </row>
    <row r="20" spans="1:35" s="77" customFormat="1" x14ac:dyDescent="0.2">
      <c r="A20" s="317" t="s">
        <v>21</v>
      </c>
      <c r="B20" s="14" t="s">
        <v>462</v>
      </c>
      <c r="C20" s="14" t="s">
        <v>503</v>
      </c>
      <c r="D20" s="14" t="s">
        <v>462</v>
      </c>
      <c r="E20" s="14" t="s">
        <v>503</v>
      </c>
      <c r="F20" s="14" t="s">
        <v>462</v>
      </c>
      <c r="G20" s="14" t="s">
        <v>503</v>
      </c>
      <c r="H20" s="14" t="s">
        <v>462</v>
      </c>
      <c r="I20" s="14" t="s">
        <v>462</v>
      </c>
      <c r="J20" s="14" t="s">
        <v>503</v>
      </c>
      <c r="K20" s="79" t="s">
        <v>462</v>
      </c>
      <c r="L20" s="79" t="s">
        <v>503</v>
      </c>
      <c r="M20" s="79" t="s">
        <v>462</v>
      </c>
      <c r="N20" s="79" t="s">
        <v>503</v>
      </c>
      <c r="O20" s="79" t="s">
        <v>462</v>
      </c>
      <c r="P20" s="79" t="s">
        <v>462</v>
      </c>
      <c r="Q20" s="79" t="s">
        <v>503</v>
      </c>
      <c r="R20" s="79" t="s">
        <v>462</v>
      </c>
      <c r="S20" s="79" t="s">
        <v>503</v>
      </c>
      <c r="T20" s="79" t="s">
        <v>462</v>
      </c>
      <c r="U20" s="1323">
        <v>119</v>
      </c>
      <c r="V20" s="1323">
        <v>134</v>
      </c>
      <c r="W20" s="1323">
        <v>172</v>
      </c>
      <c r="X20" s="1323">
        <v>161</v>
      </c>
      <c r="Y20" s="1323">
        <v>171</v>
      </c>
      <c r="Z20" s="1323">
        <v>177</v>
      </c>
      <c r="AA20" s="1323">
        <v>161</v>
      </c>
      <c r="AB20" s="1323">
        <v>201</v>
      </c>
      <c r="AC20" s="1323">
        <v>250</v>
      </c>
      <c r="AD20" s="1323">
        <v>267</v>
      </c>
      <c r="AE20" s="1323">
        <v>179</v>
      </c>
      <c r="AF20" s="1323">
        <v>187</v>
      </c>
      <c r="AG20" s="1323">
        <v>139</v>
      </c>
      <c r="AH20" s="1323">
        <v>95</v>
      </c>
      <c r="AI20" s="726">
        <v>92</v>
      </c>
    </row>
    <row r="21" spans="1:35" s="77" customFormat="1" x14ac:dyDescent="0.2">
      <c r="A21" s="317" t="s">
        <v>22</v>
      </c>
      <c r="B21" s="638"/>
      <c r="C21" s="638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8"/>
      <c r="P21" s="638"/>
      <c r="Q21" s="638"/>
      <c r="R21" s="638"/>
      <c r="S21" s="638"/>
      <c r="T21" s="638"/>
      <c r="U21" s="99"/>
      <c r="V21" s="376"/>
      <c r="W21" s="376"/>
      <c r="X21" s="376"/>
      <c r="Y21" s="376"/>
      <c r="Z21" s="376"/>
      <c r="AA21" s="99"/>
      <c r="AB21" s="99"/>
      <c r="AC21" s="99"/>
      <c r="AD21" s="99"/>
      <c r="AE21" s="376"/>
      <c r="AF21" s="376"/>
      <c r="AG21" s="651"/>
      <c r="AH21" s="36"/>
      <c r="AI21" s="36"/>
    </row>
    <row r="22" spans="1:35" s="77" customFormat="1" x14ac:dyDescent="0.2">
      <c r="A22" s="317" t="s">
        <v>211</v>
      </c>
      <c r="B22" s="14" t="s">
        <v>462</v>
      </c>
      <c r="C22" s="14" t="s">
        <v>503</v>
      </c>
      <c r="D22" s="14" t="s">
        <v>462</v>
      </c>
      <c r="E22" s="14" t="s">
        <v>503</v>
      </c>
      <c r="F22" s="14" t="s">
        <v>462</v>
      </c>
      <c r="G22" s="14" t="s">
        <v>503</v>
      </c>
      <c r="H22" s="14" t="s">
        <v>462</v>
      </c>
      <c r="I22" s="14" t="s">
        <v>462</v>
      </c>
      <c r="J22" s="14" t="s">
        <v>503</v>
      </c>
      <c r="K22" s="79" t="s">
        <v>462</v>
      </c>
      <c r="L22" s="79" t="s">
        <v>503</v>
      </c>
      <c r="M22" s="79" t="s">
        <v>462</v>
      </c>
      <c r="N22" s="79" t="s">
        <v>503</v>
      </c>
      <c r="O22" s="79" t="s">
        <v>462</v>
      </c>
      <c r="P22" s="79" t="s">
        <v>462</v>
      </c>
      <c r="Q22" s="79" t="s">
        <v>503</v>
      </c>
      <c r="R22" s="79" t="s">
        <v>462</v>
      </c>
      <c r="S22" s="79" t="s">
        <v>503</v>
      </c>
      <c r="T22" s="79" t="s">
        <v>462</v>
      </c>
      <c r="U22" s="14">
        <v>1867</v>
      </c>
      <c r="V22" s="141">
        <v>1851</v>
      </c>
      <c r="W22" s="141">
        <v>1722</v>
      </c>
      <c r="X22" s="141">
        <v>877</v>
      </c>
      <c r="Y22" s="141">
        <v>1626</v>
      </c>
      <c r="Z22" s="141">
        <v>1664</v>
      </c>
      <c r="AA22" s="141">
        <v>2335</v>
      </c>
      <c r="AB22" s="13">
        <v>3397</v>
      </c>
      <c r="AC22" s="13">
        <v>4321</v>
      </c>
      <c r="AD22" s="14">
        <v>4323</v>
      </c>
      <c r="AE22" s="14">
        <v>3114</v>
      </c>
      <c r="AF22" s="376">
        <v>2419</v>
      </c>
      <c r="AG22" s="14">
        <v>1901</v>
      </c>
      <c r="AH22" s="501">
        <v>2372</v>
      </c>
      <c r="AI22" s="109">
        <v>3433</v>
      </c>
    </row>
    <row r="23" spans="1:35" s="77" customFormat="1" x14ac:dyDescent="0.2">
      <c r="A23" s="317" t="s">
        <v>212</v>
      </c>
      <c r="B23" s="14" t="s">
        <v>462</v>
      </c>
      <c r="C23" s="14" t="s">
        <v>503</v>
      </c>
      <c r="D23" s="14" t="s">
        <v>462</v>
      </c>
      <c r="E23" s="14" t="s">
        <v>503</v>
      </c>
      <c r="F23" s="14" t="s">
        <v>462</v>
      </c>
      <c r="G23" s="14" t="s">
        <v>503</v>
      </c>
      <c r="H23" s="14" t="s">
        <v>462</v>
      </c>
      <c r="I23" s="14" t="s">
        <v>462</v>
      </c>
      <c r="J23" s="14" t="s">
        <v>503</v>
      </c>
      <c r="K23" s="79" t="s">
        <v>462</v>
      </c>
      <c r="L23" s="79" t="s">
        <v>503</v>
      </c>
      <c r="M23" s="79" t="s">
        <v>462</v>
      </c>
      <c r="N23" s="79" t="s">
        <v>503</v>
      </c>
      <c r="O23" s="79" t="s">
        <v>462</v>
      </c>
      <c r="P23" s="79" t="s">
        <v>462</v>
      </c>
      <c r="Q23" s="79" t="s">
        <v>503</v>
      </c>
      <c r="R23" s="79" t="s">
        <v>462</v>
      </c>
      <c r="S23" s="79" t="s">
        <v>503</v>
      </c>
      <c r="T23" s="79" t="s">
        <v>462</v>
      </c>
      <c r="U23" s="14">
        <v>1618</v>
      </c>
      <c r="V23" s="14">
        <v>1499</v>
      </c>
      <c r="W23" s="14">
        <v>1402</v>
      </c>
      <c r="X23" s="14">
        <v>1449</v>
      </c>
      <c r="Y23" s="14">
        <v>1566</v>
      </c>
      <c r="Z23" s="14">
        <v>1737</v>
      </c>
      <c r="AA23" s="14">
        <v>2823</v>
      </c>
      <c r="AB23" s="652">
        <v>3960</v>
      </c>
      <c r="AC23" s="13">
        <v>4812</v>
      </c>
      <c r="AD23" s="14">
        <v>5743</v>
      </c>
      <c r="AE23" s="14">
        <v>2892</v>
      </c>
      <c r="AF23" s="376">
        <v>2418</v>
      </c>
      <c r="AG23" s="14">
        <v>2797</v>
      </c>
      <c r="AH23" s="501">
        <v>3429</v>
      </c>
      <c r="AI23" s="109">
        <v>4650</v>
      </c>
    </row>
    <row r="24" spans="1:35" s="77" customFormat="1" x14ac:dyDescent="0.2">
      <c r="A24" s="317" t="s">
        <v>27</v>
      </c>
      <c r="B24" s="14" t="s">
        <v>462</v>
      </c>
      <c r="C24" s="14" t="s">
        <v>503</v>
      </c>
      <c r="D24" s="14" t="s">
        <v>462</v>
      </c>
      <c r="E24" s="14" t="s">
        <v>503</v>
      </c>
      <c r="F24" s="14" t="s">
        <v>462</v>
      </c>
      <c r="G24" s="14" t="s">
        <v>503</v>
      </c>
      <c r="H24" s="14" t="s">
        <v>462</v>
      </c>
      <c r="I24" s="14" t="s">
        <v>462</v>
      </c>
      <c r="J24" s="14" t="s">
        <v>503</v>
      </c>
      <c r="K24" s="79" t="s">
        <v>462</v>
      </c>
      <c r="L24" s="79" t="s">
        <v>503</v>
      </c>
      <c r="M24" s="79" t="s">
        <v>462</v>
      </c>
      <c r="N24" s="79" t="s">
        <v>503</v>
      </c>
      <c r="O24" s="79" t="s">
        <v>462</v>
      </c>
      <c r="P24" s="79" t="s">
        <v>462</v>
      </c>
      <c r="Q24" s="79" t="s">
        <v>503</v>
      </c>
      <c r="R24" s="79" t="s">
        <v>462</v>
      </c>
      <c r="S24" s="79" t="s">
        <v>503</v>
      </c>
      <c r="T24" s="79" t="s">
        <v>462</v>
      </c>
      <c r="U24" s="191">
        <v>249</v>
      </c>
      <c r="V24" s="376">
        <v>352</v>
      </c>
      <c r="W24" s="376">
        <v>320</v>
      </c>
      <c r="X24" s="376">
        <v>-572</v>
      </c>
      <c r="Y24" s="376">
        <v>60</v>
      </c>
      <c r="Z24" s="376">
        <v>-73</v>
      </c>
      <c r="AA24" s="376">
        <v>-488</v>
      </c>
      <c r="AB24" s="652">
        <v>-563</v>
      </c>
      <c r="AC24" s="13">
        <v>-491</v>
      </c>
      <c r="AD24" s="14">
        <v>-1420</v>
      </c>
      <c r="AE24" s="14" t="s">
        <v>792</v>
      </c>
      <c r="AF24" s="376">
        <v>1</v>
      </c>
      <c r="AG24" s="14">
        <v>-896</v>
      </c>
      <c r="AH24" s="501">
        <v>-1057</v>
      </c>
      <c r="AI24" s="501">
        <v>-1217</v>
      </c>
    </row>
    <row r="25" spans="1:35" s="77" customFormat="1" ht="12.75" x14ac:dyDescent="0.2">
      <c r="A25" s="317" t="s">
        <v>214</v>
      </c>
      <c r="B25" s="14" t="s">
        <v>462</v>
      </c>
      <c r="C25" s="14" t="s">
        <v>503</v>
      </c>
      <c r="D25" s="14" t="s">
        <v>462</v>
      </c>
      <c r="E25" s="14" t="s">
        <v>503</v>
      </c>
      <c r="F25" s="14" t="s">
        <v>462</v>
      </c>
      <c r="G25" s="14" t="s">
        <v>503</v>
      </c>
      <c r="H25" s="14" t="s">
        <v>462</v>
      </c>
      <c r="I25" s="14" t="s">
        <v>462</v>
      </c>
      <c r="J25" s="14" t="s">
        <v>503</v>
      </c>
      <c r="K25" s="647" t="s">
        <v>462</v>
      </c>
      <c r="L25" s="647" t="s">
        <v>503</v>
      </c>
      <c r="M25" s="648" t="s">
        <v>462</v>
      </c>
      <c r="N25" s="647" t="s">
        <v>503</v>
      </c>
      <c r="O25" s="648" t="s">
        <v>462</v>
      </c>
      <c r="P25" s="648" t="s">
        <v>462</v>
      </c>
      <c r="Q25" s="648" t="s">
        <v>503</v>
      </c>
      <c r="R25" s="648" t="s">
        <v>462</v>
      </c>
      <c r="S25" s="648" t="s">
        <v>503</v>
      </c>
      <c r="T25" s="648" t="s">
        <v>462</v>
      </c>
      <c r="U25" s="648" t="s">
        <v>503</v>
      </c>
      <c r="V25" s="648" t="s">
        <v>462</v>
      </c>
      <c r="W25" s="648" t="s">
        <v>503</v>
      </c>
      <c r="X25" s="648" t="s">
        <v>462</v>
      </c>
      <c r="Y25" s="635" t="s">
        <v>4</v>
      </c>
      <c r="Z25" s="635" t="s">
        <v>4</v>
      </c>
      <c r="AA25" s="635" t="s">
        <v>4</v>
      </c>
      <c r="AB25" s="635" t="s">
        <v>4</v>
      </c>
      <c r="AC25" s="635" t="s">
        <v>4</v>
      </c>
      <c r="AD25" s="635" t="s">
        <v>4</v>
      </c>
      <c r="AE25" s="635" t="s">
        <v>4</v>
      </c>
      <c r="AF25" s="635" t="s">
        <v>4</v>
      </c>
      <c r="AG25" s="635" t="s">
        <v>4</v>
      </c>
      <c r="AH25" s="318" t="s">
        <v>4</v>
      </c>
      <c r="AI25" s="318" t="s">
        <v>4</v>
      </c>
    </row>
    <row r="26" spans="1:35" s="77" customFormat="1" ht="12.75" x14ac:dyDescent="0.2">
      <c r="A26" s="317" t="s">
        <v>215</v>
      </c>
      <c r="B26" s="14" t="s">
        <v>462</v>
      </c>
      <c r="C26" s="14" t="s">
        <v>503</v>
      </c>
      <c r="D26" s="14" t="s">
        <v>462</v>
      </c>
      <c r="E26" s="14" t="s">
        <v>503</v>
      </c>
      <c r="F26" s="14" t="s">
        <v>462</v>
      </c>
      <c r="G26" s="14" t="s">
        <v>503</v>
      </c>
      <c r="H26" s="14" t="s">
        <v>462</v>
      </c>
      <c r="I26" s="14" t="s">
        <v>462</v>
      </c>
      <c r="J26" s="14" t="s">
        <v>503</v>
      </c>
      <c r="K26" s="655" t="s">
        <v>462</v>
      </c>
      <c r="L26" s="655" t="s">
        <v>503</v>
      </c>
      <c r="M26" s="656" t="s">
        <v>462</v>
      </c>
      <c r="N26" s="655" t="s">
        <v>503</v>
      </c>
      <c r="O26" s="656" t="s">
        <v>462</v>
      </c>
      <c r="P26" s="656" t="s">
        <v>462</v>
      </c>
      <c r="Q26" s="656" t="s">
        <v>503</v>
      </c>
      <c r="R26" s="656" t="s">
        <v>462</v>
      </c>
      <c r="S26" s="656" t="s">
        <v>503</v>
      </c>
      <c r="T26" s="656" t="s">
        <v>462</v>
      </c>
      <c r="U26" s="656" t="s">
        <v>503</v>
      </c>
      <c r="V26" s="656" t="s">
        <v>462</v>
      </c>
      <c r="W26" s="656" t="s">
        <v>503</v>
      </c>
      <c r="X26" s="656" t="s">
        <v>462</v>
      </c>
      <c r="Y26" s="635" t="s">
        <v>4</v>
      </c>
      <c r="Z26" s="635" t="s">
        <v>4</v>
      </c>
      <c r="AA26" s="635" t="s">
        <v>4</v>
      </c>
      <c r="AB26" s="635" t="s">
        <v>4</v>
      </c>
      <c r="AC26" s="635" t="s">
        <v>4</v>
      </c>
      <c r="AD26" s="635" t="s">
        <v>4</v>
      </c>
      <c r="AE26" s="635" t="s">
        <v>4</v>
      </c>
      <c r="AF26" s="635" t="s">
        <v>4</v>
      </c>
      <c r="AG26" s="635" t="s">
        <v>4</v>
      </c>
      <c r="AH26" s="318" t="s">
        <v>4</v>
      </c>
      <c r="AI26" s="318" t="s">
        <v>4</v>
      </c>
    </row>
    <row r="27" spans="1:35" s="77" customFormat="1" ht="22.5" x14ac:dyDescent="0.2">
      <c r="A27" s="317" t="s">
        <v>395</v>
      </c>
      <c r="B27" s="14" t="s">
        <v>462</v>
      </c>
      <c r="C27" s="14" t="s">
        <v>503</v>
      </c>
      <c r="D27" s="14" t="s">
        <v>462</v>
      </c>
      <c r="E27" s="14" t="s">
        <v>503</v>
      </c>
      <c r="F27" s="14" t="s">
        <v>462</v>
      </c>
      <c r="G27" s="14" t="s">
        <v>503</v>
      </c>
      <c r="H27" s="14" t="s">
        <v>462</v>
      </c>
      <c r="I27" s="14" t="s">
        <v>462</v>
      </c>
      <c r="J27" s="14" t="s">
        <v>503</v>
      </c>
      <c r="K27" s="14" t="s">
        <v>462</v>
      </c>
      <c r="L27" s="14" t="s">
        <v>503</v>
      </c>
      <c r="M27" s="14" t="s">
        <v>462</v>
      </c>
      <c r="N27" s="14" t="s">
        <v>503</v>
      </c>
      <c r="O27" s="14" t="s">
        <v>462</v>
      </c>
      <c r="P27" s="14" t="s">
        <v>462</v>
      </c>
      <c r="Q27" s="14" t="s">
        <v>503</v>
      </c>
      <c r="R27" s="14" t="s">
        <v>462</v>
      </c>
      <c r="S27" s="14" t="s">
        <v>503</v>
      </c>
      <c r="T27" s="14" t="s">
        <v>462</v>
      </c>
      <c r="U27" s="35">
        <v>8</v>
      </c>
      <c r="V27" s="35">
        <v>11</v>
      </c>
      <c r="W27" s="35">
        <v>14</v>
      </c>
      <c r="X27" s="35">
        <v>16</v>
      </c>
      <c r="Y27" s="635" t="s">
        <v>4</v>
      </c>
      <c r="Z27" s="635" t="s">
        <v>4</v>
      </c>
      <c r="AA27" s="635" t="s">
        <v>4</v>
      </c>
      <c r="AB27" s="635" t="s">
        <v>4</v>
      </c>
      <c r="AC27" s="635" t="s">
        <v>4</v>
      </c>
      <c r="AD27" s="635" t="s">
        <v>4</v>
      </c>
      <c r="AE27" s="635" t="s">
        <v>4</v>
      </c>
      <c r="AF27" s="635" t="s">
        <v>4</v>
      </c>
      <c r="AG27" s="635" t="s">
        <v>4</v>
      </c>
      <c r="AH27" s="318" t="s">
        <v>4</v>
      </c>
      <c r="AI27" s="318" t="s">
        <v>4</v>
      </c>
    </row>
    <row r="28" spans="1:35" s="77" customFormat="1" ht="12.75" x14ac:dyDescent="0.2">
      <c r="A28" s="317" t="s">
        <v>396</v>
      </c>
      <c r="B28" s="14" t="s">
        <v>462</v>
      </c>
      <c r="C28" s="14" t="s">
        <v>503</v>
      </c>
      <c r="D28" s="14" t="s">
        <v>462</v>
      </c>
      <c r="E28" s="14" t="s">
        <v>503</v>
      </c>
      <c r="F28" s="14" t="s">
        <v>462</v>
      </c>
      <c r="G28" s="14" t="s">
        <v>503</v>
      </c>
      <c r="H28" s="14" t="s">
        <v>462</v>
      </c>
      <c r="I28" s="14" t="s">
        <v>462</v>
      </c>
      <c r="J28" s="14" t="s">
        <v>503</v>
      </c>
      <c r="K28" s="14" t="s">
        <v>462</v>
      </c>
      <c r="L28" s="14" t="s">
        <v>503</v>
      </c>
      <c r="M28" s="14" t="s">
        <v>462</v>
      </c>
      <c r="N28" s="14" t="s">
        <v>503</v>
      </c>
      <c r="O28" s="14" t="s">
        <v>462</v>
      </c>
      <c r="P28" s="14" t="s">
        <v>462</v>
      </c>
      <c r="Q28" s="14" t="s">
        <v>503</v>
      </c>
      <c r="R28" s="14" t="s">
        <v>462</v>
      </c>
      <c r="S28" s="14" t="s">
        <v>503</v>
      </c>
      <c r="T28" s="14" t="s">
        <v>462</v>
      </c>
      <c r="U28" s="14">
        <v>1569</v>
      </c>
      <c r="V28" s="14">
        <v>1936</v>
      </c>
      <c r="W28" s="14">
        <v>2279</v>
      </c>
      <c r="X28" s="14">
        <v>2589</v>
      </c>
      <c r="Y28" s="635" t="s">
        <v>4</v>
      </c>
      <c r="Z28" s="635" t="s">
        <v>4</v>
      </c>
      <c r="AA28" s="635" t="s">
        <v>4</v>
      </c>
      <c r="AB28" s="635" t="s">
        <v>4</v>
      </c>
      <c r="AC28" s="635" t="s">
        <v>4</v>
      </c>
      <c r="AD28" s="635" t="s">
        <v>4</v>
      </c>
      <c r="AE28" s="635" t="s">
        <v>4</v>
      </c>
      <c r="AF28" s="635" t="s">
        <v>4</v>
      </c>
      <c r="AG28" s="635" t="s">
        <v>4</v>
      </c>
      <c r="AH28" s="318" t="s">
        <v>4</v>
      </c>
      <c r="AI28" s="318" t="s">
        <v>4</v>
      </c>
    </row>
    <row r="29" spans="1:35" s="77" customFormat="1" ht="12.75" x14ac:dyDescent="0.2">
      <c r="A29" s="317" t="s">
        <v>397</v>
      </c>
      <c r="B29" s="14" t="s">
        <v>462</v>
      </c>
      <c r="C29" s="14" t="s">
        <v>503</v>
      </c>
      <c r="D29" s="14" t="s">
        <v>462</v>
      </c>
      <c r="E29" s="14" t="s">
        <v>503</v>
      </c>
      <c r="F29" s="14" t="s">
        <v>462</v>
      </c>
      <c r="G29" s="14" t="s">
        <v>503</v>
      </c>
      <c r="H29" s="14" t="s">
        <v>462</v>
      </c>
      <c r="I29" s="14" t="s">
        <v>462</v>
      </c>
      <c r="J29" s="14" t="s">
        <v>503</v>
      </c>
      <c r="K29" s="14" t="s">
        <v>462</v>
      </c>
      <c r="L29" s="14" t="s">
        <v>503</v>
      </c>
      <c r="M29" s="14" t="s">
        <v>462</v>
      </c>
      <c r="N29" s="14" t="s">
        <v>503</v>
      </c>
      <c r="O29" s="14" t="s">
        <v>462</v>
      </c>
      <c r="P29" s="14" t="s">
        <v>462</v>
      </c>
      <c r="Q29" s="14" t="s">
        <v>503</v>
      </c>
      <c r="R29" s="14" t="s">
        <v>462</v>
      </c>
      <c r="S29" s="14" t="s">
        <v>503</v>
      </c>
      <c r="T29" s="14" t="s">
        <v>462</v>
      </c>
      <c r="U29" s="14">
        <v>16</v>
      </c>
      <c r="V29" s="14">
        <v>16</v>
      </c>
      <c r="W29" s="14">
        <v>16</v>
      </c>
      <c r="X29" s="14">
        <v>15</v>
      </c>
      <c r="Y29" s="635" t="s">
        <v>4</v>
      </c>
      <c r="Z29" s="635" t="s">
        <v>4</v>
      </c>
      <c r="AA29" s="635" t="s">
        <v>4</v>
      </c>
      <c r="AB29" s="635" t="s">
        <v>4</v>
      </c>
      <c r="AC29" s="635" t="s">
        <v>4</v>
      </c>
      <c r="AD29" s="635" t="s">
        <v>4</v>
      </c>
      <c r="AE29" s="635" t="s">
        <v>4</v>
      </c>
      <c r="AF29" s="635" t="s">
        <v>4</v>
      </c>
      <c r="AG29" s="635" t="s">
        <v>4</v>
      </c>
      <c r="AH29" s="318" t="s">
        <v>4</v>
      </c>
      <c r="AI29" s="318" t="s">
        <v>4</v>
      </c>
    </row>
    <row r="30" spans="1:35" s="77" customFormat="1" ht="12.75" x14ac:dyDescent="0.2">
      <c r="A30" s="317" t="s">
        <v>219</v>
      </c>
      <c r="B30" s="14" t="s">
        <v>462</v>
      </c>
      <c r="C30" s="14" t="s">
        <v>503</v>
      </c>
      <c r="D30" s="14" t="s">
        <v>462</v>
      </c>
      <c r="E30" s="14" t="s">
        <v>503</v>
      </c>
      <c r="F30" s="14" t="s">
        <v>462</v>
      </c>
      <c r="G30" s="14" t="s">
        <v>503</v>
      </c>
      <c r="H30" s="14" t="s">
        <v>462</v>
      </c>
      <c r="I30" s="14" t="s">
        <v>462</v>
      </c>
      <c r="J30" s="14" t="s">
        <v>503</v>
      </c>
      <c r="K30" s="14" t="s">
        <v>462</v>
      </c>
      <c r="L30" s="14" t="s">
        <v>503</v>
      </c>
      <c r="M30" s="14" t="s">
        <v>462</v>
      </c>
      <c r="N30" s="14" t="s">
        <v>503</v>
      </c>
      <c r="O30" s="14" t="s">
        <v>462</v>
      </c>
      <c r="P30" s="14" t="s">
        <v>462</v>
      </c>
      <c r="Q30" s="14" t="s">
        <v>503</v>
      </c>
      <c r="R30" s="14" t="s">
        <v>462</v>
      </c>
      <c r="S30" s="14" t="s">
        <v>503</v>
      </c>
      <c r="T30" s="14" t="s">
        <v>462</v>
      </c>
      <c r="U30" s="14">
        <v>12189</v>
      </c>
      <c r="V30" s="14">
        <v>10919</v>
      </c>
      <c r="W30" s="14">
        <v>10848</v>
      </c>
      <c r="X30" s="14">
        <v>10347</v>
      </c>
      <c r="Y30" s="635" t="s">
        <v>4</v>
      </c>
      <c r="Z30" s="635" t="s">
        <v>4</v>
      </c>
      <c r="AA30" s="635" t="s">
        <v>4</v>
      </c>
      <c r="AB30" s="635" t="s">
        <v>4</v>
      </c>
      <c r="AC30" s="635" t="s">
        <v>4</v>
      </c>
      <c r="AD30" s="635" t="s">
        <v>4</v>
      </c>
      <c r="AE30" s="635" t="s">
        <v>4</v>
      </c>
      <c r="AF30" s="635" t="s">
        <v>4</v>
      </c>
      <c r="AG30" s="635" t="s">
        <v>4</v>
      </c>
      <c r="AH30" s="318" t="s">
        <v>4</v>
      </c>
      <c r="AI30" s="318" t="s">
        <v>4</v>
      </c>
    </row>
    <row r="31" spans="1:35" s="77" customFormat="1" ht="12.75" x14ac:dyDescent="0.2">
      <c r="A31" s="317" t="s">
        <v>505</v>
      </c>
      <c r="B31" s="79" t="s">
        <v>462</v>
      </c>
      <c r="C31" s="79" t="s">
        <v>503</v>
      </c>
      <c r="D31" s="79" t="s">
        <v>462</v>
      </c>
      <c r="E31" s="79" t="s">
        <v>503</v>
      </c>
      <c r="F31" s="79" t="s">
        <v>462</v>
      </c>
      <c r="G31" s="79" t="s">
        <v>503</v>
      </c>
      <c r="H31" s="79" t="s">
        <v>462</v>
      </c>
      <c r="I31" s="79" t="s">
        <v>462</v>
      </c>
      <c r="J31" s="79" t="s">
        <v>503</v>
      </c>
      <c r="K31" s="79" t="s">
        <v>462</v>
      </c>
      <c r="L31" s="657" t="s">
        <v>503</v>
      </c>
      <c r="M31" s="14" t="s">
        <v>462</v>
      </c>
      <c r="N31" s="14" t="s">
        <v>503</v>
      </c>
      <c r="O31" s="14" t="s">
        <v>462</v>
      </c>
      <c r="P31" s="14" t="s">
        <v>462</v>
      </c>
      <c r="Q31" s="14" t="s">
        <v>503</v>
      </c>
      <c r="R31" s="14" t="s">
        <v>462</v>
      </c>
      <c r="S31" s="14" t="s">
        <v>503</v>
      </c>
      <c r="T31" s="657" t="s">
        <v>462</v>
      </c>
      <c r="U31" s="14">
        <v>6</v>
      </c>
      <c r="V31" s="376">
        <v>6</v>
      </c>
      <c r="W31" s="376">
        <v>7</v>
      </c>
      <c r="X31" s="376">
        <v>7</v>
      </c>
      <c r="Y31" s="376">
        <v>7</v>
      </c>
      <c r="Z31" s="376">
        <v>7</v>
      </c>
      <c r="AA31" s="376">
        <v>7</v>
      </c>
      <c r="AB31" s="376">
        <v>7</v>
      </c>
      <c r="AC31" s="376">
        <v>6</v>
      </c>
      <c r="AD31" s="376">
        <v>6</v>
      </c>
      <c r="AE31" s="376">
        <v>6</v>
      </c>
      <c r="AF31" s="376">
        <v>6</v>
      </c>
      <c r="AG31" s="376">
        <v>6</v>
      </c>
      <c r="AH31" s="16">
        <v>6</v>
      </c>
      <c r="AI31" s="625">
        <v>6</v>
      </c>
    </row>
    <row r="32" spans="1:35" s="77" customFormat="1" ht="12.75" x14ac:dyDescent="0.2">
      <c r="A32" s="317" t="s">
        <v>506</v>
      </c>
      <c r="B32" s="14" t="s">
        <v>462</v>
      </c>
      <c r="C32" s="14" t="s">
        <v>503</v>
      </c>
      <c r="D32" s="14" t="s">
        <v>462</v>
      </c>
      <c r="E32" s="14" t="s">
        <v>503</v>
      </c>
      <c r="F32" s="14" t="s">
        <v>462</v>
      </c>
      <c r="G32" s="14" t="s">
        <v>503</v>
      </c>
      <c r="H32" s="14" t="s">
        <v>462</v>
      </c>
      <c r="I32" s="14" t="s">
        <v>462</v>
      </c>
      <c r="J32" s="14" t="s">
        <v>503</v>
      </c>
      <c r="K32" s="14" t="s">
        <v>462</v>
      </c>
      <c r="L32" s="14" t="s">
        <v>503</v>
      </c>
      <c r="M32" s="14" t="s">
        <v>462</v>
      </c>
      <c r="N32" s="14" t="s">
        <v>503</v>
      </c>
      <c r="O32" s="14" t="s">
        <v>462</v>
      </c>
      <c r="P32" s="14" t="s">
        <v>462</v>
      </c>
      <c r="Q32" s="14" t="s">
        <v>503</v>
      </c>
      <c r="R32" s="14" t="s">
        <v>462</v>
      </c>
      <c r="S32" s="14" t="s">
        <v>503</v>
      </c>
      <c r="T32" s="14" t="s">
        <v>462</v>
      </c>
      <c r="U32" s="14">
        <v>3283</v>
      </c>
      <c r="V32" s="13">
        <v>3446</v>
      </c>
      <c r="W32" s="13">
        <v>3560</v>
      </c>
      <c r="X32" s="13">
        <v>3589</v>
      </c>
      <c r="Y32" s="13">
        <v>3745</v>
      </c>
      <c r="Z32" s="13">
        <v>3274</v>
      </c>
      <c r="AA32" s="13">
        <v>3203</v>
      </c>
      <c r="AB32" s="13">
        <v>3557</v>
      </c>
      <c r="AC32" s="13">
        <v>3549</v>
      </c>
      <c r="AD32" s="14">
        <v>3545</v>
      </c>
      <c r="AE32" s="14">
        <v>3186</v>
      </c>
      <c r="AF32" s="13">
        <v>2996</v>
      </c>
      <c r="AG32" s="13">
        <v>3189</v>
      </c>
      <c r="AH32" s="48">
        <v>3629</v>
      </c>
      <c r="AI32" s="121">
        <v>3873</v>
      </c>
    </row>
    <row r="33" spans="1:35" s="77" customFormat="1" x14ac:dyDescent="0.2">
      <c r="A33" s="317" t="s">
        <v>37</v>
      </c>
      <c r="B33" s="14" t="s">
        <v>462</v>
      </c>
      <c r="C33" s="14" t="s">
        <v>503</v>
      </c>
      <c r="D33" s="14" t="s">
        <v>462</v>
      </c>
      <c r="E33" s="14" t="s">
        <v>503</v>
      </c>
      <c r="F33" s="14" t="s">
        <v>462</v>
      </c>
      <c r="G33" s="14" t="s">
        <v>503</v>
      </c>
      <c r="H33" s="14" t="s">
        <v>462</v>
      </c>
      <c r="I33" s="14" t="s">
        <v>462</v>
      </c>
      <c r="J33" s="14" t="s">
        <v>503</v>
      </c>
      <c r="K33" s="14" t="s">
        <v>462</v>
      </c>
      <c r="L33" s="14" t="s">
        <v>503</v>
      </c>
      <c r="M33" s="14" t="s">
        <v>462</v>
      </c>
      <c r="N33" s="14" t="s">
        <v>503</v>
      </c>
      <c r="O33" s="14" t="s">
        <v>462</v>
      </c>
      <c r="P33" s="14" t="s">
        <v>462</v>
      </c>
      <c r="Q33" s="14" t="s">
        <v>503</v>
      </c>
      <c r="R33" s="14" t="s">
        <v>462</v>
      </c>
      <c r="S33" s="14" t="s">
        <v>503</v>
      </c>
      <c r="T33" s="14" t="s">
        <v>462</v>
      </c>
      <c r="U33" s="35" t="s">
        <v>8</v>
      </c>
      <c r="V33" s="35" t="s">
        <v>8</v>
      </c>
      <c r="W33" s="35" t="s">
        <v>8</v>
      </c>
      <c r="X33" s="35" t="s">
        <v>8</v>
      </c>
      <c r="Y33" s="35" t="s">
        <v>8</v>
      </c>
      <c r="Z33" s="35" t="s">
        <v>8</v>
      </c>
      <c r="AA33" s="35" t="s">
        <v>8</v>
      </c>
      <c r="AB33" s="35" t="s">
        <v>8</v>
      </c>
      <c r="AC33" s="35" t="s">
        <v>8</v>
      </c>
      <c r="AD33" s="35" t="s">
        <v>8</v>
      </c>
      <c r="AE33" s="35" t="s">
        <v>8</v>
      </c>
      <c r="AF33" s="35" t="s">
        <v>8</v>
      </c>
      <c r="AG33" s="35" t="s">
        <v>8</v>
      </c>
      <c r="AH33" s="370" t="s">
        <v>8</v>
      </c>
      <c r="AI33" s="370" t="s">
        <v>8</v>
      </c>
    </row>
    <row r="34" spans="1:35" s="77" customFormat="1" x14ac:dyDescent="0.2">
      <c r="A34" s="317" t="s">
        <v>400</v>
      </c>
      <c r="B34" s="14" t="s">
        <v>462</v>
      </c>
      <c r="C34" s="14" t="s">
        <v>503</v>
      </c>
      <c r="D34" s="14" t="s">
        <v>462</v>
      </c>
      <c r="E34" s="14" t="s">
        <v>503</v>
      </c>
      <c r="F34" s="14" t="s">
        <v>462</v>
      </c>
      <c r="G34" s="14" t="s">
        <v>503</v>
      </c>
      <c r="H34" s="14" t="s">
        <v>462</v>
      </c>
      <c r="I34" s="14" t="s">
        <v>462</v>
      </c>
      <c r="J34" s="14" t="s">
        <v>503</v>
      </c>
      <c r="K34" s="14" t="s">
        <v>462</v>
      </c>
      <c r="L34" s="14" t="s">
        <v>503</v>
      </c>
      <c r="M34" s="14" t="s">
        <v>462</v>
      </c>
      <c r="N34" s="14" t="s">
        <v>503</v>
      </c>
      <c r="O34" s="14" t="s">
        <v>462</v>
      </c>
      <c r="P34" s="14" t="s">
        <v>462</v>
      </c>
      <c r="Q34" s="14" t="s">
        <v>503</v>
      </c>
      <c r="R34" s="14" t="s">
        <v>462</v>
      </c>
      <c r="S34" s="14" t="s">
        <v>503</v>
      </c>
      <c r="T34" s="14" t="s">
        <v>462</v>
      </c>
      <c r="U34" s="35" t="s">
        <v>8</v>
      </c>
      <c r="V34" s="35" t="s">
        <v>8</v>
      </c>
      <c r="W34" s="35" t="s">
        <v>8</v>
      </c>
      <c r="X34" s="35" t="s">
        <v>8</v>
      </c>
      <c r="Y34" s="35" t="s">
        <v>8</v>
      </c>
      <c r="Z34" s="35" t="s">
        <v>8</v>
      </c>
      <c r="AA34" s="35" t="s">
        <v>8</v>
      </c>
      <c r="AB34" s="35" t="s">
        <v>8</v>
      </c>
      <c r="AC34" s="35" t="s">
        <v>8</v>
      </c>
      <c r="AD34" s="35" t="s">
        <v>8</v>
      </c>
      <c r="AE34" s="35" t="s">
        <v>8</v>
      </c>
      <c r="AF34" s="35" t="s">
        <v>8</v>
      </c>
      <c r="AG34" s="35" t="s">
        <v>8</v>
      </c>
      <c r="AH34" s="370" t="s">
        <v>8</v>
      </c>
      <c r="AI34" s="370" t="s">
        <v>8</v>
      </c>
    </row>
    <row r="35" spans="1:35" s="77" customFormat="1" x14ac:dyDescent="0.2">
      <c r="A35" s="280" t="s">
        <v>401</v>
      </c>
      <c r="B35" s="14" t="s">
        <v>462</v>
      </c>
      <c r="C35" s="14" t="s">
        <v>503</v>
      </c>
      <c r="D35" s="14" t="s">
        <v>462</v>
      </c>
      <c r="E35" s="14" t="s">
        <v>503</v>
      </c>
      <c r="F35" s="14" t="s">
        <v>462</v>
      </c>
      <c r="G35" s="14" t="s">
        <v>503</v>
      </c>
      <c r="H35" s="14" t="s">
        <v>462</v>
      </c>
      <c r="I35" s="14" t="s">
        <v>462</v>
      </c>
      <c r="J35" s="14" t="s">
        <v>503</v>
      </c>
      <c r="K35" s="78" t="s">
        <v>462</v>
      </c>
      <c r="L35" s="78" t="s">
        <v>503</v>
      </c>
      <c r="M35" s="78" t="s">
        <v>462</v>
      </c>
      <c r="N35" s="14" t="s">
        <v>503</v>
      </c>
      <c r="O35" s="14" t="s">
        <v>462</v>
      </c>
      <c r="P35" s="14" t="s">
        <v>462</v>
      </c>
      <c r="Q35" s="14" t="s">
        <v>503</v>
      </c>
      <c r="R35" s="14" t="s">
        <v>462</v>
      </c>
      <c r="S35" s="14" t="s">
        <v>503</v>
      </c>
      <c r="T35" s="14" t="s">
        <v>462</v>
      </c>
      <c r="U35" s="14" t="s">
        <v>462</v>
      </c>
      <c r="V35" s="14" t="s">
        <v>503</v>
      </c>
      <c r="W35" s="14" t="s">
        <v>462</v>
      </c>
      <c r="X35" s="14" t="s">
        <v>503</v>
      </c>
      <c r="Y35" s="14" t="s">
        <v>462</v>
      </c>
      <c r="Z35" s="14" t="s">
        <v>503</v>
      </c>
      <c r="AA35" s="14" t="s">
        <v>462</v>
      </c>
      <c r="AB35" s="14" t="s">
        <v>462</v>
      </c>
      <c r="AC35" s="14" t="s">
        <v>503</v>
      </c>
      <c r="AD35" s="14" t="s">
        <v>462</v>
      </c>
      <c r="AE35" s="14" t="s">
        <v>503</v>
      </c>
      <c r="AF35" s="14" t="s">
        <v>462</v>
      </c>
      <c r="AG35" s="658" t="s">
        <v>503</v>
      </c>
      <c r="AH35" s="14" t="s">
        <v>503</v>
      </c>
      <c r="AI35" s="14" t="s">
        <v>503</v>
      </c>
    </row>
    <row r="36" spans="1:35" s="10" customFormat="1" x14ac:dyDescent="0.2">
      <c r="A36" s="1316" t="s">
        <v>40</v>
      </c>
      <c r="B36" s="1134"/>
      <c r="C36" s="1134"/>
      <c r="D36" s="1134"/>
      <c r="E36" s="1134"/>
      <c r="F36" s="1134"/>
      <c r="G36" s="1134"/>
      <c r="H36" s="1134"/>
      <c r="I36" s="1134"/>
      <c r="J36" s="1134"/>
      <c r="K36" s="1134"/>
      <c r="L36" s="1134"/>
      <c r="M36" s="1134"/>
      <c r="N36" s="1134"/>
      <c r="O36" s="1134"/>
      <c r="P36" s="1134"/>
      <c r="Q36" s="1134"/>
      <c r="R36" s="1134"/>
      <c r="S36" s="1134"/>
      <c r="T36" s="1134"/>
      <c r="U36" s="1134"/>
      <c r="V36" s="1134"/>
      <c r="W36" s="1133"/>
      <c r="X36" s="1133"/>
      <c r="Y36" s="1133"/>
      <c r="Z36" s="1133"/>
      <c r="AA36" s="1134"/>
      <c r="AB36" s="1134"/>
      <c r="AC36" s="1134"/>
      <c r="AD36" s="1134"/>
      <c r="AE36" s="1316"/>
      <c r="AF36" s="1316"/>
      <c r="AG36" s="1364"/>
      <c r="AH36" s="1128"/>
      <c r="AI36" s="1128"/>
    </row>
    <row r="37" spans="1:35" s="458" customFormat="1" x14ac:dyDescent="0.2">
      <c r="A37" s="317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16"/>
      <c r="AD37" s="16"/>
      <c r="AE37" s="317"/>
      <c r="AF37" s="317"/>
      <c r="AG37" s="394"/>
      <c r="AH37" s="393"/>
      <c r="AI37" s="32"/>
    </row>
    <row r="38" spans="1:35" s="458" customFormat="1" x14ac:dyDescent="0.2">
      <c r="A38" s="317" t="s">
        <v>42</v>
      </c>
      <c r="B38" s="30" t="s">
        <v>4</v>
      </c>
      <c r="C38" s="30" t="s">
        <v>4</v>
      </c>
      <c r="D38" s="30" t="s">
        <v>4</v>
      </c>
      <c r="E38" s="30" t="s">
        <v>4</v>
      </c>
      <c r="F38" s="30" t="s">
        <v>4</v>
      </c>
      <c r="G38" s="30" t="s">
        <v>4</v>
      </c>
      <c r="H38" s="30" t="s">
        <v>4</v>
      </c>
      <c r="I38" s="30" t="s">
        <v>4</v>
      </c>
      <c r="J38" s="30" t="s">
        <v>4</v>
      </c>
      <c r="K38" s="30" t="s">
        <v>4</v>
      </c>
      <c r="L38" s="30" t="s">
        <v>4</v>
      </c>
      <c r="M38" s="30" t="s">
        <v>4</v>
      </c>
      <c r="N38" s="67">
        <v>4403</v>
      </c>
      <c r="O38" s="67">
        <v>4657</v>
      </c>
      <c r="P38" s="67">
        <v>5180</v>
      </c>
      <c r="Q38" s="67">
        <v>7499</v>
      </c>
      <c r="R38" s="67">
        <v>9084</v>
      </c>
      <c r="S38" s="67">
        <v>10951</v>
      </c>
      <c r="T38" s="67">
        <v>11408</v>
      </c>
      <c r="U38" s="67">
        <v>12036</v>
      </c>
      <c r="V38" s="67">
        <v>14951</v>
      </c>
      <c r="W38" s="67">
        <v>16534</v>
      </c>
      <c r="X38" s="67">
        <v>17552</v>
      </c>
      <c r="Y38" s="67">
        <v>18426</v>
      </c>
      <c r="Z38" s="67">
        <v>19125</v>
      </c>
      <c r="AA38" s="586">
        <v>20760</v>
      </c>
      <c r="AB38" s="30">
        <v>22608</v>
      </c>
      <c r="AC38" s="30">
        <v>25307</v>
      </c>
      <c r="AD38" s="30">
        <v>27657</v>
      </c>
      <c r="AE38" s="30">
        <v>32594</v>
      </c>
      <c r="AF38" s="30">
        <v>36998</v>
      </c>
      <c r="AG38" s="31">
        <v>43472</v>
      </c>
      <c r="AH38" s="30">
        <v>45610</v>
      </c>
      <c r="AI38" s="48">
        <v>47016</v>
      </c>
    </row>
    <row r="39" spans="1:35" s="10" customFormat="1" x14ac:dyDescent="0.2">
      <c r="A39" s="1339" t="s">
        <v>44</v>
      </c>
      <c r="B39" s="1365"/>
      <c r="C39" s="1365"/>
      <c r="D39" s="1365"/>
      <c r="E39" s="1365"/>
      <c r="F39" s="1365"/>
      <c r="G39" s="1365"/>
      <c r="H39" s="1366"/>
      <c r="I39" s="1366"/>
      <c r="J39" s="1366"/>
      <c r="K39" s="1366"/>
      <c r="L39" s="1366"/>
      <c r="M39" s="1366"/>
      <c r="N39" s="1366"/>
      <c r="O39" s="1366"/>
      <c r="P39" s="1366"/>
      <c r="Q39" s="1366"/>
      <c r="R39" s="1366"/>
      <c r="S39" s="1366"/>
      <c r="T39" s="1366"/>
      <c r="U39" s="1366"/>
      <c r="V39" s="1366"/>
      <c r="W39" s="1367"/>
      <c r="X39" s="1368"/>
      <c r="Y39" s="1368"/>
      <c r="Z39" s="1368"/>
      <c r="AA39" s="1134"/>
      <c r="AB39" s="1369"/>
      <c r="AC39" s="1134"/>
      <c r="AD39" s="1134"/>
      <c r="AE39" s="1134"/>
      <c r="AF39" s="1134"/>
      <c r="AG39" s="1338"/>
      <c r="AH39" s="1128"/>
      <c r="AI39" s="1128"/>
    </row>
    <row r="40" spans="1:35" s="77" customFormat="1" x14ac:dyDescent="0.2">
      <c r="A40" s="317" t="s">
        <v>45</v>
      </c>
      <c r="B40" s="380"/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638"/>
      <c r="X40" s="638"/>
      <c r="Y40" s="84"/>
      <c r="Z40" s="638"/>
      <c r="AA40" s="638"/>
      <c r="AB40" s="84"/>
      <c r="AC40" s="638"/>
      <c r="AD40" s="638"/>
      <c r="AE40" s="638"/>
      <c r="AF40" s="638"/>
      <c r="AG40" s="659"/>
      <c r="AH40" s="84"/>
      <c r="AI40" s="84"/>
    </row>
    <row r="41" spans="1:35" s="77" customFormat="1" ht="12.75" x14ac:dyDescent="0.2">
      <c r="A41" s="317" t="s">
        <v>3</v>
      </c>
      <c r="B41" s="14" t="s">
        <v>8</v>
      </c>
      <c r="C41" s="14" t="s">
        <v>8</v>
      </c>
      <c r="D41" s="14" t="s">
        <v>8</v>
      </c>
      <c r="E41" s="14" t="s">
        <v>8</v>
      </c>
      <c r="F41" s="14" t="s">
        <v>8</v>
      </c>
      <c r="G41" s="14" t="s">
        <v>8</v>
      </c>
      <c r="H41" s="14" t="s">
        <v>8</v>
      </c>
      <c r="I41" s="14" t="s">
        <v>8</v>
      </c>
      <c r="J41" s="14" t="s">
        <v>8</v>
      </c>
      <c r="K41" s="14" t="s">
        <v>8</v>
      </c>
      <c r="L41" s="14" t="s">
        <v>8</v>
      </c>
      <c r="M41" s="14" t="s">
        <v>8</v>
      </c>
      <c r="N41" s="14" t="s">
        <v>8</v>
      </c>
      <c r="O41" s="14" t="s">
        <v>8</v>
      </c>
      <c r="P41" s="14" t="s">
        <v>8</v>
      </c>
      <c r="Q41" s="14" t="s">
        <v>8</v>
      </c>
      <c r="R41" s="14" t="s">
        <v>8</v>
      </c>
      <c r="S41" s="14" t="s">
        <v>8</v>
      </c>
      <c r="T41" s="14" t="s">
        <v>8</v>
      </c>
      <c r="U41" s="14" t="s">
        <v>8</v>
      </c>
      <c r="V41" s="14" t="s">
        <v>8</v>
      </c>
      <c r="W41" s="14" t="s">
        <v>8</v>
      </c>
      <c r="X41" s="14" t="s">
        <v>8</v>
      </c>
      <c r="Y41" s="650" t="s">
        <v>793</v>
      </c>
      <c r="Z41" s="660">
        <v>27.9</v>
      </c>
      <c r="AA41" s="660">
        <v>27.6</v>
      </c>
      <c r="AB41" s="636">
        <v>28.5</v>
      </c>
      <c r="AC41" s="636">
        <v>27.3</v>
      </c>
      <c r="AD41" s="661">
        <v>30.2</v>
      </c>
      <c r="AE41" s="661">
        <v>28.5</v>
      </c>
      <c r="AF41" s="636">
        <v>28</v>
      </c>
      <c r="AG41" s="661">
        <v>27.8</v>
      </c>
      <c r="AH41" s="636">
        <v>26.9</v>
      </c>
      <c r="AI41" s="84">
        <v>26.7</v>
      </c>
    </row>
    <row r="42" spans="1:35" s="77" customFormat="1" x14ac:dyDescent="0.2">
      <c r="A42" s="317" t="s">
        <v>5</v>
      </c>
      <c r="B42" s="14" t="s">
        <v>8</v>
      </c>
      <c r="C42" s="14" t="s">
        <v>8</v>
      </c>
      <c r="D42" s="14" t="s">
        <v>8</v>
      </c>
      <c r="E42" s="14" t="s">
        <v>8</v>
      </c>
      <c r="F42" s="14" t="s">
        <v>8</v>
      </c>
      <c r="G42" s="14" t="s">
        <v>8</v>
      </c>
      <c r="H42" s="14" t="s">
        <v>8</v>
      </c>
      <c r="I42" s="14" t="s">
        <v>8</v>
      </c>
      <c r="J42" s="14" t="s">
        <v>8</v>
      </c>
      <c r="K42" s="14" t="s">
        <v>8</v>
      </c>
      <c r="L42" s="14" t="s">
        <v>8</v>
      </c>
      <c r="M42" s="14" t="s">
        <v>8</v>
      </c>
      <c r="N42" s="14" t="s">
        <v>8</v>
      </c>
      <c r="O42" s="14" t="s">
        <v>8</v>
      </c>
      <c r="P42" s="14" t="s">
        <v>8</v>
      </c>
      <c r="Q42" s="14" t="s">
        <v>8</v>
      </c>
      <c r="R42" s="14" t="s">
        <v>8</v>
      </c>
      <c r="S42" s="14" t="s">
        <v>8</v>
      </c>
      <c r="T42" s="14" t="s">
        <v>8</v>
      </c>
      <c r="U42" s="14" t="s">
        <v>8</v>
      </c>
      <c r="V42" s="14" t="s">
        <v>8</v>
      </c>
      <c r="W42" s="14" t="s">
        <v>8</v>
      </c>
      <c r="X42" s="14" t="s">
        <v>8</v>
      </c>
      <c r="Y42" s="14" t="s">
        <v>8</v>
      </c>
      <c r="Z42" s="660">
        <v>93.3</v>
      </c>
      <c r="AA42" s="660">
        <v>98.9</v>
      </c>
      <c r="AB42" s="636">
        <v>103.3</v>
      </c>
      <c r="AC42" s="636">
        <v>95.8</v>
      </c>
      <c r="AD42" s="661">
        <v>110.6</v>
      </c>
      <c r="AE42" s="660">
        <v>94.4</v>
      </c>
      <c r="AF42" s="636">
        <v>98.2</v>
      </c>
      <c r="AG42" s="661">
        <v>99.3</v>
      </c>
      <c r="AH42" s="636">
        <v>96.8</v>
      </c>
      <c r="AI42" s="84">
        <v>99.3</v>
      </c>
    </row>
    <row r="43" spans="1:35" s="77" customFormat="1" x14ac:dyDescent="0.2">
      <c r="A43" s="317" t="s">
        <v>47</v>
      </c>
      <c r="B43" s="14"/>
      <c r="C43" s="14"/>
      <c r="D43" s="14"/>
      <c r="E43" s="404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4" t="s">
        <v>8</v>
      </c>
      <c r="V43" s="14" t="s">
        <v>8</v>
      </c>
      <c r="W43" s="14" t="s">
        <v>8</v>
      </c>
      <c r="X43" s="14" t="s">
        <v>8</v>
      </c>
      <c r="Y43" s="636"/>
      <c r="Z43" s="636"/>
      <c r="AA43" s="636"/>
      <c r="AB43" s="636"/>
      <c r="AC43" s="636"/>
      <c r="AD43" s="636"/>
      <c r="AE43" s="636"/>
      <c r="AF43" s="636"/>
      <c r="AG43" s="661"/>
      <c r="AH43" s="636"/>
      <c r="AI43" s="637"/>
    </row>
    <row r="44" spans="1:35" s="77" customFormat="1" ht="12.75" x14ac:dyDescent="0.2">
      <c r="A44" s="317" t="s">
        <v>3</v>
      </c>
      <c r="B44" s="14" t="s">
        <v>8</v>
      </c>
      <c r="C44" s="14" t="s">
        <v>8</v>
      </c>
      <c r="D44" s="14" t="s">
        <v>8</v>
      </c>
      <c r="E44" s="14" t="s">
        <v>8</v>
      </c>
      <c r="F44" s="14" t="s">
        <v>8</v>
      </c>
      <c r="G44" s="14" t="s">
        <v>8</v>
      </c>
      <c r="H44" s="14" t="s">
        <v>8</v>
      </c>
      <c r="I44" s="14" t="s">
        <v>8</v>
      </c>
      <c r="J44" s="14" t="s">
        <v>8</v>
      </c>
      <c r="K44" s="14" t="s">
        <v>8</v>
      </c>
      <c r="L44" s="14" t="s">
        <v>8</v>
      </c>
      <c r="M44" s="14" t="s">
        <v>8</v>
      </c>
      <c r="N44" s="14" t="s">
        <v>8</v>
      </c>
      <c r="O44" s="14" t="s">
        <v>8</v>
      </c>
      <c r="P44" s="14" t="s">
        <v>8</v>
      </c>
      <c r="Q44" s="14" t="s">
        <v>8</v>
      </c>
      <c r="R44" s="14" t="s">
        <v>8</v>
      </c>
      <c r="S44" s="14" t="s">
        <v>8</v>
      </c>
      <c r="T44" s="14" t="s">
        <v>8</v>
      </c>
      <c r="U44" s="14" t="s">
        <v>8</v>
      </c>
      <c r="V44" s="14" t="s">
        <v>8</v>
      </c>
      <c r="W44" s="14" t="s">
        <v>8</v>
      </c>
      <c r="X44" s="14" t="s">
        <v>8</v>
      </c>
      <c r="Y44" s="650" t="s">
        <v>794</v>
      </c>
      <c r="Z44" s="660">
        <v>26.8</v>
      </c>
      <c r="AA44" s="660">
        <v>26.4</v>
      </c>
      <c r="AB44" s="636">
        <v>27</v>
      </c>
      <c r="AC44" s="636">
        <v>25.6</v>
      </c>
      <c r="AD44" s="661">
        <v>28.9</v>
      </c>
      <c r="AE44" s="661">
        <v>26.9</v>
      </c>
      <c r="AF44" s="636">
        <v>26.5</v>
      </c>
      <c r="AG44" s="661">
        <v>26.6</v>
      </c>
      <c r="AH44" s="636">
        <v>25.6</v>
      </c>
      <c r="AI44" s="84">
        <v>25.3</v>
      </c>
    </row>
    <row r="45" spans="1:35" s="77" customFormat="1" x14ac:dyDescent="0.2">
      <c r="A45" s="317" t="s">
        <v>5</v>
      </c>
      <c r="B45" s="14" t="s">
        <v>8</v>
      </c>
      <c r="C45" s="14" t="s">
        <v>8</v>
      </c>
      <c r="D45" s="14" t="s">
        <v>8</v>
      </c>
      <c r="E45" s="14" t="s">
        <v>8</v>
      </c>
      <c r="F45" s="14" t="s">
        <v>8</v>
      </c>
      <c r="G45" s="14" t="s">
        <v>8</v>
      </c>
      <c r="H45" s="14" t="s">
        <v>8</v>
      </c>
      <c r="I45" s="14" t="s">
        <v>8</v>
      </c>
      <c r="J45" s="14" t="s">
        <v>8</v>
      </c>
      <c r="K45" s="14" t="s">
        <v>8</v>
      </c>
      <c r="L45" s="14" t="s">
        <v>8</v>
      </c>
      <c r="M45" s="14" t="s">
        <v>8</v>
      </c>
      <c r="N45" s="14" t="s">
        <v>8</v>
      </c>
      <c r="O45" s="14" t="s">
        <v>8</v>
      </c>
      <c r="P45" s="14" t="s">
        <v>8</v>
      </c>
      <c r="Q45" s="14" t="s">
        <v>8</v>
      </c>
      <c r="R45" s="14" t="s">
        <v>8</v>
      </c>
      <c r="S45" s="14" t="s">
        <v>8</v>
      </c>
      <c r="T45" s="14" t="s">
        <v>8</v>
      </c>
      <c r="U45" s="14" t="s">
        <v>8</v>
      </c>
      <c r="V45" s="14" t="s">
        <v>8</v>
      </c>
      <c r="W45" s="14" t="s">
        <v>8</v>
      </c>
      <c r="X45" s="14" t="s">
        <v>8</v>
      </c>
      <c r="Y45" s="14" t="s">
        <v>8</v>
      </c>
      <c r="Z45" s="660">
        <v>93.7</v>
      </c>
      <c r="AA45" s="660">
        <v>98.5</v>
      </c>
      <c r="AB45" s="636">
        <v>102.3</v>
      </c>
      <c r="AC45" s="636">
        <v>94.8</v>
      </c>
      <c r="AD45" s="661">
        <v>112.9</v>
      </c>
      <c r="AE45" s="661">
        <v>93.1</v>
      </c>
      <c r="AF45" s="636">
        <v>98.5</v>
      </c>
      <c r="AG45" s="661">
        <v>100.4</v>
      </c>
      <c r="AH45" s="636">
        <v>96.2</v>
      </c>
      <c r="AI45" s="84">
        <v>98.8</v>
      </c>
    </row>
    <row r="46" spans="1:35" s="77" customFormat="1" x14ac:dyDescent="0.2">
      <c r="A46" s="317" t="s">
        <v>48</v>
      </c>
      <c r="B46" s="14"/>
      <c r="C46" s="14"/>
      <c r="D46" s="14"/>
      <c r="E46" s="404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4" t="s">
        <v>8</v>
      </c>
      <c r="V46" s="14" t="s">
        <v>8</v>
      </c>
      <c r="W46" s="14" t="s">
        <v>8</v>
      </c>
      <c r="X46" s="14" t="s">
        <v>8</v>
      </c>
      <c r="Y46" s="638"/>
      <c r="Z46" s="638"/>
      <c r="AA46" s="638"/>
      <c r="AB46" s="638"/>
      <c r="AC46" s="638"/>
      <c r="AD46" s="638"/>
      <c r="AE46" s="638"/>
      <c r="AF46" s="638"/>
      <c r="AG46" s="638"/>
      <c r="AH46" s="638"/>
      <c r="AI46" s="84"/>
    </row>
    <row r="47" spans="1:35" s="77" customFormat="1" ht="12.75" x14ac:dyDescent="0.2">
      <c r="A47" s="317" t="s">
        <v>3</v>
      </c>
      <c r="B47" s="14" t="s">
        <v>8</v>
      </c>
      <c r="C47" s="14" t="s">
        <v>8</v>
      </c>
      <c r="D47" s="14" t="s">
        <v>8</v>
      </c>
      <c r="E47" s="14" t="s">
        <v>8</v>
      </c>
      <c r="F47" s="14" t="s">
        <v>8</v>
      </c>
      <c r="G47" s="14" t="s">
        <v>8</v>
      </c>
      <c r="H47" s="14" t="s">
        <v>8</v>
      </c>
      <c r="I47" s="14" t="s">
        <v>8</v>
      </c>
      <c r="J47" s="14" t="s">
        <v>8</v>
      </c>
      <c r="K47" s="14" t="s">
        <v>8</v>
      </c>
      <c r="L47" s="14" t="s">
        <v>8</v>
      </c>
      <c r="M47" s="14" t="s">
        <v>8</v>
      </c>
      <c r="N47" s="14" t="s">
        <v>8</v>
      </c>
      <c r="O47" s="14" t="s">
        <v>8</v>
      </c>
      <c r="P47" s="14" t="s">
        <v>8</v>
      </c>
      <c r="Q47" s="14" t="s">
        <v>8</v>
      </c>
      <c r="R47" s="14" t="s">
        <v>8</v>
      </c>
      <c r="S47" s="14" t="s">
        <v>8</v>
      </c>
      <c r="T47" s="14" t="s">
        <v>8</v>
      </c>
      <c r="U47" s="14" t="s">
        <v>8</v>
      </c>
      <c r="V47" s="14" t="s">
        <v>8</v>
      </c>
      <c r="W47" s="14" t="s">
        <v>8</v>
      </c>
      <c r="X47" s="14" t="s">
        <v>8</v>
      </c>
      <c r="Y47" s="650" t="s">
        <v>795</v>
      </c>
      <c r="Z47" s="660">
        <v>15.4</v>
      </c>
      <c r="AA47" s="660">
        <v>15.8</v>
      </c>
      <c r="AB47" s="636">
        <v>15.9</v>
      </c>
      <c r="AC47" s="636">
        <v>15.6</v>
      </c>
      <c r="AD47" s="661">
        <v>18.7</v>
      </c>
      <c r="AE47" s="661">
        <v>15.3</v>
      </c>
      <c r="AF47" s="636">
        <v>15.2</v>
      </c>
      <c r="AG47" s="661">
        <v>13.6</v>
      </c>
      <c r="AH47" s="636">
        <v>12.4</v>
      </c>
      <c r="AI47" s="1353">
        <v>12</v>
      </c>
    </row>
    <row r="48" spans="1:35" s="77" customFormat="1" x14ac:dyDescent="0.2">
      <c r="A48" s="317" t="s">
        <v>5</v>
      </c>
      <c r="B48" s="14" t="s">
        <v>8</v>
      </c>
      <c r="C48" s="14" t="s">
        <v>8</v>
      </c>
      <c r="D48" s="14" t="s">
        <v>8</v>
      </c>
      <c r="E48" s="14" t="s">
        <v>8</v>
      </c>
      <c r="F48" s="14" t="s">
        <v>8</v>
      </c>
      <c r="G48" s="14" t="s">
        <v>8</v>
      </c>
      <c r="H48" s="14" t="s">
        <v>8</v>
      </c>
      <c r="I48" s="14" t="s">
        <v>8</v>
      </c>
      <c r="J48" s="14" t="s">
        <v>8</v>
      </c>
      <c r="K48" s="14" t="s">
        <v>8</v>
      </c>
      <c r="L48" s="14" t="s">
        <v>8</v>
      </c>
      <c r="M48" s="14" t="s">
        <v>8</v>
      </c>
      <c r="N48" s="14" t="s">
        <v>8</v>
      </c>
      <c r="O48" s="14" t="s">
        <v>8</v>
      </c>
      <c r="P48" s="14" t="s">
        <v>8</v>
      </c>
      <c r="Q48" s="14" t="s">
        <v>8</v>
      </c>
      <c r="R48" s="14" t="s">
        <v>8</v>
      </c>
      <c r="S48" s="14" t="s">
        <v>8</v>
      </c>
      <c r="T48" s="14" t="s">
        <v>8</v>
      </c>
      <c r="U48" s="14" t="s">
        <v>8</v>
      </c>
      <c r="V48" s="14" t="s">
        <v>8</v>
      </c>
      <c r="W48" s="14" t="s">
        <v>8</v>
      </c>
      <c r="X48" s="14" t="s">
        <v>8</v>
      </c>
      <c r="Y48" s="14" t="s">
        <v>8</v>
      </c>
      <c r="Z48" s="360">
        <v>102</v>
      </c>
      <c r="AA48" s="360">
        <v>102.6</v>
      </c>
      <c r="AB48" s="360">
        <v>100.6</v>
      </c>
      <c r="AC48" s="360">
        <v>98.1</v>
      </c>
      <c r="AD48" s="360">
        <v>119.9</v>
      </c>
      <c r="AE48" s="360">
        <v>81.8</v>
      </c>
      <c r="AF48" s="360">
        <v>99.4</v>
      </c>
      <c r="AG48" s="662">
        <v>89.5</v>
      </c>
      <c r="AH48" s="639">
        <v>91.2</v>
      </c>
      <c r="AI48" s="640">
        <v>96.8</v>
      </c>
    </row>
    <row r="49" spans="1:39" s="77" customFormat="1" x14ac:dyDescent="0.2">
      <c r="A49" s="317" t="s">
        <v>49</v>
      </c>
      <c r="B49" s="14"/>
      <c r="C49" s="14"/>
      <c r="D49" s="14"/>
      <c r="E49" s="404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14" t="s">
        <v>8</v>
      </c>
      <c r="V49" s="14" t="s">
        <v>8</v>
      </c>
      <c r="W49" s="14" t="s">
        <v>8</v>
      </c>
      <c r="X49" s="14" t="s">
        <v>8</v>
      </c>
      <c r="Y49" s="14"/>
      <c r="Z49" s="13"/>
      <c r="AA49" s="13"/>
      <c r="AB49" s="13"/>
      <c r="AC49" s="13"/>
      <c r="AD49" s="13"/>
      <c r="AE49" s="13"/>
      <c r="AF49" s="13"/>
      <c r="AG49" s="663"/>
      <c r="AH49" s="641"/>
      <c r="AI49" s="642"/>
    </row>
    <row r="50" spans="1:39" s="77" customFormat="1" ht="12.75" x14ac:dyDescent="0.2">
      <c r="A50" s="317" t="s">
        <v>3</v>
      </c>
      <c r="B50" s="14" t="s">
        <v>8</v>
      </c>
      <c r="C50" s="14" t="s">
        <v>8</v>
      </c>
      <c r="D50" s="14" t="s">
        <v>8</v>
      </c>
      <c r="E50" s="14" t="s">
        <v>8</v>
      </c>
      <c r="F50" s="14" t="s">
        <v>8</v>
      </c>
      <c r="G50" s="14" t="s">
        <v>8</v>
      </c>
      <c r="H50" s="14" t="s">
        <v>8</v>
      </c>
      <c r="I50" s="14" t="s">
        <v>8</v>
      </c>
      <c r="J50" s="14" t="s">
        <v>8</v>
      </c>
      <c r="K50" s="14" t="s">
        <v>8</v>
      </c>
      <c r="L50" s="14" t="s">
        <v>8</v>
      </c>
      <c r="M50" s="14" t="s">
        <v>8</v>
      </c>
      <c r="N50" s="14" t="s">
        <v>8</v>
      </c>
      <c r="O50" s="14" t="s">
        <v>8</v>
      </c>
      <c r="P50" s="14" t="s">
        <v>8</v>
      </c>
      <c r="Q50" s="14" t="s">
        <v>8</v>
      </c>
      <c r="R50" s="14" t="s">
        <v>8</v>
      </c>
      <c r="S50" s="14" t="s">
        <v>8</v>
      </c>
      <c r="T50" s="14" t="s">
        <v>8</v>
      </c>
      <c r="U50" s="14" t="s">
        <v>8</v>
      </c>
      <c r="V50" s="14" t="s">
        <v>8</v>
      </c>
      <c r="W50" s="14" t="s">
        <v>8</v>
      </c>
      <c r="X50" s="14" t="s">
        <v>8</v>
      </c>
      <c r="Y50" s="650" t="s">
        <v>796</v>
      </c>
      <c r="Z50" s="660">
        <v>11.3</v>
      </c>
      <c r="AA50" s="660">
        <v>10.5</v>
      </c>
      <c r="AB50" s="636">
        <v>11.2</v>
      </c>
      <c r="AC50" s="636">
        <v>10</v>
      </c>
      <c r="AD50" s="661">
        <v>10.199999999999999</v>
      </c>
      <c r="AE50" s="661">
        <v>11.5</v>
      </c>
      <c r="AF50" s="636">
        <v>11.3</v>
      </c>
      <c r="AG50" s="660">
        <v>13</v>
      </c>
      <c r="AH50" s="636">
        <v>13.1</v>
      </c>
      <c r="AI50" s="84">
        <v>13.5</v>
      </c>
    </row>
    <row r="51" spans="1:39" s="77" customFormat="1" x14ac:dyDescent="0.2">
      <c r="A51" s="317" t="s">
        <v>5</v>
      </c>
      <c r="B51" s="14" t="s">
        <v>8</v>
      </c>
      <c r="C51" s="14" t="s">
        <v>8</v>
      </c>
      <c r="D51" s="14" t="s">
        <v>8</v>
      </c>
      <c r="E51" s="14" t="s">
        <v>8</v>
      </c>
      <c r="F51" s="14" t="s">
        <v>8</v>
      </c>
      <c r="G51" s="14" t="s">
        <v>8</v>
      </c>
      <c r="H51" s="14" t="s">
        <v>8</v>
      </c>
      <c r="I51" s="14" t="s">
        <v>8</v>
      </c>
      <c r="J51" s="14" t="s">
        <v>8</v>
      </c>
      <c r="K51" s="14" t="s">
        <v>8</v>
      </c>
      <c r="L51" s="14" t="s">
        <v>8</v>
      </c>
      <c r="M51" s="14" t="s">
        <v>8</v>
      </c>
      <c r="N51" s="14" t="s">
        <v>8</v>
      </c>
      <c r="O51" s="14" t="s">
        <v>8</v>
      </c>
      <c r="P51" s="14" t="s">
        <v>8</v>
      </c>
      <c r="Q51" s="14" t="s">
        <v>8</v>
      </c>
      <c r="R51" s="14" t="s">
        <v>8</v>
      </c>
      <c r="S51" s="14" t="s">
        <v>8</v>
      </c>
      <c r="T51" s="14" t="s">
        <v>8</v>
      </c>
      <c r="U51" s="14" t="s">
        <v>8</v>
      </c>
      <c r="V51" s="14" t="s">
        <v>8</v>
      </c>
      <c r="W51" s="14" t="s">
        <v>8</v>
      </c>
      <c r="X51" s="14" t="s">
        <v>8</v>
      </c>
      <c r="Y51" s="14" t="s">
        <v>8</v>
      </c>
      <c r="Z51" s="360">
        <v>83.7</v>
      </c>
      <c r="AA51" s="360">
        <v>92.9</v>
      </c>
      <c r="AB51" s="360">
        <v>106.7</v>
      </c>
      <c r="AC51" s="360">
        <v>89.3</v>
      </c>
      <c r="AD51" s="360">
        <v>102</v>
      </c>
      <c r="AE51" s="360">
        <v>112.8</v>
      </c>
      <c r="AF51" s="360">
        <v>98.3</v>
      </c>
      <c r="AG51" s="662">
        <v>115.1</v>
      </c>
      <c r="AH51" s="639">
        <v>100.8</v>
      </c>
      <c r="AI51" s="640">
        <v>103.1</v>
      </c>
    </row>
    <row r="52" spans="1:39" s="77" customFormat="1" x14ac:dyDescent="0.2">
      <c r="A52" s="317" t="s">
        <v>50</v>
      </c>
      <c r="B52" s="404"/>
      <c r="C52" s="404"/>
      <c r="D52" s="404"/>
      <c r="E52" s="404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14" t="s">
        <v>8</v>
      </c>
      <c r="V52" s="14" t="s">
        <v>8</v>
      </c>
      <c r="W52" s="14" t="s">
        <v>8</v>
      </c>
      <c r="X52" s="14" t="s">
        <v>8</v>
      </c>
      <c r="Y52" s="14"/>
      <c r="Z52" s="13"/>
      <c r="AA52" s="13"/>
      <c r="AB52" s="13"/>
      <c r="AC52" s="13"/>
      <c r="AD52" s="13"/>
      <c r="AE52" s="13"/>
      <c r="AF52" s="13"/>
      <c r="AG52" s="663"/>
      <c r="AH52" s="641"/>
      <c r="AI52" s="642"/>
    </row>
    <row r="53" spans="1:39" s="77" customFormat="1" ht="12.75" x14ac:dyDescent="0.2">
      <c r="A53" s="317" t="s">
        <v>3</v>
      </c>
      <c r="B53" s="14" t="s">
        <v>8</v>
      </c>
      <c r="C53" s="14" t="s">
        <v>8</v>
      </c>
      <c r="D53" s="14" t="s">
        <v>8</v>
      </c>
      <c r="E53" s="14" t="s">
        <v>8</v>
      </c>
      <c r="F53" s="14" t="s">
        <v>8</v>
      </c>
      <c r="G53" s="14" t="s">
        <v>8</v>
      </c>
      <c r="H53" s="14" t="s">
        <v>8</v>
      </c>
      <c r="I53" s="14" t="s">
        <v>8</v>
      </c>
      <c r="J53" s="14" t="s">
        <v>8</v>
      </c>
      <c r="K53" s="14" t="s">
        <v>8</v>
      </c>
      <c r="L53" s="14" t="s">
        <v>8</v>
      </c>
      <c r="M53" s="14" t="s">
        <v>8</v>
      </c>
      <c r="N53" s="14" t="s">
        <v>8</v>
      </c>
      <c r="O53" s="14" t="s">
        <v>8</v>
      </c>
      <c r="P53" s="14" t="s">
        <v>8</v>
      </c>
      <c r="Q53" s="14" t="s">
        <v>8</v>
      </c>
      <c r="R53" s="14" t="s">
        <v>8</v>
      </c>
      <c r="S53" s="14" t="s">
        <v>8</v>
      </c>
      <c r="T53" s="14" t="s">
        <v>8</v>
      </c>
      <c r="U53" s="14" t="s">
        <v>8</v>
      </c>
      <c r="V53" s="14" t="s">
        <v>8</v>
      </c>
      <c r="W53" s="14" t="s">
        <v>8</v>
      </c>
      <c r="X53" s="14" t="s">
        <v>8</v>
      </c>
      <c r="Y53" s="370" t="s">
        <v>797</v>
      </c>
      <c r="Z53" s="660">
        <v>1.2</v>
      </c>
      <c r="AA53" s="660">
        <v>1.2</v>
      </c>
      <c r="AB53" s="636">
        <v>1.5</v>
      </c>
      <c r="AC53" s="636">
        <v>1.6</v>
      </c>
      <c r="AD53" s="661">
        <v>1.3</v>
      </c>
      <c r="AE53" s="660">
        <v>1.5</v>
      </c>
      <c r="AF53" s="636">
        <v>1.5</v>
      </c>
      <c r="AG53" s="661">
        <v>1.2</v>
      </c>
      <c r="AH53" s="636">
        <v>1.3</v>
      </c>
      <c r="AI53" s="84">
        <v>1.2</v>
      </c>
    </row>
    <row r="54" spans="1:39" s="77" customFormat="1" x14ac:dyDescent="0.2">
      <c r="A54" s="317" t="s">
        <v>5</v>
      </c>
      <c r="B54" s="14" t="s">
        <v>8</v>
      </c>
      <c r="C54" s="14" t="s">
        <v>8</v>
      </c>
      <c r="D54" s="14" t="s">
        <v>8</v>
      </c>
      <c r="E54" s="14" t="s">
        <v>8</v>
      </c>
      <c r="F54" s="14" t="s">
        <v>8</v>
      </c>
      <c r="G54" s="14" t="s">
        <v>8</v>
      </c>
      <c r="H54" s="14" t="s">
        <v>8</v>
      </c>
      <c r="I54" s="14" t="s">
        <v>8</v>
      </c>
      <c r="J54" s="14" t="s">
        <v>8</v>
      </c>
      <c r="K54" s="14" t="s">
        <v>8</v>
      </c>
      <c r="L54" s="14" t="s">
        <v>8</v>
      </c>
      <c r="M54" s="14" t="s">
        <v>8</v>
      </c>
      <c r="N54" s="14" t="s">
        <v>8</v>
      </c>
      <c r="O54" s="14" t="s">
        <v>8</v>
      </c>
      <c r="P54" s="14" t="s">
        <v>8</v>
      </c>
      <c r="Q54" s="14" t="s">
        <v>8</v>
      </c>
      <c r="R54" s="14" t="s">
        <v>8</v>
      </c>
      <c r="S54" s="14" t="s">
        <v>8</v>
      </c>
      <c r="T54" s="14" t="s">
        <v>8</v>
      </c>
      <c r="U54" s="14" t="s">
        <v>8</v>
      </c>
      <c r="V54" s="14" t="s">
        <v>8</v>
      </c>
      <c r="W54" s="14" t="s">
        <v>8</v>
      </c>
      <c r="X54" s="14" t="s">
        <v>8</v>
      </c>
      <c r="Y54" s="14" t="s">
        <v>8</v>
      </c>
      <c r="Z54" s="660">
        <v>92.3</v>
      </c>
      <c r="AA54" s="660">
        <v>100</v>
      </c>
      <c r="AB54" s="636">
        <v>125</v>
      </c>
      <c r="AC54" s="636">
        <v>106.7</v>
      </c>
      <c r="AD54" s="660">
        <v>81.3</v>
      </c>
      <c r="AE54" s="660">
        <v>115.4</v>
      </c>
      <c r="AF54" s="636">
        <v>100</v>
      </c>
      <c r="AG54" s="660">
        <v>80</v>
      </c>
      <c r="AH54" s="636">
        <v>108.3</v>
      </c>
      <c r="AI54" s="84">
        <v>92.3</v>
      </c>
    </row>
    <row r="55" spans="1:39" s="77" customFormat="1" ht="22.5" x14ac:dyDescent="0.2">
      <c r="A55" s="317" t="s">
        <v>232</v>
      </c>
      <c r="B55" s="14" t="s">
        <v>8</v>
      </c>
      <c r="C55" s="14" t="s">
        <v>8</v>
      </c>
      <c r="D55" s="14" t="s">
        <v>8</v>
      </c>
      <c r="E55" s="14" t="s">
        <v>8</v>
      </c>
      <c r="F55" s="14" t="s">
        <v>8</v>
      </c>
      <c r="G55" s="14" t="s">
        <v>8</v>
      </c>
      <c r="H55" s="14" t="s">
        <v>8</v>
      </c>
      <c r="I55" s="14" t="s">
        <v>8</v>
      </c>
      <c r="J55" s="14" t="s">
        <v>8</v>
      </c>
      <c r="K55" s="14" t="s">
        <v>8</v>
      </c>
      <c r="L55" s="14" t="s">
        <v>8</v>
      </c>
      <c r="M55" s="14" t="s">
        <v>8</v>
      </c>
      <c r="N55" s="14" t="s">
        <v>8</v>
      </c>
      <c r="O55" s="14" t="s">
        <v>8</v>
      </c>
      <c r="P55" s="14" t="s">
        <v>8</v>
      </c>
      <c r="Q55" s="14" t="s">
        <v>8</v>
      </c>
      <c r="R55" s="14" t="s">
        <v>8</v>
      </c>
      <c r="S55" s="14" t="s">
        <v>8</v>
      </c>
      <c r="T55" s="14" t="s">
        <v>8</v>
      </c>
      <c r="U55" s="14" t="s">
        <v>8</v>
      </c>
      <c r="V55" s="14" t="s">
        <v>8</v>
      </c>
      <c r="W55" s="14" t="s">
        <v>8</v>
      </c>
      <c r="X55" s="14" t="s">
        <v>8</v>
      </c>
      <c r="Y55" s="14" t="s">
        <v>8</v>
      </c>
      <c r="Z55" s="14" t="s">
        <v>8</v>
      </c>
      <c r="AA55" s="14" t="s">
        <v>8</v>
      </c>
      <c r="AB55" s="14" t="s">
        <v>8</v>
      </c>
      <c r="AC55" s="14" t="s">
        <v>8</v>
      </c>
      <c r="AD55" s="14" t="s">
        <v>8</v>
      </c>
      <c r="AE55" s="14" t="s">
        <v>8</v>
      </c>
      <c r="AF55" s="14" t="s">
        <v>8</v>
      </c>
      <c r="AG55" s="14" t="s">
        <v>8</v>
      </c>
      <c r="AH55" s="14" t="s">
        <v>8</v>
      </c>
      <c r="AI55" s="14" t="s">
        <v>8</v>
      </c>
    </row>
    <row r="56" spans="1:39" s="77" customFormat="1" x14ac:dyDescent="0.2">
      <c r="A56" s="317" t="s">
        <v>233</v>
      </c>
      <c r="B56" s="191" t="s">
        <v>8</v>
      </c>
      <c r="C56" s="191" t="s">
        <v>8</v>
      </c>
      <c r="D56" s="191" t="s">
        <v>8</v>
      </c>
      <c r="E56" s="191" t="s">
        <v>8</v>
      </c>
      <c r="F56" s="191" t="s">
        <v>8</v>
      </c>
      <c r="G56" s="191" t="s">
        <v>8</v>
      </c>
      <c r="H56" s="191" t="s">
        <v>8</v>
      </c>
      <c r="I56" s="191" t="s">
        <v>8</v>
      </c>
      <c r="J56" s="191" t="s">
        <v>8</v>
      </c>
      <c r="K56" s="191" t="s">
        <v>8</v>
      </c>
      <c r="L56" s="191" t="s">
        <v>8</v>
      </c>
      <c r="M56" s="191" t="s">
        <v>8</v>
      </c>
      <c r="N56" s="14" t="s">
        <v>8</v>
      </c>
      <c r="O56" s="14" t="s">
        <v>8</v>
      </c>
      <c r="P56" s="14" t="s">
        <v>8</v>
      </c>
      <c r="Q56" s="14" t="s">
        <v>8</v>
      </c>
      <c r="R56" s="14" t="s">
        <v>8</v>
      </c>
      <c r="S56" s="14" t="s">
        <v>8</v>
      </c>
      <c r="T56" s="14" t="s">
        <v>8</v>
      </c>
      <c r="U56" s="14" t="s">
        <v>8</v>
      </c>
      <c r="V56" s="14" t="s">
        <v>8</v>
      </c>
      <c r="W56" s="14" t="s">
        <v>8</v>
      </c>
      <c r="X56" s="14" t="s">
        <v>8</v>
      </c>
      <c r="Y56" s="14" t="s">
        <v>8</v>
      </c>
      <c r="Z56" s="14" t="s">
        <v>8</v>
      </c>
      <c r="AA56" s="14" t="s">
        <v>8</v>
      </c>
      <c r="AB56" s="14" t="s">
        <v>8</v>
      </c>
      <c r="AC56" s="14" t="s">
        <v>8</v>
      </c>
      <c r="AD56" s="14" t="s">
        <v>8</v>
      </c>
      <c r="AE56" s="14" t="s">
        <v>8</v>
      </c>
      <c r="AF56" s="14" t="s">
        <v>8</v>
      </c>
      <c r="AG56" s="14" t="s">
        <v>8</v>
      </c>
      <c r="AH56" s="14" t="s">
        <v>8</v>
      </c>
      <c r="AI56" s="14" t="s">
        <v>8</v>
      </c>
    </row>
    <row r="57" spans="1:39" s="77" customFormat="1" ht="12.75" x14ac:dyDescent="0.2">
      <c r="A57" s="317" t="s">
        <v>51</v>
      </c>
      <c r="B57" s="14" t="s">
        <v>8</v>
      </c>
      <c r="C57" s="14" t="s">
        <v>8</v>
      </c>
      <c r="D57" s="14" t="s">
        <v>8</v>
      </c>
      <c r="E57" s="14" t="s">
        <v>8</v>
      </c>
      <c r="F57" s="14" t="s">
        <v>8</v>
      </c>
      <c r="G57" s="14" t="s">
        <v>8</v>
      </c>
      <c r="H57" s="14" t="s">
        <v>8</v>
      </c>
      <c r="I57" s="14" t="s">
        <v>8</v>
      </c>
      <c r="J57" s="14" t="s">
        <v>8</v>
      </c>
      <c r="K57" s="14" t="s">
        <v>8</v>
      </c>
      <c r="L57" s="14" t="s">
        <v>8</v>
      </c>
      <c r="M57" s="14" t="s">
        <v>8</v>
      </c>
      <c r="N57" s="14" t="s">
        <v>8</v>
      </c>
      <c r="O57" s="14" t="s">
        <v>8</v>
      </c>
      <c r="P57" s="14" t="s">
        <v>8</v>
      </c>
      <c r="Q57" s="14" t="s">
        <v>8</v>
      </c>
      <c r="R57" s="14" t="s">
        <v>8</v>
      </c>
      <c r="S57" s="14" t="s">
        <v>8</v>
      </c>
      <c r="T57" s="14" t="s">
        <v>8</v>
      </c>
      <c r="U57" s="14" t="s">
        <v>8</v>
      </c>
      <c r="V57" s="14" t="s">
        <v>8</v>
      </c>
      <c r="W57" s="14" t="s">
        <v>8</v>
      </c>
      <c r="X57" s="14" t="s">
        <v>8</v>
      </c>
      <c r="Y57" s="650" t="s">
        <v>798</v>
      </c>
      <c r="Z57" s="660">
        <v>4.3</v>
      </c>
      <c r="AA57" s="660">
        <v>4.3</v>
      </c>
      <c r="AB57" s="636">
        <v>5.2</v>
      </c>
      <c r="AC57" s="664">
        <v>6</v>
      </c>
      <c r="AD57" s="661">
        <v>4.2</v>
      </c>
      <c r="AE57" s="660">
        <v>5.4</v>
      </c>
      <c r="AF57" s="636">
        <v>5.3</v>
      </c>
      <c r="AG57" s="661">
        <v>4.4000000000000004</v>
      </c>
      <c r="AH57" s="636">
        <v>4.8</v>
      </c>
      <c r="AI57" s="84">
        <v>4.3</v>
      </c>
    </row>
    <row r="58" spans="1:39" s="77" customFormat="1" ht="12.75" x14ac:dyDescent="0.2">
      <c r="A58" s="317" t="s">
        <v>520</v>
      </c>
      <c r="B58" s="14" t="s">
        <v>8</v>
      </c>
      <c r="C58" s="14" t="s">
        <v>8</v>
      </c>
      <c r="D58" s="14" t="s">
        <v>8</v>
      </c>
      <c r="E58" s="14" t="s">
        <v>8</v>
      </c>
      <c r="F58" s="14" t="s">
        <v>8</v>
      </c>
      <c r="G58" s="14" t="s">
        <v>8</v>
      </c>
      <c r="H58" s="14" t="s">
        <v>8</v>
      </c>
      <c r="I58" s="14" t="s">
        <v>8</v>
      </c>
      <c r="J58" s="14" t="s">
        <v>8</v>
      </c>
      <c r="K58" s="14" t="s">
        <v>8</v>
      </c>
      <c r="L58" s="14" t="s">
        <v>8</v>
      </c>
      <c r="M58" s="14" t="s">
        <v>8</v>
      </c>
      <c r="N58" s="14" t="s">
        <v>8</v>
      </c>
      <c r="O58" s="14" t="s">
        <v>8</v>
      </c>
      <c r="P58" s="14" t="s">
        <v>8</v>
      </c>
      <c r="Q58" s="14" t="s">
        <v>8</v>
      </c>
      <c r="R58" s="14" t="s">
        <v>8</v>
      </c>
      <c r="S58" s="14" t="s">
        <v>8</v>
      </c>
      <c r="T58" s="14" t="s">
        <v>8</v>
      </c>
      <c r="U58" s="14" t="s">
        <v>8</v>
      </c>
      <c r="V58" s="14" t="s">
        <v>8</v>
      </c>
      <c r="W58" s="14" t="s">
        <v>8</v>
      </c>
      <c r="X58" s="14" t="s">
        <v>8</v>
      </c>
      <c r="Y58" s="14" t="s">
        <v>8</v>
      </c>
      <c r="Z58" s="637">
        <v>4.2</v>
      </c>
      <c r="AA58" s="637">
        <v>1.6</v>
      </c>
      <c r="AB58" s="637">
        <v>3.8</v>
      </c>
      <c r="AC58" s="637">
        <v>11.7</v>
      </c>
      <c r="AD58" s="637">
        <v>3.8</v>
      </c>
      <c r="AE58" s="637">
        <v>9.3000000000000007</v>
      </c>
      <c r="AF58" s="665">
        <v>0</v>
      </c>
      <c r="AG58" s="636">
        <v>4.7</v>
      </c>
      <c r="AH58" s="636"/>
      <c r="AI58" s="14"/>
    </row>
    <row r="59" spans="1:39" s="77" customFormat="1" ht="12.75" x14ac:dyDescent="0.2">
      <c r="A59" s="317" t="s">
        <v>522</v>
      </c>
      <c r="B59" s="14" t="s">
        <v>8</v>
      </c>
      <c r="C59" s="14" t="s">
        <v>8</v>
      </c>
      <c r="D59" s="14" t="s">
        <v>8</v>
      </c>
      <c r="E59" s="14" t="s">
        <v>8</v>
      </c>
      <c r="F59" s="14" t="s">
        <v>8</v>
      </c>
      <c r="G59" s="14" t="s">
        <v>8</v>
      </c>
      <c r="H59" s="14" t="s">
        <v>8</v>
      </c>
      <c r="I59" s="14" t="s">
        <v>8</v>
      </c>
      <c r="J59" s="14" t="s">
        <v>8</v>
      </c>
      <c r="K59" s="14" t="s">
        <v>8</v>
      </c>
      <c r="L59" s="14" t="s">
        <v>8</v>
      </c>
      <c r="M59" s="14" t="s">
        <v>8</v>
      </c>
      <c r="N59" s="14" t="s">
        <v>8</v>
      </c>
      <c r="O59" s="14" t="s">
        <v>8</v>
      </c>
      <c r="P59" s="14" t="s">
        <v>8</v>
      </c>
      <c r="Q59" s="14" t="s">
        <v>8</v>
      </c>
      <c r="R59" s="14" t="s">
        <v>8</v>
      </c>
      <c r="S59" s="14" t="s">
        <v>8</v>
      </c>
      <c r="T59" s="14" t="s">
        <v>8</v>
      </c>
      <c r="U59" s="14" t="s">
        <v>8</v>
      </c>
      <c r="V59" s="14" t="s">
        <v>8</v>
      </c>
      <c r="W59" s="14" t="s">
        <v>8</v>
      </c>
      <c r="X59" s="14" t="s">
        <v>8</v>
      </c>
      <c r="Y59" s="370" t="s">
        <v>521</v>
      </c>
      <c r="Z59" s="661">
        <v>3.1</v>
      </c>
      <c r="AA59" s="661">
        <v>4.7</v>
      </c>
      <c r="AB59" s="661">
        <v>5.4</v>
      </c>
      <c r="AC59" s="636">
        <v>6.8</v>
      </c>
      <c r="AD59" s="661">
        <v>1.7</v>
      </c>
      <c r="AE59" s="661">
        <v>4.5999999999999996</v>
      </c>
      <c r="AF59" s="636">
        <v>2.1</v>
      </c>
      <c r="AG59" s="661">
        <v>6.3</v>
      </c>
      <c r="AH59" s="84"/>
      <c r="AI59" s="14"/>
      <c r="AM59" s="235"/>
    </row>
    <row r="60" spans="1:39" s="77" customFormat="1" ht="12.75" x14ac:dyDescent="0.2">
      <c r="A60" s="1356" t="s">
        <v>914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370"/>
      <c r="Z60" s="661"/>
      <c r="AA60" s="661"/>
      <c r="AB60" s="661"/>
      <c r="AC60" s="636"/>
      <c r="AD60" s="661"/>
      <c r="AE60" s="661"/>
      <c r="AF60" s="1354"/>
      <c r="AG60" s="1355"/>
      <c r="AH60" s="636">
        <v>2.1</v>
      </c>
      <c r="AI60" s="84">
        <v>1.1000000000000001</v>
      </c>
      <c r="AM60" s="235"/>
    </row>
    <row r="61" spans="1:39" s="77" customFormat="1" ht="12.75" x14ac:dyDescent="0.2">
      <c r="A61" s="317" t="s">
        <v>413</v>
      </c>
      <c r="B61" s="140"/>
      <c r="C61" s="140"/>
      <c r="D61" s="140"/>
      <c r="E61" s="140"/>
      <c r="F61" s="140"/>
      <c r="G61" s="140"/>
      <c r="H61" s="140"/>
      <c r="I61" s="140"/>
      <c r="J61" s="140"/>
      <c r="K61" s="90"/>
      <c r="L61" s="23"/>
      <c r="M61" s="23"/>
      <c r="N61" s="23"/>
      <c r="O61" s="23"/>
      <c r="P61" s="23"/>
      <c r="Q61" s="23"/>
      <c r="R61" s="140"/>
      <c r="S61" s="140"/>
      <c r="T61" s="140"/>
      <c r="U61" s="140"/>
      <c r="V61" s="635"/>
      <c r="W61" s="635"/>
      <c r="X61" s="635"/>
      <c r="Y61" s="99"/>
      <c r="Z61" s="99"/>
      <c r="AA61" s="35"/>
      <c r="AB61" s="35"/>
      <c r="AC61" s="35"/>
      <c r="AD61" s="35"/>
      <c r="AE61" s="35"/>
      <c r="AF61" s="26"/>
      <c r="AG61" s="26"/>
      <c r="AH61" s="84"/>
      <c r="AI61" s="84"/>
    </row>
    <row r="62" spans="1:39" s="77" customFormat="1" ht="12.75" x14ac:dyDescent="0.2">
      <c r="A62" s="317" t="s">
        <v>42</v>
      </c>
      <c r="B62" s="14" t="s">
        <v>8</v>
      </c>
      <c r="C62" s="14" t="s">
        <v>8</v>
      </c>
      <c r="D62" s="14" t="s">
        <v>8</v>
      </c>
      <c r="E62" s="14" t="s">
        <v>8</v>
      </c>
      <c r="F62" s="14" t="s">
        <v>8</v>
      </c>
      <c r="G62" s="14" t="s">
        <v>8</v>
      </c>
      <c r="H62" s="14" t="s">
        <v>8</v>
      </c>
      <c r="I62" s="14" t="s">
        <v>8</v>
      </c>
      <c r="J62" s="14" t="s">
        <v>8</v>
      </c>
      <c r="K62" s="14" t="s">
        <v>8</v>
      </c>
      <c r="L62" s="14" t="s">
        <v>8</v>
      </c>
      <c r="M62" s="14" t="s">
        <v>8</v>
      </c>
      <c r="N62" s="14" t="s">
        <v>8</v>
      </c>
      <c r="O62" s="14" t="s">
        <v>8</v>
      </c>
      <c r="P62" s="14" t="s">
        <v>8</v>
      </c>
      <c r="Q62" s="14" t="s">
        <v>8</v>
      </c>
      <c r="R62" s="14" t="s">
        <v>8</v>
      </c>
      <c r="S62" s="14" t="s">
        <v>8</v>
      </c>
      <c r="T62" s="14" t="s">
        <v>8</v>
      </c>
      <c r="U62" s="643" t="s">
        <v>799</v>
      </c>
      <c r="V62" s="643" t="s">
        <v>799</v>
      </c>
      <c r="W62" s="643" t="s">
        <v>799</v>
      </c>
      <c r="X62" s="643" t="s">
        <v>799</v>
      </c>
      <c r="Y62" s="643" t="s">
        <v>799</v>
      </c>
      <c r="Z62" s="643" t="s">
        <v>799</v>
      </c>
      <c r="AA62" s="643" t="s">
        <v>799</v>
      </c>
      <c r="AB62" s="643" t="s">
        <v>799</v>
      </c>
      <c r="AC62" s="643" t="s">
        <v>799</v>
      </c>
      <c r="AD62" s="643" t="s">
        <v>799</v>
      </c>
      <c r="AE62" s="643" t="s">
        <v>799</v>
      </c>
      <c r="AF62" s="643" t="s">
        <v>799</v>
      </c>
      <c r="AG62" s="643" t="s">
        <v>799</v>
      </c>
      <c r="AH62" s="643" t="s">
        <v>799</v>
      </c>
      <c r="AI62" s="643" t="s">
        <v>799</v>
      </c>
    </row>
    <row r="63" spans="1:39" s="77" customFormat="1" ht="12.75" x14ac:dyDescent="0.2">
      <c r="A63" s="317" t="s">
        <v>43</v>
      </c>
      <c r="B63" s="14" t="s">
        <v>8</v>
      </c>
      <c r="C63" s="14" t="s">
        <v>8</v>
      </c>
      <c r="D63" s="14" t="s">
        <v>8</v>
      </c>
      <c r="E63" s="14" t="s">
        <v>8</v>
      </c>
      <c r="F63" s="14" t="s">
        <v>8</v>
      </c>
      <c r="G63" s="14" t="s">
        <v>8</v>
      </c>
      <c r="H63" s="14" t="s">
        <v>8</v>
      </c>
      <c r="I63" s="14" t="s">
        <v>8</v>
      </c>
      <c r="J63" s="14" t="s">
        <v>8</v>
      </c>
      <c r="K63" s="14" t="s">
        <v>8</v>
      </c>
      <c r="L63" s="14" t="s">
        <v>8</v>
      </c>
      <c r="M63" s="14" t="s">
        <v>8</v>
      </c>
      <c r="N63" s="14" t="s">
        <v>8</v>
      </c>
      <c r="O63" s="14" t="s">
        <v>8</v>
      </c>
      <c r="P63" s="14" t="s">
        <v>8</v>
      </c>
      <c r="Q63" s="14" t="s">
        <v>8</v>
      </c>
      <c r="R63" s="14" t="s">
        <v>8</v>
      </c>
      <c r="S63" s="14" t="s">
        <v>8</v>
      </c>
      <c r="T63" s="14" t="s">
        <v>8</v>
      </c>
      <c r="U63" s="643" t="s">
        <v>799</v>
      </c>
      <c r="V63" s="643" t="s">
        <v>799</v>
      </c>
      <c r="W63" s="643" t="s">
        <v>799</v>
      </c>
      <c r="X63" s="643" t="s">
        <v>799</v>
      </c>
      <c r="Y63" s="643" t="s">
        <v>799</v>
      </c>
      <c r="Z63" s="643" t="s">
        <v>799</v>
      </c>
      <c r="AA63" s="643" t="s">
        <v>799</v>
      </c>
      <c r="AB63" s="643" t="s">
        <v>799</v>
      </c>
      <c r="AC63" s="643" t="s">
        <v>799</v>
      </c>
      <c r="AD63" s="643" t="s">
        <v>799</v>
      </c>
      <c r="AE63" s="643" t="s">
        <v>799</v>
      </c>
      <c r="AF63" s="643" t="s">
        <v>799</v>
      </c>
      <c r="AG63" s="643" t="s">
        <v>799</v>
      </c>
      <c r="AH63" s="643" t="s">
        <v>799</v>
      </c>
      <c r="AI63" s="643" t="s">
        <v>799</v>
      </c>
    </row>
    <row r="64" spans="1:39" s="77" customFormat="1" ht="12.75" x14ac:dyDescent="0.2">
      <c r="A64" s="317" t="s">
        <v>414</v>
      </c>
      <c r="B64" s="14" t="s">
        <v>8</v>
      </c>
      <c r="C64" s="14" t="s">
        <v>8</v>
      </c>
      <c r="D64" s="14" t="s">
        <v>8</v>
      </c>
      <c r="E64" s="14" t="s">
        <v>8</v>
      </c>
      <c r="F64" s="14" t="s">
        <v>8</v>
      </c>
      <c r="G64" s="14" t="s">
        <v>8</v>
      </c>
      <c r="H64" s="14" t="s">
        <v>8</v>
      </c>
      <c r="I64" s="14" t="s">
        <v>8</v>
      </c>
      <c r="J64" s="14" t="s">
        <v>8</v>
      </c>
      <c r="K64" s="14" t="s">
        <v>8</v>
      </c>
      <c r="L64" s="14" t="s">
        <v>8</v>
      </c>
      <c r="M64" s="14" t="s">
        <v>8</v>
      </c>
      <c r="N64" s="14" t="s">
        <v>8</v>
      </c>
      <c r="O64" s="14" t="s">
        <v>8</v>
      </c>
      <c r="P64" s="14" t="s">
        <v>8</v>
      </c>
      <c r="Q64" s="14" t="s">
        <v>8</v>
      </c>
      <c r="R64" s="14" t="s">
        <v>8</v>
      </c>
      <c r="S64" s="14" t="s">
        <v>8</v>
      </c>
      <c r="T64" s="14" t="s">
        <v>8</v>
      </c>
      <c r="U64" s="643" t="s">
        <v>799</v>
      </c>
      <c r="V64" s="643" t="s">
        <v>799</v>
      </c>
      <c r="W64" s="643" t="s">
        <v>799</v>
      </c>
      <c r="X64" s="643" t="s">
        <v>799</v>
      </c>
      <c r="Y64" s="643" t="s">
        <v>799</v>
      </c>
      <c r="Z64" s="643" t="s">
        <v>799</v>
      </c>
      <c r="AA64" s="643" t="s">
        <v>799</v>
      </c>
      <c r="AB64" s="643" t="s">
        <v>799</v>
      </c>
      <c r="AC64" s="643" t="s">
        <v>799</v>
      </c>
      <c r="AD64" s="643" t="s">
        <v>799</v>
      </c>
      <c r="AE64" s="643" t="s">
        <v>799</v>
      </c>
      <c r="AF64" s="643" t="s">
        <v>799</v>
      </c>
      <c r="AG64" s="643" t="s">
        <v>799</v>
      </c>
      <c r="AH64" s="643" t="s">
        <v>799</v>
      </c>
      <c r="AI64" s="643" t="s">
        <v>799</v>
      </c>
    </row>
    <row r="65" spans="1:35" s="77" customFormat="1" ht="12.75" x14ac:dyDescent="0.2">
      <c r="A65" s="317" t="s">
        <v>415</v>
      </c>
      <c r="B65" s="14" t="s">
        <v>8</v>
      </c>
      <c r="C65" s="14" t="s">
        <v>8</v>
      </c>
      <c r="D65" s="14" t="s">
        <v>8</v>
      </c>
      <c r="E65" s="14" t="s">
        <v>8</v>
      </c>
      <c r="F65" s="14" t="s">
        <v>8</v>
      </c>
      <c r="G65" s="14" t="s">
        <v>8</v>
      </c>
      <c r="H65" s="14" t="s">
        <v>8</v>
      </c>
      <c r="I65" s="14" t="s">
        <v>8</v>
      </c>
      <c r="J65" s="14" t="s">
        <v>8</v>
      </c>
      <c r="K65" s="14" t="s">
        <v>8</v>
      </c>
      <c r="L65" s="14" t="s">
        <v>8</v>
      </c>
      <c r="M65" s="14" t="s">
        <v>8</v>
      </c>
      <c r="N65" s="14" t="s">
        <v>8</v>
      </c>
      <c r="O65" s="14" t="s">
        <v>8</v>
      </c>
      <c r="P65" s="14" t="s">
        <v>8</v>
      </c>
      <c r="Q65" s="14" t="s">
        <v>8</v>
      </c>
      <c r="R65" s="14" t="s">
        <v>8</v>
      </c>
      <c r="S65" s="14" t="s">
        <v>8</v>
      </c>
      <c r="T65" s="14" t="s">
        <v>8</v>
      </c>
      <c r="U65" s="643" t="s">
        <v>799</v>
      </c>
      <c r="V65" s="643" t="s">
        <v>799</v>
      </c>
      <c r="W65" s="643" t="s">
        <v>799</v>
      </c>
      <c r="X65" s="643" t="s">
        <v>799</v>
      </c>
      <c r="Y65" s="643" t="s">
        <v>799</v>
      </c>
      <c r="Z65" s="643" t="s">
        <v>799</v>
      </c>
      <c r="AA65" s="643" t="s">
        <v>799</v>
      </c>
      <c r="AB65" s="643" t="s">
        <v>799</v>
      </c>
      <c r="AC65" s="643" t="s">
        <v>799</v>
      </c>
      <c r="AD65" s="643" t="s">
        <v>799</v>
      </c>
      <c r="AE65" s="643" t="s">
        <v>799</v>
      </c>
      <c r="AF65" s="643" t="s">
        <v>799</v>
      </c>
      <c r="AG65" s="643" t="s">
        <v>799</v>
      </c>
      <c r="AH65" s="643" t="s">
        <v>799</v>
      </c>
      <c r="AI65" s="643" t="s">
        <v>799</v>
      </c>
    </row>
    <row r="66" spans="1:35" s="77" customFormat="1" ht="12.75" x14ac:dyDescent="0.2">
      <c r="A66" s="317" t="s">
        <v>57</v>
      </c>
      <c r="B66" s="14" t="s">
        <v>8</v>
      </c>
      <c r="C66" s="14" t="s">
        <v>8</v>
      </c>
      <c r="D66" s="14" t="s">
        <v>8</v>
      </c>
      <c r="E66" s="14" t="s">
        <v>8</v>
      </c>
      <c r="F66" s="14" t="s">
        <v>8</v>
      </c>
      <c r="G66" s="14" t="s">
        <v>8</v>
      </c>
      <c r="H66" s="14" t="s">
        <v>8</v>
      </c>
      <c r="I66" s="14" t="s">
        <v>8</v>
      </c>
      <c r="J66" s="14" t="s">
        <v>8</v>
      </c>
      <c r="K66" s="14" t="s">
        <v>8</v>
      </c>
      <c r="L66" s="14" t="s">
        <v>8</v>
      </c>
      <c r="M66" s="14" t="s">
        <v>8</v>
      </c>
      <c r="N66" s="14" t="s">
        <v>8</v>
      </c>
      <c r="O66" s="14" t="s">
        <v>8</v>
      </c>
      <c r="P66" s="14" t="s">
        <v>8</v>
      </c>
      <c r="Q66" s="14" t="s">
        <v>8</v>
      </c>
      <c r="R66" s="14" t="s">
        <v>8</v>
      </c>
      <c r="S66" s="14" t="s">
        <v>8</v>
      </c>
      <c r="T66" s="14" t="s">
        <v>8</v>
      </c>
      <c r="U66" s="643" t="s">
        <v>799</v>
      </c>
      <c r="V66" s="643" t="s">
        <v>799</v>
      </c>
      <c r="W66" s="643" t="s">
        <v>799</v>
      </c>
      <c r="X66" s="643" t="s">
        <v>799</v>
      </c>
      <c r="Y66" s="643" t="s">
        <v>799</v>
      </c>
      <c r="Z66" s="643" t="s">
        <v>799</v>
      </c>
      <c r="AA66" s="643" t="s">
        <v>799</v>
      </c>
      <c r="AB66" s="643" t="s">
        <v>799</v>
      </c>
      <c r="AC66" s="643" t="s">
        <v>799</v>
      </c>
      <c r="AD66" s="643" t="s">
        <v>799</v>
      </c>
      <c r="AE66" s="643" t="s">
        <v>799</v>
      </c>
      <c r="AF66" s="643" t="s">
        <v>799</v>
      </c>
      <c r="AG66" s="643" t="s">
        <v>799</v>
      </c>
      <c r="AH66" s="643" t="s">
        <v>799</v>
      </c>
      <c r="AI66" s="643" t="s">
        <v>799</v>
      </c>
    </row>
    <row r="67" spans="1:35" s="77" customFormat="1" ht="67.5" x14ac:dyDescent="0.2">
      <c r="A67" s="280" t="s">
        <v>75</v>
      </c>
      <c r="B67" s="14" t="s">
        <v>4</v>
      </c>
      <c r="C67" s="14" t="s">
        <v>4</v>
      </c>
      <c r="D67" s="79">
        <v>13</v>
      </c>
      <c r="E67" s="79">
        <v>122</v>
      </c>
      <c r="F67" s="79">
        <v>262</v>
      </c>
      <c r="G67" s="79">
        <v>1550</v>
      </c>
      <c r="H67" s="79">
        <v>2129</v>
      </c>
      <c r="I67" s="79">
        <v>2395</v>
      </c>
      <c r="J67" s="79">
        <v>2605</v>
      </c>
      <c r="K67" s="79">
        <v>2680</v>
      </c>
      <c r="L67" s="79">
        <v>3484</v>
      </c>
      <c r="M67" s="79">
        <v>4181</v>
      </c>
      <c r="N67" s="79">
        <v>5000</v>
      </c>
      <c r="O67" s="79">
        <v>6600</v>
      </c>
      <c r="P67" s="380" t="s">
        <v>800</v>
      </c>
      <c r="Q67" s="79">
        <v>9200</v>
      </c>
      <c r="R67" s="79">
        <v>9752</v>
      </c>
      <c r="S67" s="380" t="s">
        <v>801</v>
      </c>
      <c r="T67" s="380" t="s">
        <v>802</v>
      </c>
      <c r="U67" s="79">
        <v>14952</v>
      </c>
      <c r="V67" s="79">
        <v>15999</v>
      </c>
      <c r="W67" s="79">
        <v>17439</v>
      </c>
      <c r="X67" s="78">
        <v>18660</v>
      </c>
      <c r="Y67" s="78">
        <v>19966</v>
      </c>
      <c r="Z67" s="78">
        <v>21364</v>
      </c>
      <c r="AA67" s="78">
        <v>22859</v>
      </c>
      <c r="AB67" s="78">
        <v>24459</v>
      </c>
      <c r="AC67" s="72">
        <v>28284</v>
      </c>
      <c r="AD67" s="72">
        <v>42500</v>
      </c>
      <c r="AE67" s="72">
        <v>42500</v>
      </c>
      <c r="AF67" s="72">
        <v>42500</v>
      </c>
      <c r="AG67" s="666">
        <v>60000</v>
      </c>
      <c r="AH67" s="667">
        <v>70000</v>
      </c>
      <c r="AI67" s="667">
        <v>85000</v>
      </c>
    </row>
    <row r="68" spans="1:35" s="77" customFormat="1" x14ac:dyDescent="0.2">
      <c r="A68" s="1316" t="s">
        <v>80</v>
      </c>
      <c r="B68" s="1134"/>
      <c r="C68" s="1134"/>
      <c r="D68" s="1134"/>
      <c r="E68" s="1134"/>
      <c r="F68" s="1134"/>
      <c r="G68" s="1134"/>
      <c r="H68" s="1134"/>
      <c r="I68" s="1134"/>
      <c r="J68" s="1134"/>
      <c r="K68" s="1134"/>
      <c r="L68" s="1134"/>
      <c r="M68" s="1134"/>
      <c r="N68" s="1134"/>
      <c r="O68" s="1134"/>
      <c r="P68" s="1134"/>
      <c r="Q68" s="1134"/>
      <c r="R68" s="1134"/>
      <c r="S68" s="1134"/>
      <c r="T68" s="1134"/>
      <c r="U68" s="1134"/>
      <c r="V68" s="1134"/>
      <c r="W68" s="1133"/>
      <c r="X68" s="1133"/>
      <c r="Y68" s="1133"/>
      <c r="Z68" s="1133"/>
      <c r="AA68" s="1133"/>
      <c r="AB68" s="1133"/>
      <c r="AC68" s="1133"/>
      <c r="AD68" s="1133"/>
      <c r="AE68" s="1316"/>
      <c r="AF68" s="1316"/>
      <c r="AG68" s="1364"/>
      <c r="AH68" s="1133"/>
      <c r="AI68" s="1133"/>
    </row>
    <row r="69" spans="1:35" s="77" customFormat="1" x14ac:dyDescent="0.2">
      <c r="A69" s="361" t="s">
        <v>81</v>
      </c>
      <c r="B69" s="380"/>
      <c r="C69" s="380"/>
      <c r="D69" s="380"/>
      <c r="E69" s="380"/>
      <c r="F69" s="380"/>
      <c r="G69" s="380"/>
      <c r="H69" s="380"/>
      <c r="I69" s="380"/>
      <c r="J69" s="380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84"/>
      <c r="AC69" s="638"/>
      <c r="AD69" s="638"/>
      <c r="AE69" s="638"/>
      <c r="AF69" s="638"/>
      <c r="AG69" s="659"/>
      <c r="AH69" s="84"/>
      <c r="AI69" s="84"/>
    </row>
    <row r="70" spans="1:35" s="77" customFormat="1" x14ac:dyDescent="0.2">
      <c r="A70" s="317" t="s">
        <v>82</v>
      </c>
      <c r="B70" s="23" t="s">
        <v>462</v>
      </c>
      <c r="C70" s="23" t="s">
        <v>503</v>
      </c>
      <c r="D70" s="23" t="s">
        <v>462</v>
      </c>
      <c r="E70" s="23" t="s">
        <v>503</v>
      </c>
      <c r="F70" s="23" t="s">
        <v>462</v>
      </c>
      <c r="G70" s="23" t="s">
        <v>503</v>
      </c>
      <c r="H70" s="23" t="s">
        <v>462</v>
      </c>
      <c r="I70" s="23" t="s">
        <v>462</v>
      </c>
      <c r="J70" s="23" t="s">
        <v>503</v>
      </c>
      <c r="K70" s="79" t="s">
        <v>462</v>
      </c>
      <c r="L70" s="79" t="s">
        <v>503</v>
      </c>
      <c r="M70" s="79" t="s">
        <v>462</v>
      </c>
      <c r="N70" s="79" t="s">
        <v>503</v>
      </c>
      <c r="O70" s="79" t="s">
        <v>462</v>
      </c>
      <c r="P70" s="79" t="s">
        <v>462</v>
      </c>
      <c r="Q70" s="79" t="s">
        <v>503</v>
      </c>
      <c r="R70" s="79" t="s">
        <v>462</v>
      </c>
      <c r="S70" s="79" t="s">
        <v>503</v>
      </c>
      <c r="T70" s="79" t="s">
        <v>462</v>
      </c>
      <c r="U70" s="131">
        <v>1199.5999999999999</v>
      </c>
      <c r="V70" s="131">
        <v>2003.6</v>
      </c>
      <c r="W70" s="131">
        <v>2749.2</v>
      </c>
      <c r="X70" s="131">
        <v>3191.7</v>
      </c>
      <c r="Y70" s="131">
        <v>5685.4</v>
      </c>
      <c r="Z70" s="131">
        <v>7149</v>
      </c>
      <c r="AA70" s="131">
        <v>5371</v>
      </c>
      <c r="AB70" s="23">
        <v>5534</v>
      </c>
      <c r="AC70" s="23">
        <v>18244</v>
      </c>
      <c r="AD70" s="23">
        <v>14463</v>
      </c>
      <c r="AE70" s="23">
        <v>24656</v>
      </c>
      <c r="AF70" s="131">
        <v>31538</v>
      </c>
      <c r="AG70" s="130">
        <v>26479</v>
      </c>
      <c r="AH70" s="23">
        <v>41407</v>
      </c>
      <c r="AI70" s="1157">
        <v>23835</v>
      </c>
    </row>
    <row r="71" spans="1:35" s="77" customFormat="1" ht="22.5" x14ac:dyDescent="0.2">
      <c r="A71" s="317" t="s">
        <v>85</v>
      </c>
      <c r="B71" s="23" t="s">
        <v>462</v>
      </c>
      <c r="C71" s="23" t="s">
        <v>503</v>
      </c>
      <c r="D71" s="23" t="s">
        <v>462</v>
      </c>
      <c r="E71" s="23" t="s">
        <v>503</v>
      </c>
      <c r="F71" s="23" t="s">
        <v>462</v>
      </c>
      <c r="G71" s="23" t="s">
        <v>503</v>
      </c>
      <c r="H71" s="23" t="s">
        <v>462</v>
      </c>
      <c r="I71" s="23" t="s">
        <v>462</v>
      </c>
      <c r="J71" s="23" t="s">
        <v>503</v>
      </c>
      <c r="K71" s="23" t="s">
        <v>462</v>
      </c>
      <c r="L71" s="23" t="s">
        <v>503</v>
      </c>
      <c r="M71" s="380" t="s">
        <v>462</v>
      </c>
      <c r="N71" s="380" t="s">
        <v>503</v>
      </c>
      <c r="O71" s="380" t="s">
        <v>462</v>
      </c>
      <c r="P71" s="380" t="s">
        <v>462</v>
      </c>
      <c r="Q71" s="380" t="s">
        <v>503</v>
      </c>
      <c r="R71" s="380" t="s">
        <v>462</v>
      </c>
      <c r="S71" s="380" t="s">
        <v>503</v>
      </c>
      <c r="T71" s="380" t="s">
        <v>462</v>
      </c>
      <c r="U71" s="140">
        <v>60.9</v>
      </c>
      <c r="V71" s="638">
        <v>156.5</v>
      </c>
      <c r="W71" s="638">
        <v>129.80000000000001</v>
      </c>
      <c r="X71" s="140">
        <v>110.9</v>
      </c>
      <c r="Y71" s="140">
        <v>169.2</v>
      </c>
      <c r="Z71" s="638">
        <v>122.4</v>
      </c>
      <c r="AA71" s="668">
        <v>70.7</v>
      </c>
      <c r="AB71" s="23">
        <v>98.1</v>
      </c>
      <c r="AC71" s="23">
        <v>313.89999999999998</v>
      </c>
      <c r="AD71" s="23">
        <v>78.2</v>
      </c>
      <c r="AE71" s="638">
        <v>171.3</v>
      </c>
      <c r="AF71" s="638">
        <v>123.6</v>
      </c>
      <c r="AG71" s="638">
        <v>81.3</v>
      </c>
      <c r="AH71" s="376">
        <v>150.9</v>
      </c>
      <c r="AI71" s="1357">
        <v>56.2</v>
      </c>
    </row>
    <row r="72" spans="1:35" s="77" customFormat="1" x14ac:dyDescent="0.2">
      <c r="A72" s="317" t="s">
        <v>87</v>
      </c>
      <c r="B72" s="23" t="s">
        <v>462</v>
      </c>
      <c r="C72" s="23" t="s">
        <v>503</v>
      </c>
      <c r="D72" s="23" t="s">
        <v>462</v>
      </c>
      <c r="E72" s="23" t="s">
        <v>503</v>
      </c>
      <c r="F72" s="23" t="s">
        <v>462</v>
      </c>
      <c r="G72" s="23" t="s">
        <v>503</v>
      </c>
      <c r="H72" s="23" t="s">
        <v>462</v>
      </c>
      <c r="I72" s="23" t="s">
        <v>462</v>
      </c>
      <c r="J72" s="140" t="s">
        <v>8</v>
      </c>
      <c r="K72" s="1539">
        <v>246</v>
      </c>
      <c r="L72" s="725">
        <v>262</v>
      </c>
      <c r="M72" s="725">
        <v>268</v>
      </c>
      <c r="N72" s="725">
        <v>273</v>
      </c>
      <c r="O72" s="725">
        <v>294</v>
      </c>
      <c r="P72" s="725">
        <v>308</v>
      </c>
      <c r="Q72" s="725">
        <v>331</v>
      </c>
      <c r="R72" s="725">
        <v>343</v>
      </c>
      <c r="S72" s="725">
        <v>365</v>
      </c>
      <c r="T72" s="725">
        <v>366</v>
      </c>
      <c r="U72" s="725">
        <v>338</v>
      </c>
      <c r="V72" s="725">
        <v>364</v>
      </c>
      <c r="W72" s="725">
        <v>350</v>
      </c>
      <c r="X72" s="725">
        <v>364</v>
      </c>
      <c r="Y72" s="725">
        <v>371</v>
      </c>
      <c r="Z72" s="725">
        <v>395</v>
      </c>
      <c r="AA72" s="725">
        <v>401</v>
      </c>
      <c r="AB72" s="725">
        <v>394</v>
      </c>
      <c r="AC72" s="725">
        <v>403</v>
      </c>
      <c r="AD72" s="725">
        <v>457</v>
      </c>
      <c r="AE72" s="1358">
        <v>478</v>
      </c>
      <c r="AF72" s="725">
        <v>502</v>
      </c>
      <c r="AG72" s="725">
        <v>518</v>
      </c>
      <c r="AH72" s="1358">
        <v>532</v>
      </c>
      <c r="AI72" s="1113">
        <v>544</v>
      </c>
    </row>
    <row r="73" spans="1:35" s="77" customFormat="1" x14ac:dyDescent="0.2">
      <c r="A73" s="317" t="s">
        <v>88</v>
      </c>
      <c r="B73" s="23" t="s">
        <v>462</v>
      </c>
      <c r="C73" s="23" t="s">
        <v>503</v>
      </c>
      <c r="D73" s="23" t="s">
        <v>462</v>
      </c>
      <c r="E73" s="23" t="s">
        <v>503</v>
      </c>
      <c r="F73" s="23" t="s">
        <v>462</v>
      </c>
      <c r="G73" s="23" t="s">
        <v>503</v>
      </c>
      <c r="H73" s="23" t="s">
        <v>462</v>
      </c>
      <c r="I73" s="23" t="s">
        <v>462</v>
      </c>
      <c r="J73" s="140" t="s">
        <v>8</v>
      </c>
      <c r="K73" s="1539">
        <v>191</v>
      </c>
      <c r="L73" s="725">
        <v>214</v>
      </c>
      <c r="M73" s="725">
        <v>207</v>
      </c>
      <c r="N73" s="725">
        <v>210</v>
      </c>
      <c r="O73" s="725">
        <v>236</v>
      </c>
      <c r="P73" s="725">
        <v>254</v>
      </c>
      <c r="Q73" s="725">
        <v>269</v>
      </c>
      <c r="R73" s="725">
        <v>273</v>
      </c>
      <c r="S73" s="725">
        <v>245</v>
      </c>
      <c r="T73" s="725">
        <v>188</v>
      </c>
      <c r="U73" s="725">
        <v>200</v>
      </c>
      <c r="V73" s="725">
        <v>249</v>
      </c>
      <c r="W73" s="725">
        <v>198</v>
      </c>
      <c r="X73" s="725">
        <v>231</v>
      </c>
      <c r="Y73" s="725">
        <v>254</v>
      </c>
      <c r="Z73" s="723">
        <v>252</v>
      </c>
      <c r="AA73" s="725">
        <v>261</v>
      </c>
      <c r="AB73" s="723">
        <v>269</v>
      </c>
      <c r="AC73" s="725">
        <v>299</v>
      </c>
      <c r="AD73" s="723">
        <v>355</v>
      </c>
      <c r="AE73" s="723">
        <v>395</v>
      </c>
      <c r="AF73" s="723">
        <v>466</v>
      </c>
      <c r="AG73" s="1117">
        <v>466</v>
      </c>
      <c r="AH73" s="1358">
        <v>484</v>
      </c>
      <c r="AI73" s="1113">
        <v>503</v>
      </c>
    </row>
    <row r="74" spans="1:35" s="77" customFormat="1" ht="22.5" x14ac:dyDescent="0.2">
      <c r="A74" s="317" t="s">
        <v>90</v>
      </c>
      <c r="B74" s="151" t="s">
        <v>4</v>
      </c>
      <c r="C74" s="151" t="s">
        <v>4</v>
      </c>
      <c r="D74" s="151" t="s">
        <v>4</v>
      </c>
      <c r="E74" s="151" t="s">
        <v>4</v>
      </c>
      <c r="F74" s="151" t="s">
        <v>4</v>
      </c>
      <c r="G74" s="151" t="s">
        <v>4</v>
      </c>
      <c r="H74" s="151" t="s">
        <v>4</v>
      </c>
      <c r="I74" s="151" t="s">
        <v>4</v>
      </c>
      <c r="J74" s="151" t="s">
        <v>4</v>
      </c>
      <c r="K74" s="151" t="s">
        <v>4</v>
      </c>
      <c r="L74" s="151" t="s">
        <v>4</v>
      </c>
      <c r="M74" s="151" t="s">
        <v>4</v>
      </c>
      <c r="N74" s="151" t="s">
        <v>4</v>
      </c>
      <c r="O74" s="151" t="s">
        <v>4</v>
      </c>
      <c r="P74" s="151" t="s">
        <v>4</v>
      </c>
      <c r="Q74" s="151" t="s">
        <v>4</v>
      </c>
      <c r="R74" s="151" t="s">
        <v>4</v>
      </c>
      <c r="S74" s="151" t="s">
        <v>4</v>
      </c>
      <c r="T74" s="151" t="s">
        <v>4</v>
      </c>
      <c r="U74" s="151" t="s">
        <v>4</v>
      </c>
      <c r="V74" s="22" t="str">
        <f>C78</f>
        <v>…</v>
      </c>
      <c r="W74" s="96" t="str">
        <f>D78</f>
        <v>…</v>
      </c>
      <c r="X74" s="96" t="str">
        <f>E78</f>
        <v>…</v>
      </c>
      <c r="Y74" s="96" t="str">
        <f>F78</f>
        <v>…</v>
      </c>
      <c r="Z74" s="96" t="str">
        <f>B78</f>
        <v>…</v>
      </c>
      <c r="AA74" s="96" t="str">
        <f>C78</f>
        <v>…</v>
      </c>
      <c r="AB74" s="22" t="str">
        <f>D78</f>
        <v>…</v>
      </c>
      <c r="AC74" s="32" t="str">
        <f>E78</f>
        <v>…</v>
      </c>
      <c r="AD74" s="32" t="str">
        <f>F78</f>
        <v>…</v>
      </c>
      <c r="AE74" s="32" t="str">
        <f t="shared" ref="AE74:AI87" si="0">L74</f>
        <v>…</v>
      </c>
      <c r="AF74" s="32" t="str">
        <f t="shared" si="0"/>
        <v>…</v>
      </c>
      <c r="AG74" s="32" t="str">
        <f t="shared" si="0"/>
        <v>…</v>
      </c>
      <c r="AH74" s="32" t="str">
        <f t="shared" si="0"/>
        <v>…</v>
      </c>
      <c r="AI74" s="32" t="str">
        <f t="shared" si="0"/>
        <v>…</v>
      </c>
    </row>
    <row r="75" spans="1:35" s="77" customFormat="1" x14ac:dyDescent="0.2">
      <c r="A75" s="317" t="s">
        <v>91</v>
      </c>
      <c r="B75" s="151" t="s">
        <v>4</v>
      </c>
      <c r="C75" s="151" t="s">
        <v>4</v>
      </c>
      <c r="D75" s="151" t="s">
        <v>4</v>
      </c>
      <c r="E75" s="151" t="s">
        <v>4</v>
      </c>
      <c r="F75" s="151" t="s">
        <v>4</v>
      </c>
      <c r="G75" s="151" t="s">
        <v>4</v>
      </c>
      <c r="H75" s="151" t="s">
        <v>4</v>
      </c>
      <c r="I75" s="151" t="s">
        <v>4</v>
      </c>
      <c r="J75" s="151" t="s">
        <v>4</v>
      </c>
      <c r="K75" s="151" t="s">
        <v>4</v>
      </c>
      <c r="L75" s="151" t="s">
        <v>4</v>
      </c>
      <c r="M75" s="151" t="s">
        <v>4</v>
      </c>
      <c r="N75" s="151" t="s">
        <v>4</v>
      </c>
      <c r="O75" s="151" t="s">
        <v>4</v>
      </c>
      <c r="P75" s="151" t="s">
        <v>4</v>
      </c>
      <c r="Q75" s="151" t="s">
        <v>4</v>
      </c>
      <c r="R75" s="151" t="s">
        <v>4</v>
      </c>
      <c r="S75" s="151" t="s">
        <v>4</v>
      </c>
      <c r="T75" s="151" t="s">
        <v>4</v>
      </c>
      <c r="U75" s="151" t="s">
        <v>4</v>
      </c>
      <c r="V75" s="12" t="str">
        <f t="shared" ref="V75:AB75" si="1">C78</f>
        <v>…</v>
      </c>
      <c r="W75" s="12" t="str">
        <f t="shared" si="1"/>
        <v>…</v>
      </c>
      <c r="X75" s="12" t="str">
        <f t="shared" si="1"/>
        <v>…</v>
      </c>
      <c r="Y75" s="12" t="str">
        <f t="shared" si="1"/>
        <v>…</v>
      </c>
      <c r="Z75" s="109" t="str">
        <f t="shared" si="1"/>
        <v>…</v>
      </c>
      <c r="AA75" s="32" t="str">
        <f t="shared" si="1"/>
        <v>…</v>
      </c>
      <c r="AB75" s="32" t="str">
        <f t="shared" si="1"/>
        <v>…</v>
      </c>
      <c r="AC75" s="32" t="str">
        <f>B78</f>
        <v>…</v>
      </c>
      <c r="AD75" s="32" t="str">
        <f>C78</f>
        <v>…</v>
      </c>
      <c r="AE75" s="32" t="str">
        <f t="shared" si="0"/>
        <v>…</v>
      </c>
      <c r="AF75" s="32" t="str">
        <f t="shared" si="0"/>
        <v>…</v>
      </c>
      <c r="AG75" s="32" t="str">
        <f t="shared" si="0"/>
        <v>…</v>
      </c>
      <c r="AH75" s="32" t="str">
        <f t="shared" si="0"/>
        <v>…</v>
      </c>
      <c r="AI75" s="32" t="str">
        <f t="shared" si="0"/>
        <v>…</v>
      </c>
    </row>
    <row r="76" spans="1:35" s="77" customFormat="1" x14ac:dyDescent="0.2">
      <c r="A76" s="328" t="s">
        <v>92</v>
      </c>
      <c r="B76" s="151" t="s">
        <v>4</v>
      </c>
      <c r="C76" s="151" t="s">
        <v>4</v>
      </c>
      <c r="D76" s="151" t="s">
        <v>4</v>
      </c>
      <c r="E76" s="151" t="s">
        <v>4</v>
      </c>
      <c r="F76" s="151" t="s">
        <v>4</v>
      </c>
      <c r="G76" s="151" t="s">
        <v>4</v>
      </c>
      <c r="H76" s="151" t="s">
        <v>4</v>
      </c>
      <c r="I76" s="151" t="s">
        <v>4</v>
      </c>
      <c r="J76" s="151" t="s">
        <v>4</v>
      </c>
      <c r="K76" s="151" t="s">
        <v>4</v>
      </c>
      <c r="L76" s="151" t="s">
        <v>4</v>
      </c>
      <c r="M76" s="151" t="s">
        <v>4</v>
      </c>
      <c r="N76" s="151" t="s">
        <v>4</v>
      </c>
      <c r="O76" s="151" t="s">
        <v>4</v>
      </c>
      <c r="P76" s="151" t="s">
        <v>4</v>
      </c>
      <c r="Q76" s="151" t="s">
        <v>4</v>
      </c>
      <c r="R76" s="151" t="s">
        <v>4</v>
      </c>
      <c r="S76" s="151" t="s">
        <v>4</v>
      </c>
      <c r="T76" s="151" t="s">
        <v>4</v>
      </c>
      <c r="U76" s="151" t="s">
        <v>4</v>
      </c>
      <c r="V76" s="12"/>
      <c r="W76" s="109"/>
      <c r="X76" s="109"/>
      <c r="Y76" s="109"/>
      <c r="Z76" s="109"/>
      <c r="AA76" s="32"/>
      <c r="AB76" s="32"/>
      <c r="AC76" s="32"/>
      <c r="AD76" s="32"/>
      <c r="AE76" s="32" t="str">
        <f t="shared" si="0"/>
        <v>…</v>
      </c>
      <c r="AF76" s="32" t="str">
        <f t="shared" si="0"/>
        <v>…</v>
      </c>
      <c r="AG76" s="32" t="str">
        <f t="shared" si="0"/>
        <v>…</v>
      </c>
      <c r="AH76" s="32" t="str">
        <f t="shared" si="0"/>
        <v>…</v>
      </c>
      <c r="AI76" s="32" t="str">
        <f t="shared" si="0"/>
        <v>…</v>
      </c>
    </row>
    <row r="77" spans="1:35" s="77" customFormat="1" x14ac:dyDescent="0.2">
      <c r="A77" s="328" t="s">
        <v>245</v>
      </c>
      <c r="B77" s="151" t="s">
        <v>4</v>
      </c>
      <c r="C77" s="151" t="s">
        <v>4</v>
      </c>
      <c r="D77" s="151" t="s">
        <v>4</v>
      </c>
      <c r="E77" s="151" t="s">
        <v>4</v>
      </c>
      <c r="F77" s="151" t="s">
        <v>4</v>
      </c>
      <c r="G77" s="151" t="s">
        <v>4</v>
      </c>
      <c r="H77" s="151" t="s">
        <v>4</v>
      </c>
      <c r="I77" s="151" t="s">
        <v>4</v>
      </c>
      <c r="J77" s="151" t="s">
        <v>4</v>
      </c>
      <c r="K77" s="151" t="s">
        <v>4</v>
      </c>
      <c r="L77" s="151" t="s">
        <v>4</v>
      </c>
      <c r="M77" s="151" t="s">
        <v>4</v>
      </c>
      <c r="N77" s="151" t="s">
        <v>4</v>
      </c>
      <c r="O77" s="151" t="s">
        <v>4</v>
      </c>
      <c r="P77" s="151" t="s">
        <v>4</v>
      </c>
      <c r="Q77" s="151" t="s">
        <v>4</v>
      </c>
      <c r="R77" s="151" t="s">
        <v>4</v>
      </c>
      <c r="S77" s="151" t="s">
        <v>4</v>
      </c>
      <c r="T77" s="151" t="s">
        <v>4</v>
      </c>
      <c r="U77" s="151" t="s">
        <v>4</v>
      </c>
      <c r="V77" s="12"/>
      <c r="W77" s="109"/>
      <c r="X77" s="109"/>
      <c r="Y77" s="109"/>
      <c r="Z77" s="109"/>
      <c r="AA77" s="32"/>
      <c r="AB77" s="32"/>
      <c r="AC77" s="32"/>
      <c r="AD77" s="32"/>
      <c r="AE77" s="32" t="str">
        <f t="shared" si="0"/>
        <v>…</v>
      </c>
      <c r="AF77" s="32" t="str">
        <f t="shared" si="0"/>
        <v>…</v>
      </c>
      <c r="AG77" s="32" t="str">
        <f t="shared" si="0"/>
        <v>…</v>
      </c>
      <c r="AH77" s="32" t="str">
        <f t="shared" si="0"/>
        <v>…</v>
      </c>
      <c r="AI77" s="32" t="str">
        <f t="shared" si="0"/>
        <v>…</v>
      </c>
    </row>
    <row r="78" spans="1:35" s="77" customFormat="1" x14ac:dyDescent="0.2">
      <c r="A78" s="328" t="s">
        <v>94</v>
      </c>
      <c r="B78" s="151" t="s">
        <v>4</v>
      </c>
      <c r="C78" s="151" t="s">
        <v>4</v>
      </c>
      <c r="D78" s="151" t="s">
        <v>4</v>
      </c>
      <c r="E78" s="151" t="s">
        <v>4</v>
      </c>
      <c r="F78" s="151" t="s">
        <v>4</v>
      </c>
      <c r="G78" s="151" t="s">
        <v>4</v>
      </c>
      <c r="H78" s="151" t="s">
        <v>4</v>
      </c>
      <c r="I78" s="151" t="s">
        <v>4</v>
      </c>
      <c r="J78" s="151" t="s">
        <v>4</v>
      </c>
      <c r="K78" s="151" t="s">
        <v>4</v>
      </c>
      <c r="L78" s="151" t="s">
        <v>4</v>
      </c>
      <c r="M78" s="151" t="s">
        <v>4</v>
      </c>
      <c r="N78" s="151" t="s">
        <v>4</v>
      </c>
      <c r="O78" s="151" t="s">
        <v>4</v>
      </c>
      <c r="P78" s="151" t="s">
        <v>4</v>
      </c>
      <c r="Q78" s="151" t="s">
        <v>4</v>
      </c>
      <c r="R78" s="151" t="s">
        <v>4</v>
      </c>
      <c r="S78" s="151" t="s">
        <v>4</v>
      </c>
      <c r="T78" s="151" t="s">
        <v>4</v>
      </c>
      <c r="U78" s="151" t="s">
        <v>4</v>
      </c>
      <c r="V78" s="12" t="str">
        <f t="shared" ref="V78:AB78" si="2">C78</f>
        <v>…</v>
      </c>
      <c r="W78" s="12" t="str">
        <f t="shared" si="2"/>
        <v>…</v>
      </c>
      <c r="X78" s="12" t="str">
        <f t="shared" si="2"/>
        <v>…</v>
      </c>
      <c r="Y78" s="12" t="str">
        <f t="shared" si="2"/>
        <v>…</v>
      </c>
      <c r="Z78" s="12" t="str">
        <f t="shared" si="2"/>
        <v>…</v>
      </c>
      <c r="AA78" s="12" t="str">
        <f t="shared" si="2"/>
        <v>…</v>
      </c>
      <c r="AB78" s="12" t="str">
        <f t="shared" si="2"/>
        <v>…</v>
      </c>
      <c r="AC78" s="32" t="str">
        <f>J78</f>
        <v>…</v>
      </c>
      <c r="AD78" s="32" t="str">
        <f>K78</f>
        <v>…</v>
      </c>
      <c r="AE78" s="32" t="str">
        <f t="shared" si="0"/>
        <v>…</v>
      </c>
      <c r="AF78" s="32" t="str">
        <f t="shared" si="0"/>
        <v>…</v>
      </c>
      <c r="AG78" s="32" t="str">
        <f t="shared" si="0"/>
        <v>…</v>
      </c>
      <c r="AH78" s="32" t="str">
        <f t="shared" si="0"/>
        <v>…</v>
      </c>
      <c r="AI78" s="32" t="str">
        <f t="shared" si="0"/>
        <v>…</v>
      </c>
    </row>
    <row r="79" spans="1:35" s="77" customFormat="1" x14ac:dyDescent="0.2">
      <c r="A79" s="328" t="s">
        <v>95</v>
      </c>
      <c r="B79" s="151" t="s">
        <v>4</v>
      </c>
      <c r="C79" s="151" t="s">
        <v>4</v>
      </c>
      <c r="D79" s="151" t="s">
        <v>4</v>
      </c>
      <c r="E79" s="151" t="s">
        <v>4</v>
      </c>
      <c r="F79" s="151" t="s">
        <v>4</v>
      </c>
      <c r="G79" s="151" t="s">
        <v>4</v>
      </c>
      <c r="H79" s="151" t="s">
        <v>4</v>
      </c>
      <c r="I79" s="151" t="s">
        <v>4</v>
      </c>
      <c r="J79" s="151" t="s">
        <v>4</v>
      </c>
      <c r="K79" s="151" t="s">
        <v>4</v>
      </c>
      <c r="L79" s="151" t="s">
        <v>4</v>
      </c>
      <c r="M79" s="151" t="s">
        <v>4</v>
      </c>
      <c r="N79" s="151" t="s">
        <v>4</v>
      </c>
      <c r="O79" s="151" t="s">
        <v>4</v>
      </c>
      <c r="P79" s="151" t="s">
        <v>4</v>
      </c>
      <c r="Q79" s="151" t="s">
        <v>4</v>
      </c>
      <c r="R79" s="151" t="s">
        <v>4</v>
      </c>
      <c r="S79" s="151" t="s">
        <v>4</v>
      </c>
      <c r="T79" s="151" t="s">
        <v>4</v>
      </c>
      <c r="U79" s="151" t="s">
        <v>4</v>
      </c>
      <c r="V79" s="151" t="str">
        <f t="shared" ref="V79:AB79" si="3">C78</f>
        <v>…</v>
      </c>
      <c r="W79" s="151" t="str">
        <f t="shared" si="3"/>
        <v>…</v>
      </c>
      <c r="X79" s="151" t="str">
        <f t="shared" si="3"/>
        <v>…</v>
      </c>
      <c r="Y79" s="109" t="str">
        <f t="shared" si="3"/>
        <v>…</v>
      </c>
      <c r="Z79" s="109" t="str">
        <f t="shared" si="3"/>
        <v>…</v>
      </c>
      <c r="AA79" s="151" t="str">
        <f t="shared" si="3"/>
        <v>…</v>
      </c>
      <c r="AB79" s="151" t="str">
        <f t="shared" si="3"/>
        <v>…</v>
      </c>
      <c r="AC79" s="151" t="str">
        <f>J78</f>
        <v>…</v>
      </c>
      <c r="AD79" s="151" t="str">
        <f>K78</f>
        <v>…</v>
      </c>
      <c r="AE79" s="32" t="str">
        <f t="shared" si="0"/>
        <v>…</v>
      </c>
      <c r="AF79" s="32" t="str">
        <f t="shared" si="0"/>
        <v>…</v>
      </c>
      <c r="AG79" s="32" t="str">
        <f t="shared" si="0"/>
        <v>…</v>
      </c>
      <c r="AH79" s="32" t="str">
        <f t="shared" si="0"/>
        <v>…</v>
      </c>
      <c r="AI79" s="32" t="str">
        <f t="shared" si="0"/>
        <v>…</v>
      </c>
    </row>
    <row r="80" spans="1:35" s="77" customFormat="1" x14ac:dyDescent="0.2">
      <c r="A80" s="328" t="s">
        <v>246</v>
      </c>
      <c r="B80" s="151" t="s">
        <v>4</v>
      </c>
      <c r="C80" s="151" t="s">
        <v>4</v>
      </c>
      <c r="D80" s="151" t="s">
        <v>4</v>
      </c>
      <c r="E80" s="151" t="s">
        <v>4</v>
      </c>
      <c r="F80" s="151" t="s">
        <v>4</v>
      </c>
      <c r="G80" s="151" t="s">
        <v>4</v>
      </c>
      <c r="H80" s="151" t="s">
        <v>4</v>
      </c>
      <c r="I80" s="151" t="s">
        <v>4</v>
      </c>
      <c r="J80" s="151" t="s">
        <v>4</v>
      </c>
      <c r="K80" s="151" t="s">
        <v>4</v>
      </c>
      <c r="L80" s="151" t="s">
        <v>4</v>
      </c>
      <c r="M80" s="151" t="s">
        <v>4</v>
      </c>
      <c r="N80" s="151" t="s">
        <v>4</v>
      </c>
      <c r="O80" s="151" t="s">
        <v>4</v>
      </c>
      <c r="P80" s="151" t="s">
        <v>4</v>
      </c>
      <c r="Q80" s="151" t="s">
        <v>4</v>
      </c>
      <c r="R80" s="151" t="s">
        <v>4</v>
      </c>
      <c r="S80" s="151" t="s">
        <v>4</v>
      </c>
      <c r="T80" s="151" t="s">
        <v>4</v>
      </c>
      <c r="U80" s="151" t="s">
        <v>4</v>
      </c>
      <c r="V80" s="151"/>
      <c r="W80" s="151"/>
      <c r="X80" s="151"/>
      <c r="Y80" s="109"/>
      <c r="Z80" s="109"/>
      <c r="AA80" s="151"/>
      <c r="AB80" s="151"/>
      <c r="AC80" s="151"/>
      <c r="AD80" s="151"/>
      <c r="AE80" s="32" t="str">
        <f t="shared" si="0"/>
        <v>…</v>
      </c>
      <c r="AF80" s="32" t="str">
        <f t="shared" si="0"/>
        <v>…</v>
      </c>
      <c r="AG80" s="32" t="str">
        <f t="shared" si="0"/>
        <v>…</v>
      </c>
      <c r="AH80" s="32" t="str">
        <f t="shared" si="0"/>
        <v>…</v>
      </c>
      <c r="AI80" s="32" t="str">
        <f t="shared" si="0"/>
        <v>…</v>
      </c>
    </row>
    <row r="81" spans="1:35" s="77" customFormat="1" ht="22.5" x14ac:dyDescent="0.2">
      <c r="A81" s="317" t="s">
        <v>97</v>
      </c>
      <c r="B81" s="151" t="s">
        <v>4</v>
      </c>
      <c r="C81" s="151" t="s">
        <v>4</v>
      </c>
      <c r="D81" s="151" t="s">
        <v>4</v>
      </c>
      <c r="E81" s="30" t="s">
        <v>4</v>
      </c>
      <c r="F81" s="30" t="s">
        <v>4</v>
      </c>
      <c r="G81" s="30" t="s">
        <v>4</v>
      </c>
      <c r="H81" s="30" t="s">
        <v>4</v>
      </c>
      <c r="I81" s="30" t="s">
        <v>4</v>
      </c>
      <c r="J81" s="30" t="s">
        <v>4</v>
      </c>
      <c r="K81" s="30" t="s">
        <v>4</v>
      </c>
      <c r="L81" s="30" t="s">
        <v>4</v>
      </c>
      <c r="M81" s="30" t="s">
        <v>4</v>
      </c>
      <c r="N81" s="30" t="s">
        <v>4</v>
      </c>
      <c r="O81" s="30" t="s">
        <v>4</v>
      </c>
      <c r="P81" s="30" t="s">
        <v>4</v>
      </c>
      <c r="Q81" s="30" t="s">
        <v>4</v>
      </c>
      <c r="R81" s="30" t="s">
        <v>4</v>
      </c>
      <c r="S81" s="30" t="s">
        <v>4</v>
      </c>
      <c r="T81" s="30" t="s">
        <v>4</v>
      </c>
      <c r="U81" s="30" t="s">
        <v>4</v>
      </c>
      <c r="V81" s="22" t="s">
        <v>4</v>
      </c>
      <c r="W81" s="22" t="s">
        <v>4</v>
      </c>
      <c r="X81" s="22" t="s">
        <v>4</v>
      </c>
      <c r="Y81" s="22" t="s">
        <v>4</v>
      </c>
      <c r="Z81" s="22" t="s">
        <v>4</v>
      </c>
      <c r="AA81" s="22" t="s">
        <v>4</v>
      </c>
      <c r="AB81" s="22" t="s">
        <v>4</v>
      </c>
      <c r="AC81" s="22" t="s">
        <v>4</v>
      </c>
      <c r="AD81" s="22" t="s">
        <v>4</v>
      </c>
      <c r="AE81" s="22" t="s">
        <v>4</v>
      </c>
      <c r="AF81" s="22" t="s">
        <v>4</v>
      </c>
      <c r="AG81" s="22" t="s">
        <v>4</v>
      </c>
      <c r="AH81" s="22" t="s">
        <v>4</v>
      </c>
      <c r="AI81" s="32" t="str">
        <f t="shared" si="0"/>
        <v>…</v>
      </c>
    </row>
    <row r="82" spans="1:35" s="77" customFormat="1" x14ac:dyDescent="0.2">
      <c r="A82" s="329" t="s">
        <v>98</v>
      </c>
      <c r="B82" s="151" t="s">
        <v>4</v>
      </c>
      <c r="C82" s="151" t="s">
        <v>4</v>
      </c>
      <c r="D82" s="151" t="s">
        <v>4</v>
      </c>
      <c r="E82" s="30" t="s">
        <v>4</v>
      </c>
      <c r="F82" s="30" t="s">
        <v>4</v>
      </c>
      <c r="G82" s="30" t="s">
        <v>4</v>
      </c>
      <c r="H82" s="30" t="s">
        <v>4</v>
      </c>
      <c r="I82" s="30" t="s">
        <v>4</v>
      </c>
      <c r="J82" s="30" t="s">
        <v>4</v>
      </c>
      <c r="K82" s="30" t="s">
        <v>4</v>
      </c>
      <c r="L82" s="30" t="s">
        <v>4</v>
      </c>
      <c r="M82" s="30" t="s">
        <v>4</v>
      </c>
      <c r="N82" s="30" t="s">
        <v>4</v>
      </c>
      <c r="O82" s="30" t="s">
        <v>4</v>
      </c>
      <c r="P82" s="30" t="s">
        <v>4</v>
      </c>
      <c r="Q82" s="30" t="s">
        <v>4</v>
      </c>
      <c r="R82" s="30" t="s">
        <v>4</v>
      </c>
      <c r="S82" s="30" t="s">
        <v>4</v>
      </c>
      <c r="T82" s="30" t="s">
        <v>4</v>
      </c>
      <c r="U82" s="30" t="s">
        <v>4</v>
      </c>
      <c r="V82" s="22" t="s">
        <v>4</v>
      </c>
      <c r="W82" s="22" t="s">
        <v>4</v>
      </c>
      <c r="X82" s="22" t="s">
        <v>4</v>
      </c>
      <c r="Y82" s="22" t="s">
        <v>4</v>
      </c>
      <c r="Z82" s="22" t="s">
        <v>4</v>
      </c>
      <c r="AA82" s="22" t="s">
        <v>4</v>
      </c>
      <c r="AB82" s="22" t="s">
        <v>4</v>
      </c>
      <c r="AC82" s="22" t="s">
        <v>4</v>
      </c>
      <c r="AD82" s="22" t="s">
        <v>4</v>
      </c>
      <c r="AE82" s="22" t="s">
        <v>4</v>
      </c>
      <c r="AF82" s="22" t="s">
        <v>4</v>
      </c>
      <c r="AG82" s="22" t="s">
        <v>4</v>
      </c>
      <c r="AH82" s="22" t="s">
        <v>4</v>
      </c>
      <c r="AI82" s="32" t="str">
        <f t="shared" si="0"/>
        <v>…</v>
      </c>
    </row>
    <row r="83" spans="1:35" s="77" customFormat="1" x14ac:dyDescent="0.2">
      <c r="A83" s="330" t="s">
        <v>99</v>
      </c>
      <c r="B83" s="151" t="s">
        <v>4</v>
      </c>
      <c r="C83" s="151" t="s">
        <v>4</v>
      </c>
      <c r="D83" s="151" t="s">
        <v>4</v>
      </c>
      <c r="E83" s="58"/>
      <c r="F83" s="58"/>
      <c r="G83" s="58"/>
      <c r="H83" s="58"/>
      <c r="I83" s="58"/>
      <c r="J83" s="58"/>
      <c r="K83" s="12"/>
      <c r="L83" s="12"/>
      <c r="M83" s="12"/>
      <c r="N83" s="12"/>
      <c r="O83" s="12"/>
      <c r="P83" s="12"/>
      <c r="Q83" s="12"/>
      <c r="R83" s="12"/>
      <c r="S83" s="12"/>
      <c r="T83" s="30" t="s">
        <v>4</v>
      </c>
      <c r="U83" s="30" t="s">
        <v>4</v>
      </c>
      <c r="V83" s="22" t="s">
        <v>4</v>
      </c>
      <c r="W83" s="22" t="s">
        <v>4</v>
      </c>
      <c r="X83" s="22" t="s">
        <v>4</v>
      </c>
      <c r="Y83" s="22" t="s">
        <v>4</v>
      </c>
      <c r="Z83" s="22" t="s">
        <v>4</v>
      </c>
      <c r="AA83" s="22" t="s">
        <v>4</v>
      </c>
      <c r="AB83" s="22" t="s">
        <v>4</v>
      </c>
      <c r="AC83" s="22" t="s">
        <v>4</v>
      </c>
      <c r="AD83" s="22" t="s">
        <v>4</v>
      </c>
      <c r="AE83" s="22" t="s">
        <v>4</v>
      </c>
      <c r="AF83" s="22" t="s">
        <v>4</v>
      </c>
      <c r="AG83" s="22" t="s">
        <v>4</v>
      </c>
      <c r="AH83" s="22" t="s">
        <v>4</v>
      </c>
      <c r="AI83" s="22" t="s">
        <v>4</v>
      </c>
    </row>
    <row r="84" spans="1:35" s="77" customFormat="1" x14ac:dyDescent="0.2">
      <c r="A84" s="330" t="s">
        <v>100</v>
      </c>
      <c r="B84" s="151" t="s">
        <v>4</v>
      </c>
      <c r="C84" s="151" t="s">
        <v>4</v>
      </c>
      <c r="D84" s="151" t="s">
        <v>4</v>
      </c>
      <c r="E84" s="30" t="s">
        <v>4</v>
      </c>
      <c r="F84" s="30" t="s">
        <v>4</v>
      </c>
      <c r="G84" s="30" t="s">
        <v>4</v>
      </c>
      <c r="H84" s="30" t="s">
        <v>4</v>
      </c>
      <c r="I84" s="30" t="s">
        <v>4</v>
      </c>
      <c r="J84" s="30" t="s">
        <v>4</v>
      </c>
      <c r="K84" s="30" t="s">
        <v>4</v>
      </c>
      <c r="L84" s="30" t="s">
        <v>4</v>
      </c>
      <c r="M84" s="30" t="s">
        <v>4</v>
      </c>
      <c r="N84" s="30" t="s">
        <v>4</v>
      </c>
      <c r="O84" s="30" t="s">
        <v>4</v>
      </c>
      <c r="P84" s="30" t="s">
        <v>4</v>
      </c>
      <c r="Q84" s="30" t="s">
        <v>4</v>
      </c>
      <c r="R84" s="30" t="s">
        <v>4</v>
      </c>
      <c r="S84" s="30" t="s">
        <v>4</v>
      </c>
      <c r="T84" s="30" t="s">
        <v>4</v>
      </c>
      <c r="U84" s="30" t="s">
        <v>4</v>
      </c>
      <c r="V84" s="22" t="s">
        <v>4</v>
      </c>
      <c r="W84" s="22" t="s">
        <v>4</v>
      </c>
      <c r="X84" s="22" t="s">
        <v>4</v>
      </c>
      <c r="Y84" s="22" t="s">
        <v>4</v>
      </c>
      <c r="Z84" s="22" t="s">
        <v>4</v>
      </c>
      <c r="AA84" s="22" t="s">
        <v>4</v>
      </c>
      <c r="AB84" s="22" t="s">
        <v>4</v>
      </c>
      <c r="AC84" s="22" t="s">
        <v>4</v>
      </c>
      <c r="AD84" s="22" t="s">
        <v>4</v>
      </c>
      <c r="AE84" s="22" t="s">
        <v>4</v>
      </c>
      <c r="AF84" s="22" t="s">
        <v>4</v>
      </c>
      <c r="AG84" s="22" t="s">
        <v>4</v>
      </c>
      <c r="AH84" s="22" t="s">
        <v>4</v>
      </c>
      <c r="AI84" s="32" t="str">
        <f t="shared" si="0"/>
        <v>…</v>
      </c>
    </row>
    <row r="85" spans="1:35" s="77" customFormat="1" x14ac:dyDescent="0.2">
      <c r="A85" s="330" t="s">
        <v>102</v>
      </c>
      <c r="B85" s="151" t="s">
        <v>4</v>
      </c>
      <c r="C85" s="151" t="s">
        <v>4</v>
      </c>
      <c r="D85" s="151" t="s">
        <v>4</v>
      </c>
      <c r="E85" s="30" t="s">
        <v>4</v>
      </c>
      <c r="F85" s="30" t="s">
        <v>4</v>
      </c>
      <c r="G85" s="30" t="s">
        <v>4</v>
      </c>
      <c r="H85" s="30" t="s">
        <v>4</v>
      </c>
      <c r="I85" s="30" t="s">
        <v>4</v>
      </c>
      <c r="J85" s="30" t="s">
        <v>4</v>
      </c>
      <c r="K85" s="30" t="s">
        <v>4</v>
      </c>
      <c r="L85" s="30" t="s">
        <v>4</v>
      </c>
      <c r="M85" s="30" t="s">
        <v>4</v>
      </c>
      <c r="N85" s="30" t="s">
        <v>4</v>
      </c>
      <c r="O85" s="30" t="s">
        <v>4</v>
      </c>
      <c r="P85" s="30" t="s">
        <v>4</v>
      </c>
      <c r="Q85" s="30" t="s">
        <v>4</v>
      </c>
      <c r="R85" s="30" t="s">
        <v>4</v>
      </c>
      <c r="S85" s="30" t="s">
        <v>4</v>
      </c>
      <c r="T85" s="30" t="s">
        <v>4</v>
      </c>
      <c r="U85" s="30" t="s">
        <v>4</v>
      </c>
      <c r="V85" s="22" t="s">
        <v>4</v>
      </c>
      <c r="W85" s="22" t="s">
        <v>4</v>
      </c>
      <c r="X85" s="22" t="s">
        <v>4</v>
      </c>
      <c r="Y85" s="22" t="s">
        <v>4</v>
      </c>
      <c r="Z85" s="22" t="s">
        <v>4</v>
      </c>
      <c r="AA85" s="22" t="s">
        <v>4</v>
      </c>
      <c r="AB85" s="22" t="s">
        <v>4</v>
      </c>
      <c r="AC85" s="22" t="s">
        <v>4</v>
      </c>
      <c r="AD85" s="22" t="s">
        <v>4</v>
      </c>
      <c r="AE85" s="22" t="s">
        <v>4</v>
      </c>
      <c r="AF85" s="22" t="s">
        <v>4</v>
      </c>
      <c r="AG85" s="22" t="s">
        <v>4</v>
      </c>
      <c r="AH85" s="22" t="s">
        <v>4</v>
      </c>
      <c r="AI85" s="32" t="str">
        <f t="shared" si="0"/>
        <v>…</v>
      </c>
    </row>
    <row r="86" spans="1:35" s="77" customFormat="1" x14ac:dyDescent="0.2">
      <c r="A86" s="330" t="s">
        <v>103</v>
      </c>
      <c r="B86" s="151" t="s">
        <v>4</v>
      </c>
      <c r="C86" s="151" t="s">
        <v>4</v>
      </c>
      <c r="D86" s="151" t="s">
        <v>4</v>
      </c>
      <c r="E86" s="30" t="s">
        <v>4</v>
      </c>
      <c r="F86" s="30" t="s">
        <v>4</v>
      </c>
      <c r="G86" s="30" t="s">
        <v>4</v>
      </c>
      <c r="H86" s="30" t="s">
        <v>4</v>
      </c>
      <c r="I86" s="30" t="s">
        <v>4</v>
      </c>
      <c r="J86" s="30" t="s">
        <v>4</v>
      </c>
      <c r="K86" s="30" t="s">
        <v>4</v>
      </c>
      <c r="L86" s="30" t="s">
        <v>4</v>
      </c>
      <c r="M86" s="30" t="s">
        <v>4</v>
      </c>
      <c r="N86" s="30" t="s">
        <v>4</v>
      </c>
      <c r="O86" s="30" t="s">
        <v>4</v>
      </c>
      <c r="P86" s="30" t="s">
        <v>4</v>
      </c>
      <c r="Q86" s="30" t="s">
        <v>4</v>
      </c>
      <c r="R86" s="30" t="s">
        <v>4</v>
      </c>
      <c r="S86" s="30" t="s">
        <v>4</v>
      </c>
      <c r="T86" s="30" t="s">
        <v>4</v>
      </c>
      <c r="U86" s="30" t="s">
        <v>4</v>
      </c>
      <c r="V86" s="22" t="s">
        <v>4</v>
      </c>
      <c r="W86" s="22" t="s">
        <v>4</v>
      </c>
      <c r="X86" s="22" t="s">
        <v>4</v>
      </c>
      <c r="Y86" s="22" t="s">
        <v>4</v>
      </c>
      <c r="Z86" s="22" t="s">
        <v>4</v>
      </c>
      <c r="AA86" s="22" t="s">
        <v>4</v>
      </c>
      <c r="AB86" s="22" t="s">
        <v>4</v>
      </c>
      <c r="AC86" s="22" t="s">
        <v>4</v>
      </c>
      <c r="AD86" s="22" t="s">
        <v>4</v>
      </c>
      <c r="AE86" s="22" t="s">
        <v>4</v>
      </c>
      <c r="AF86" s="22" t="s">
        <v>4</v>
      </c>
      <c r="AG86" s="22" t="s">
        <v>4</v>
      </c>
      <c r="AH86" s="22" t="s">
        <v>4</v>
      </c>
      <c r="AI86" s="32" t="str">
        <f t="shared" si="0"/>
        <v>…</v>
      </c>
    </row>
    <row r="87" spans="1:35" s="77" customFormat="1" x14ac:dyDescent="0.2">
      <c r="A87" s="330" t="s">
        <v>104</v>
      </c>
      <c r="B87" s="151" t="s">
        <v>4</v>
      </c>
      <c r="C87" s="151" t="s">
        <v>4</v>
      </c>
      <c r="D87" s="151" t="s">
        <v>4</v>
      </c>
      <c r="E87" s="669" t="s">
        <v>4</v>
      </c>
      <c r="F87" s="669" t="s">
        <v>4</v>
      </c>
      <c r="G87" s="669" t="s">
        <v>4</v>
      </c>
      <c r="H87" s="669" t="s">
        <v>4</v>
      </c>
      <c r="I87" s="669" t="s">
        <v>4</v>
      </c>
      <c r="J87" s="669" t="s">
        <v>4</v>
      </c>
      <c r="K87" s="669" t="s">
        <v>4</v>
      </c>
      <c r="L87" s="669" t="s">
        <v>4</v>
      </c>
      <c r="M87" s="669" t="s">
        <v>4</v>
      </c>
      <c r="N87" s="669" t="s">
        <v>4</v>
      </c>
      <c r="O87" s="669" t="s">
        <v>4</v>
      </c>
      <c r="P87" s="669" t="s">
        <v>4</v>
      </c>
      <c r="Q87" s="669" t="s">
        <v>4</v>
      </c>
      <c r="R87" s="669" t="s">
        <v>4</v>
      </c>
      <c r="S87" s="669" t="s">
        <v>4</v>
      </c>
      <c r="T87" s="669" t="s">
        <v>4</v>
      </c>
      <c r="U87" s="669" t="s">
        <v>4</v>
      </c>
      <c r="V87" s="97" t="s">
        <v>4</v>
      </c>
      <c r="W87" s="97" t="s">
        <v>4</v>
      </c>
      <c r="X87" s="97" t="s">
        <v>4</v>
      </c>
      <c r="Y87" s="97" t="s">
        <v>4</v>
      </c>
      <c r="Z87" s="97" t="s">
        <v>4</v>
      </c>
      <c r="AA87" s="97" t="s">
        <v>4</v>
      </c>
      <c r="AB87" s="97" t="s">
        <v>4</v>
      </c>
      <c r="AC87" s="97" t="s">
        <v>4</v>
      </c>
      <c r="AD87" s="97" t="s">
        <v>4</v>
      </c>
      <c r="AE87" s="97" t="s">
        <v>4</v>
      </c>
      <c r="AF87" s="97" t="s">
        <v>4</v>
      </c>
      <c r="AG87" s="97" t="s">
        <v>4</v>
      </c>
      <c r="AH87" s="97" t="s">
        <v>4</v>
      </c>
      <c r="AI87" s="32" t="str">
        <f t="shared" si="0"/>
        <v>…</v>
      </c>
    </row>
    <row r="88" spans="1:35" s="147" customFormat="1" x14ac:dyDescent="0.2">
      <c r="A88" s="1316" t="s">
        <v>105</v>
      </c>
      <c r="B88" s="1316"/>
      <c r="C88" s="1316"/>
      <c r="D88" s="1316"/>
      <c r="E88" s="1316"/>
      <c r="F88" s="1316"/>
      <c r="G88" s="1316"/>
      <c r="H88" s="1316"/>
      <c r="I88" s="1316"/>
      <c r="J88" s="1316"/>
      <c r="K88" s="1316"/>
      <c r="L88" s="1316"/>
      <c r="M88" s="1316"/>
      <c r="N88" s="1316"/>
      <c r="O88" s="1316"/>
      <c r="P88" s="1316"/>
      <c r="Q88" s="1316"/>
      <c r="R88" s="1316"/>
      <c r="S88" s="1316"/>
      <c r="T88" s="1316"/>
      <c r="U88" s="1316"/>
      <c r="V88" s="1316"/>
      <c r="W88" s="1370"/>
      <c r="X88" s="1370"/>
      <c r="Y88" s="1370"/>
      <c r="Z88" s="1370"/>
      <c r="AA88" s="1370"/>
      <c r="AB88" s="1370"/>
      <c r="AC88" s="1370"/>
      <c r="AD88" s="1370"/>
      <c r="AE88" s="1371"/>
      <c r="AF88" s="1371"/>
      <c r="AG88" s="1372"/>
      <c r="AH88" s="1373"/>
      <c r="AI88" s="1374"/>
    </row>
    <row r="89" spans="1:35" s="77" customFormat="1" x14ac:dyDescent="0.2">
      <c r="A89" s="1540" t="s">
        <v>106</v>
      </c>
      <c r="B89" s="1541"/>
      <c r="C89" s="1541"/>
      <c r="D89" s="1541"/>
      <c r="E89" s="1541"/>
      <c r="F89" s="1541"/>
      <c r="G89" s="1541"/>
      <c r="H89" s="1541"/>
      <c r="I89" s="1541"/>
      <c r="J89" s="1541"/>
      <c r="K89" s="1541"/>
      <c r="L89" s="1541"/>
      <c r="M89" s="1541"/>
      <c r="N89" s="1541"/>
      <c r="O89" s="1541"/>
      <c r="P89" s="1541"/>
      <c r="Q89" s="1541"/>
      <c r="R89" s="1541"/>
      <c r="S89" s="1541"/>
      <c r="T89" s="1541"/>
      <c r="U89" s="1541"/>
      <c r="V89" s="1541"/>
      <c r="W89" s="718"/>
      <c r="X89" s="718"/>
      <c r="Y89" s="718"/>
      <c r="Z89" s="718"/>
      <c r="AA89" s="718"/>
      <c r="AB89" s="718"/>
      <c r="AC89" s="718"/>
      <c r="AD89" s="718"/>
      <c r="AE89" s="718"/>
      <c r="AF89" s="718"/>
      <c r="AG89" s="1101"/>
      <c r="AH89" s="718"/>
      <c r="AI89" s="724"/>
    </row>
    <row r="90" spans="1:35" s="77" customFormat="1" x14ac:dyDescent="0.2">
      <c r="A90" s="1542" t="s">
        <v>82</v>
      </c>
      <c r="B90" s="744" t="s">
        <v>4</v>
      </c>
      <c r="C90" s="744" t="s">
        <v>4</v>
      </c>
      <c r="D90" s="744" t="s">
        <v>4</v>
      </c>
      <c r="E90" s="744" t="s">
        <v>4</v>
      </c>
      <c r="F90" s="744" t="s">
        <v>4</v>
      </c>
      <c r="G90" s="744" t="s">
        <v>4</v>
      </c>
      <c r="H90" s="744" t="s">
        <v>4</v>
      </c>
      <c r="I90" s="744" t="s">
        <v>4</v>
      </c>
      <c r="J90" s="744" t="s">
        <v>4</v>
      </c>
      <c r="K90" s="744" t="s">
        <v>4</v>
      </c>
      <c r="L90" s="744" t="s">
        <v>4</v>
      </c>
      <c r="M90" s="744" t="s">
        <v>4</v>
      </c>
      <c r="N90" s="744" t="s">
        <v>4</v>
      </c>
      <c r="O90" s="744" t="s">
        <v>4</v>
      </c>
      <c r="P90" s="744" t="s">
        <v>4</v>
      </c>
      <c r="Q90" s="744" t="s">
        <v>4</v>
      </c>
      <c r="R90" s="744" t="s">
        <v>4</v>
      </c>
      <c r="S90" s="744" t="s">
        <v>4</v>
      </c>
      <c r="T90" s="744" t="s">
        <v>4</v>
      </c>
      <c r="U90" s="726">
        <v>9438.3080000000009</v>
      </c>
      <c r="V90" s="726">
        <v>11885.416999999999</v>
      </c>
      <c r="W90" s="726">
        <v>13312.217000000001</v>
      </c>
      <c r="X90" s="726">
        <v>16640.898000000001</v>
      </c>
      <c r="Y90" s="726">
        <v>18892.806</v>
      </c>
      <c r="Z90" s="726">
        <v>13609.611999999999</v>
      </c>
      <c r="AA90" s="726">
        <v>18146.988000000001</v>
      </c>
      <c r="AB90" s="726">
        <v>23126.54</v>
      </c>
      <c r="AC90" s="726">
        <v>25788.232</v>
      </c>
      <c r="AD90" s="726">
        <v>26423.98</v>
      </c>
      <c r="AE90" s="726">
        <v>23574.531999999999</v>
      </c>
      <c r="AF90" s="726">
        <v>28820.109</v>
      </c>
      <c r="AG90" s="1543">
        <v>38401</v>
      </c>
      <c r="AH90" s="723">
        <v>42195</v>
      </c>
      <c r="AI90" s="723">
        <v>53459</v>
      </c>
    </row>
    <row r="91" spans="1:35" s="77" customFormat="1" ht="22.5" x14ac:dyDescent="0.2">
      <c r="A91" s="1542" t="s">
        <v>418</v>
      </c>
      <c r="B91" s="744"/>
      <c r="C91" s="744"/>
      <c r="D91" s="744"/>
      <c r="E91" s="744"/>
      <c r="F91" s="744"/>
      <c r="G91" s="744"/>
      <c r="H91" s="744"/>
      <c r="I91" s="744"/>
      <c r="J91" s="744"/>
      <c r="K91" s="744"/>
      <c r="L91" s="744"/>
      <c r="M91" s="744"/>
      <c r="N91" s="744"/>
      <c r="O91" s="744"/>
      <c r="P91" s="744"/>
      <c r="Q91" s="744"/>
      <c r="R91" s="744"/>
      <c r="S91" s="744"/>
      <c r="T91" s="744"/>
      <c r="U91" s="719">
        <v>3</v>
      </c>
      <c r="V91" s="719">
        <v>3.1</v>
      </c>
      <c r="W91" s="719">
        <v>2.7</v>
      </c>
      <c r="X91" s="719">
        <v>3</v>
      </c>
      <c r="Y91" s="719">
        <v>3.1</v>
      </c>
      <c r="Z91" s="719">
        <v>2</v>
      </c>
      <c r="AA91" s="719">
        <v>2.2999999999999998</v>
      </c>
      <c r="AB91" s="719">
        <v>2.8</v>
      </c>
      <c r="AC91" s="719">
        <v>5.9</v>
      </c>
      <c r="AD91" s="719">
        <v>5.2</v>
      </c>
      <c r="AE91" s="719">
        <v>4.3</v>
      </c>
      <c r="AF91" s="719">
        <v>4.0999999999999996</v>
      </c>
      <c r="AG91" s="1544">
        <v>4.2</v>
      </c>
      <c r="AH91" s="725">
        <v>4</v>
      </c>
      <c r="AI91" s="725">
        <v>4.2</v>
      </c>
    </row>
    <row r="92" spans="1:35" s="77" customFormat="1" x14ac:dyDescent="0.2">
      <c r="A92" s="1542" t="s">
        <v>254</v>
      </c>
      <c r="B92" s="744" t="s">
        <v>4</v>
      </c>
      <c r="C92" s="744" t="s">
        <v>4</v>
      </c>
      <c r="D92" s="744" t="s">
        <v>4</v>
      </c>
      <c r="E92" s="744" t="s">
        <v>4</v>
      </c>
      <c r="F92" s="744" t="s">
        <v>4</v>
      </c>
      <c r="G92" s="744" t="s">
        <v>4</v>
      </c>
      <c r="H92" s="744" t="s">
        <v>4</v>
      </c>
      <c r="I92" s="744" t="s">
        <v>4</v>
      </c>
      <c r="J92" s="744" t="s">
        <v>4</v>
      </c>
      <c r="K92" s="744" t="s">
        <v>4</v>
      </c>
      <c r="L92" s="744" t="s">
        <v>4</v>
      </c>
      <c r="M92" s="744" t="s">
        <v>4</v>
      </c>
      <c r="N92" s="744" t="s">
        <v>4</v>
      </c>
      <c r="O92" s="744" t="s">
        <v>4</v>
      </c>
      <c r="P92" s="744" t="s">
        <v>4</v>
      </c>
      <c r="Q92" s="744" t="s">
        <v>4</v>
      </c>
      <c r="R92" s="744" t="s">
        <v>4</v>
      </c>
      <c r="S92" s="744" t="s">
        <v>4</v>
      </c>
      <c r="T92" s="744" t="s">
        <v>4</v>
      </c>
      <c r="U92" s="738" t="s">
        <v>4</v>
      </c>
      <c r="V92" s="738" t="s">
        <v>4</v>
      </c>
      <c r="W92" s="738" t="s">
        <v>4</v>
      </c>
      <c r="X92" s="738" t="s">
        <v>4</v>
      </c>
      <c r="Y92" s="738" t="s">
        <v>4</v>
      </c>
      <c r="Z92" s="738" t="s">
        <v>4</v>
      </c>
      <c r="AA92" s="738" t="s">
        <v>4</v>
      </c>
      <c r="AB92" s="738" t="s">
        <v>4</v>
      </c>
      <c r="AC92" s="738" t="s">
        <v>4</v>
      </c>
      <c r="AD92" s="738" t="s">
        <v>4</v>
      </c>
      <c r="AE92" s="738" t="s">
        <v>4</v>
      </c>
      <c r="AF92" s="738" t="s">
        <v>4</v>
      </c>
      <c r="AG92" s="716" t="s">
        <v>4</v>
      </c>
      <c r="AH92" s="1545"/>
      <c r="AI92" s="749"/>
    </row>
    <row r="93" spans="1:35" s="77" customFormat="1" x14ac:dyDescent="0.2">
      <c r="A93" s="1546" t="s">
        <v>253</v>
      </c>
      <c r="B93" s="1547"/>
      <c r="C93" s="1547"/>
      <c r="D93" s="1547"/>
      <c r="E93" s="1547"/>
      <c r="F93" s="1547"/>
      <c r="G93" s="1547"/>
      <c r="H93" s="1547"/>
      <c r="I93" s="1547"/>
      <c r="J93" s="1547"/>
      <c r="K93" s="1547"/>
      <c r="L93" s="1547"/>
      <c r="M93" s="1547"/>
      <c r="N93" s="1547"/>
      <c r="O93" s="1547"/>
      <c r="P93" s="1547"/>
      <c r="Q93" s="1547"/>
      <c r="R93" s="1547"/>
      <c r="S93" s="1547"/>
      <c r="T93" s="1547"/>
      <c r="U93" s="715"/>
      <c r="V93" s="715"/>
      <c r="W93" s="725"/>
      <c r="X93" s="1548"/>
      <c r="Y93" s="725"/>
      <c r="Z93" s="725"/>
      <c r="AA93" s="725"/>
      <c r="AB93" s="725"/>
      <c r="AC93" s="725"/>
      <c r="AD93" s="725"/>
      <c r="AE93" s="725"/>
      <c r="AF93" s="725"/>
      <c r="AG93" s="723"/>
      <c r="AH93" s="725"/>
      <c r="AI93" s="725"/>
    </row>
    <row r="94" spans="1:35" s="77" customFormat="1" x14ac:dyDescent="0.2">
      <c r="A94" s="1542" t="s">
        <v>82</v>
      </c>
      <c r="B94" s="744" t="s">
        <v>4</v>
      </c>
      <c r="C94" s="744" t="s">
        <v>4</v>
      </c>
      <c r="D94" s="744" t="s">
        <v>4</v>
      </c>
      <c r="E94" s="744" t="s">
        <v>4</v>
      </c>
      <c r="F94" s="744" t="s">
        <v>4</v>
      </c>
      <c r="G94" s="744" t="s">
        <v>4</v>
      </c>
      <c r="H94" s="744" t="s">
        <v>4</v>
      </c>
      <c r="I94" s="744" t="s">
        <v>4</v>
      </c>
      <c r="J94" s="744" t="s">
        <v>4</v>
      </c>
      <c r="K94" s="744" t="s">
        <v>4</v>
      </c>
      <c r="L94" s="744" t="s">
        <v>4</v>
      </c>
      <c r="M94" s="744" t="s">
        <v>4</v>
      </c>
      <c r="N94" s="744" t="s">
        <v>4</v>
      </c>
      <c r="O94" s="744" t="s">
        <v>4</v>
      </c>
      <c r="P94" s="744" t="s">
        <v>4</v>
      </c>
      <c r="Q94" s="744" t="s">
        <v>4</v>
      </c>
      <c r="R94" s="744" t="s">
        <v>4</v>
      </c>
      <c r="S94" s="744" t="s">
        <v>4</v>
      </c>
      <c r="T94" s="744" t="s">
        <v>4</v>
      </c>
      <c r="U94" s="726">
        <v>244.88</v>
      </c>
      <c r="V94" s="726">
        <v>198.648</v>
      </c>
      <c r="W94" s="726">
        <v>260.04500000000002</v>
      </c>
      <c r="X94" s="726">
        <v>299.697</v>
      </c>
      <c r="Y94" s="726">
        <v>446.73599999999999</v>
      </c>
      <c r="Z94" s="726">
        <v>97.259</v>
      </c>
      <c r="AA94" s="726">
        <v>91.453999999999994</v>
      </c>
      <c r="AB94" s="726">
        <v>78.168000000000006</v>
      </c>
      <c r="AC94" s="726">
        <v>94.424000000000007</v>
      </c>
      <c r="AD94" s="726">
        <v>414.13900000000001</v>
      </c>
      <c r="AE94" s="726">
        <v>580.81299999999999</v>
      </c>
      <c r="AF94" s="726">
        <v>223.87</v>
      </c>
      <c r="AG94" s="1543">
        <v>133</v>
      </c>
      <c r="AH94" s="719" t="s">
        <v>877</v>
      </c>
      <c r="AI94" s="725">
        <v>338</v>
      </c>
    </row>
    <row r="95" spans="1:35" s="77" customFormat="1" x14ac:dyDescent="0.2">
      <c r="A95" s="1542" t="s">
        <v>254</v>
      </c>
      <c r="B95" s="744" t="s">
        <v>4</v>
      </c>
      <c r="C95" s="744" t="s">
        <v>4</v>
      </c>
      <c r="D95" s="744" t="s">
        <v>4</v>
      </c>
      <c r="E95" s="744" t="s">
        <v>4</v>
      </c>
      <c r="F95" s="744" t="s">
        <v>4</v>
      </c>
      <c r="G95" s="744" t="s">
        <v>4</v>
      </c>
      <c r="H95" s="744" t="s">
        <v>4</v>
      </c>
      <c r="I95" s="744" t="s">
        <v>4</v>
      </c>
      <c r="J95" s="744" t="s">
        <v>4</v>
      </c>
      <c r="K95" s="744" t="s">
        <v>4</v>
      </c>
      <c r="L95" s="744" t="s">
        <v>4</v>
      </c>
      <c r="M95" s="744" t="s">
        <v>4</v>
      </c>
      <c r="N95" s="744" t="s">
        <v>4</v>
      </c>
      <c r="O95" s="744" t="s">
        <v>4</v>
      </c>
      <c r="P95" s="744" t="s">
        <v>4</v>
      </c>
      <c r="Q95" s="744" t="s">
        <v>4</v>
      </c>
      <c r="R95" s="744" t="s">
        <v>4</v>
      </c>
      <c r="S95" s="744" t="s">
        <v>4</v>
      </c>
      <c r="T95" s="744" t="s">
        <v>4</v>
      </c>
      <c r="U95" s="738" t="s">
        <v>4</v>
      </c>
      <c r="V95" s="738" t="s">
        <v>4</v>
      </c>
      <c r="W95" s="738" t="s">
        <v>4</v>
      </c>
      <c r="X95" s="738" t="s">
        <v>4</v>
      </c>
      <c r="Y95" s="738" t="s">
        <v>4</v>
      </c>
      <c r="Z95" s="738" t="s">
        <v>4</v>
      </c>
      <c r="AA95" s="738" t="s">
        <v>4</v>
      </c>
      <c r="AB95" s="738" t="s">
        <v>4</v>
      </c>
      <c r="AC95" s="738" t="s">
        <v>4</v>
      </c>
      <c r="AD95" s="738" t="s">
        <v>4</v>
      </c>
      <c r="AE95" s="738" t="s">
        <v>4</v>
      </c>
      <c r="AF95" s="738" t="s">
        <v>4</v>
      </c>
      <c r="AG95" s="716" t="s">
        <v>4</v>
      </c>
      <c r="AH95" s="716" t="s">
        <v>4</v>
      </c>
      <c r="AI95" s="725"/>
    </row>
    <row r="96" spans="1:35" s="77" customFormat="1" x14ac:dyDescent="0.2">
      <c r="A96" s="1549" t="s">
        <v>117</v>
      </c>
      <c r="B96" s="718"/>
      <c r="C96" s="744"/>
      <c r="D96" s="1029"/>
      <c r="E96" s="1029"/>
      <c r="F96" s="1029"/>
      <c r="G96" s="1029"/>
      <c r="H96" s="1029"/>
      <c r="I96" s="1029"/>
      <c r="J96" s="718"/>
      <c r="K96" s="744"/>
      <c r="L96" s="1029"/>
      <c r="M96" s="1029"/>
      <c r="N96" s="1029"/>
      <c r="O96" s="1029"/>
      <c r="P96" s="1029"/>
      <c r="Q96" s="1029"/>
      <c r="R96" s="718"/>
      <c r="S96" s="744"/>
      <c r="T96" s="1029"/>
      <c r="U96" s="738"/>
      <c r="V96" s="738"/>
      <c r="W96" s="725"/>
      <c r="X96" s="725"/>
      <c r="Y96" s="725"/>
      <c r="Z96" s="725"/>
      <c r="AA96" s="725"/>
      <c r="AB96" s="725"/>
      <c r="AC96" s="725"/>
      <c r="AD96" s="725"/>
      <c r="AE96" s="725"/>
      <c r="AF96" s="725"/>
      <c r="AG96" s="723"/>
      <c r="AH96" s="725"/>
      <c r="AI96" s="725"/>
    </row>
    <row r="97" spans="1:35" s="77" customFormat="1" x14ac:dyDescent="0.2">
      <c r="A97" s="1542" t="s">
        <v>82</v>
      </c>
      <c r="B97" s="744" t="s">
        <v>4</v>
      </c>
      <c r="C97" s="744" t="s">
        <v>4</v>
      </c>
      <c r="D97" s="744" t="s">
        <v>4</v>
      </c>
      <c r="E97" s="744" t="s">
        <v>4</v>
      </c>
      <c r="F97" s="744" t="s">
        <v>4</v>
      </c>
      <c r="G97" s="744" t="s">
        <v>4</v>
      </c>
      <c r="H97" s="744" t="s">
        <v>4</v>
      </c>
      <c r="I97" s="744" t="s">
        <v>4</v>
      </c>
      <c r="J97" s="744" t="s">
        <v>4</v>
      </c>
      <c r="K97" s="744" t="s">
        <v>4</v>
      </c>
      <c r="L97" s="744" t="s">
        <v>4</v>
      </c>
      <c r="M97" s="744" t="s">
        <v>4</v>
      </c>
      <c r="N97" s="744" t="s">
        <v>4</v>
      </c>
      <c r="O97" s="744" t="s">
        <v>4</v>
      </c>
      <c r="P97" s="744" t="s">
        <v>4</v>
      </c>
      <c r="Q97" s="744" t="s">
        <v>4</v>
      </c>
      <c r="R97" s="744" t="s">
        <v>4</v>
      </c>
      <c r="S97" s="744" t="s">
        <v>4</v>
      </c>
      <c r="T97" s="744" t="s">
        <v>4</v>
      </c>
      <c r="U97" s="726">
        <v>8340.5239999999994</v>
      </c>
      <c r="V97" s="726">
        <v>10731.790999999999</v>
      </c>
      <c r="W97" s="726">
        <v>11697.446</v>
      </c>
      <c r="X97" s="726">
        <v>14772.81</v>
      </c>
      <c r="Y97" s="726">
        <v>16850.268</v>
      </c>
      <c r="Z97" s="726">
        <v>11724.504999999999</v>
      </c>
      <c r="AA97" s="726">
        <v>16279.476000000001</v>
      </c>
      <c r="AB97" s="726">
        <v>21021.594000000001</v>
      </c>
      <c r="AC97" s="726">
        <v>23516.956999999999</v>
      </c>
      <c r="AD97" s="726">
        <v>24828.755000000001</v>
      </c>
      <c r="AE97" s="726">
        <v>21976.858</v>
      </c>
      <c r="AF97" s="726">
        <v>25085.888999999999</v>
      </c>
      <c r="AG97" s="1543">
        <v>34369</v>
      </c>
      <c r="AH97" s="723">
        <v>37175</v>
      </c>
      <c r="AI97" s="723">
        <v>48016</v>
      </c>
    </row>
    <row r="98" spans="1:35" s="77" customFormat="1" x14ac:dyDescent="0.2">
      <c r="A98" s="1542" t="s">
        <v>254</v>
      </c>
      <c r="B98" s="744" t="s">
        <v>4</v>
      </c>
      <c r="C98" s="744" t="s">
        <v>4</v>
      </c>
      <c r="D98" s="744" t="s">
        <v>4</v>
      </c>
      <c r="E98" s="744" t="s">
        <v>4</v>
      </c>
      <c r="F98" s="744" t="s">
        <v>4</v>
      </c>
      <c r="G98" s="744" t="s">
        <v>4</v>
      </c>
      <c r="H98" s="744" t="s">
        <v>4</v>
      </c>
      <c r="I98" s="744" t="s">
        <v>4</v>
      </c>
      <c r="J98" s="744" t="s">
        <v>4</v>
      </c>
      <c r="K98" s="744" t="s">
        <v>4</v>
      </c>
      <c r="L98" s="744" t="s">
        <v>4</v>
      </c>
      <c r="M98" s="744" t="s">
        <v>4</v>
      </c>
      <c r="N98" s="744" t="s">
        <v>4</v>
      </c>
      <c r="O98" s="744" t="s">
        <v>4</v>
      </c>
      <c r="P98" s="744" t="s">
        <v>4</v>
      </c>
      <c r="Q98" s="744" t="s">
        <v>4</v>
      </c>
      <c r="R98" s="744" t="s">
        <v>4</v>
      </c>
      <c r="S98" s="744" t="s">
        <v>4</v>
      </c>
      <c r="T98" s="744" t="s">
        <v>4</v>
      </c>
      <c r="U98" s="775" t="s">
        <v>4</v>
      </c>
      <c r="V98" s="775" t="s">
        <v>4</v>
      </c>
      <c r="W98" s="775" t="s">
        <v>4</v>
      </c>
      <c r="X98" s="775" t="s">
        <v>4</v>
      </c>
      <c r="Y98" s="775" t="s">
        <v>4</v>
      </c>
      <c r="Z98" s="775" t="s">
        <v>4</v>
      </c>
      <c r="AA98" s="775" t="s">
        <v>4</v>
      </c>
      <c r="AB98" s="775" t="s">
        <v>4</v>
      </c>
      <c r="AC98" s="775" t="s">
        <v>4</v>
      </c>
      <c r="AD98" s="775" t="s">
        <v>4</v>
      </c>
      <c r="AE98" s="775" t="s">
        <v>4</v>
      </c>
      <c r="AF98" s="775" t="s">
        <v>4</v>
      </c>
      <c r="AG98" s="716" t="s">
        <v>4</v>
      </c>
      <c r="AH98" s="716" t="s">
        <v>4</v>
      </c>
      <c r="AI98" s="749"/>
    </row>
    <row r="99" spans="1:35" s="77" customFormat="1" x14ac:dyDescent="0.2">
      <c r="A99" s="1550" t="s">
        <v>118</v>
      </c>
      <c r="B99" s="744" t="s">
        <v>4</v>
      </c>
      <c r="C99" s="744" t="s">
        <v>4</v>
      </c>
      <c r="D99" s="744" t="s">
        <v>4</v>
      </c>
      <c r="E99" s="744" t="s">
        <v>4</v>
      </c>
      <c r="F99" s="744" t="s">
        <v>4</v>
      </c>
      <c r="G99" s="744" t="s">
        <v>4</v>
      </c>
      <c r="H99" s="744" t="s">
        <v>4</v>
      </c>
      <c r="I99" s="744" t="s">
        <v>4</v>
      </c>
      <c r="J99" s="744" t="s">
        <v>4</v>
      </c>
      <c r="K99" s="744" t="s">
        <v>4</v>
      </c>
      <c r="L99" s="744" t="s">
        <v>4</v>
      </c>
      <c r="M99" s="744" t="s">
        <v>4</v>
      </c>
      <c r="N99" s="744" t="s">
        <v>4</v>
      </c>
      <c r="O99" s="744" t="s">
        <v>4</v>
      </c>
      <c r="P99" s="744" t="s">
        <v>4</v>
      </c>
      <c r="Q99" s="744" t="s">
        <v>4</v>
      </c>
      <c r="R99" s="744" t="s">
        <v>4</v>
      </c>
      <c r="S99" s="744" t="s">
        <v>4</v>
      </c>
      <c r="T99" s="744" t="s">
        <v>4</v>
      </c>
      <c r="U99" s="726">
        <v>102</v>
      </c>
      <c r="V99" s="726">
        <v>109</v>
      </c>
      <c r="W99" s="726">
        <v>110</v>
      </c>
      <c r="X99" s="726">
        <v>262</v>
      </c>
      <c r="Y99" s="726">
        <v>139</v>
      </c>
      <c r="Z99" s="726">
        <v>106</v>
      </c>
      <c r="AA99" s="726">
        <v>122</v>
      </c>
      <c r="AB99" s="726">
        <v>122</v>
      </c>
      <c r="AC99" s="726">
        <v>111</v>
      </c>
      <c r="AD99" s="726">
        <v>111</v>
      </c>
      <c r="AE99" s="726">
        <v>97</v>
      </c>
      <c r="AF99" s="725">
        <v>110</v>
      </c>
      <c r="AG99" s="764">
        <v>133</v>
      </c>
      <c r="AH99" s="725">
        <v>142</v>
      </c>
      <c r="AI99" s="1359">
        <v>99</v>
      </c>
    </row>
    <row r="100" spans="1:35" s="77" customFormat="1" x14ac:dyDescent="0.2">
      <c r="A100" s="1550" t="s">
        <v>119</v>
      </c>
      <c r="B100" s="744" t="s">
        <v>4</v>
      </c>
      <c r="C100" s="744" t="s">
        <v>4</v>
      </c>
      <c r="D100" s="744" t="s">
        <v>4</v>
      </c>
      <c r="E100" s="744" t="s">
        <v>4</v>
      </c>
      <c r="F100" s="744" t="s">
        <v>4</v>
      </c>
      <c r="G100" s="744" t="s">
        <v>4</v>
      </c>
      <c r="H100" s="744" t="s">
        <v>4</v>
      </c>
      <c r="I100" s="744" t="s">
        <v>4</v>
      </c>
      <c r="J100" s="744" t="s">
        <v>4</v>
      </c>
      <c r="K100" s="744" t="s">
        <v>4</v>
      </c>
      <c r="L100" s="744" t="s">
        <v>4</v>
      </c>
      <c r="M100" s="744" t="s">
        <v>4</v>
      </c>
      <c r="N100" s="744" t="s">
        <v>4</v>
      </c>
      <c r="O100" s="744" t="s">
        <v>4</v>
      </c>
      <c r="P100" s="744" t="s">
        <v>4</v>
      </c>
      <c r="Q100" s="744" t="s">
        <v>4</v>
      </c>
      <c r="R100" s="744" t="s">
        <v>4</v>
      </c>
      <c r="S100" s="744" t="s">
        <v>4</v>
      </c>
      <c r="T100" s="744" t="s">
        <v>4</v>
      </c>
      <c r="U100" s="719" t="s">
        <v>503</v>
      </c>
      <c r="V100" s="719" t="s">
        <v>503</v>
      </c>
      <c r="W100" s="719" t="s">
        <v>462</v>
      </c>
      <c r="X100" s="719" t="s">
        <v>503</v>
      </c>
      <c r="Y100" s="719" t="s">
        <v>462</v>
      </c>
      <c r="Z100" s="719" t="s">
        <v>503</v>
      </c>
      <c r="AA100" s="719" t="s">
        <v>462</v>
      </c>
      <c r="AB100" s="1551" t="s">
        <v>462</v>
      </c>
      <c r="AC100" s="725" t="s">
        <v>503</v>
      </c>
      <c r="AD100" s="725" t="s">
        <v>462</v>
      </c>
      <c r="AE100" s="716" t="s">
        <v>503</v>
      </c>
      <c r="AF100" s="725">
        <v>1</v>
      </c>
      <c r="AG100" s="764">
        <v>3</v>
      </c>
      <c r="AH100" s="725" t="s">
        <v>462</v>
      </c>
      <c r="AI100" s="1359" t="s">
        <v>462</v>
      </c>
    </row>
    <row r="101" spans="1:35" s="77" customFormat="1" x14ac:dyDescent="0.2">
      <c r="A101" s="1552" t="s">
        <v>120</v>
      </c>
      <c r="B101" s="744" t="s">
        <v>4</v>
      </c>
      <c r="C101" s="744" t="s">
        <v>4</v>
      </c>
      <c r="D101" s="744" t="s">
        <v>4</v>
      </c>
      <c r="E101" s="744" t="s">
        <v>4</v>
      </c>
      <c r="F101" s="744" t="s">
        <v>4</v>
      </c>
      <c r="G101" s="744" t="s">
        <v>4</v>
      </c>
      <c r="H101" s="744" t="s">
        <v>4</v>
      </c>
      <c r="I101" s="744" t="s">
        <v>4</v>
      </c>
      <c r="J101" s="744" t="s">
        <v>4</v>
      </c>
      <c r="K101" s="744" t="s">
        <v>4</v>
      </c>
      <c r="L101" s="744" t="s">
        <v>4</v>
      </c>
      <c r="M101" s="744" t="s">
        <v>4</v>
      </c>
      <c r="N101" s="744" t="s">
        <v>4</v>
      </c>
      <c r="O101" s="744" t="s">
        <v>4</v>
      </c>
      <c r="P101" s="744" t="s">
        <v>4</v>
      </c>
      <c r="Q101" s="744" t="s">
        <v>4</v>
      </c>
      <c r="R101" s="744" t="s">
        <v>4</v>
      </c>
      <c r="S101" s="744" t="s">
        <v>4</v>
      </c>
      <c r="T101" s="744" t="s">
        <v>4</v>
      </c>
      <c r="U101" s="719" t="s">
        <v>503</v>
      </c>
      <c r="V101" s="719" t="s">
        <v>503</v>
      </c>
      <c r="W101" s="719" t="s">
        <v>462</v>
      </c>
      <c r="X101" s="719" t="s">
        <v>503</v>
      </c>
      <c r="Y101" s="719" t="s">
        <v>462</v>
      </c>
      <c r="Z101" s="719" t="s">
        <v>503</v>
      </c>
      <c r="AA101" s="719" t="s">
        <v>462</v>
      </c>
      <c r="AB101" s="725" t="s">
        <v>462</v>
      </c>
      <c r="AC101" s="725" t="s">
        <v>503</v>
      </c>
      <c r="AD101" s="725" t="s">
        <v>462</v>
      </c>
      <c r="AE101" s="716" t="s">
        <v>503</v>
      </c>
      <c r="AF101" s="719" t="s">
        <v>462</v>
      </c>
      <c r="AG101" s="725" t="s">
        <v>462</v>
      </c>
      <c r="AH101" s="725" t="s">
        <v>462</v>
      </c>
      <c r="AI101" s="725" t="s">
        <v>462</v>
      </c>
    </row>
    <row r="102" spans="1:35" s="77" customFormat="1" ht="33.75" x14ac:dyDescent="0.2">
      <c r="A102" s="1552" t="s">
        <v>419</v>
      </c>
      <c r="B102" s="744"/>
      <c r="C102" s="744"/>
      <c r="D102" s="744"/>
      <c r="E102" s="744"/>
      <c r="F102" s="744"/>
      <c r="G102" s="744"/>
      <c r="H102" s="744"/>
      <c r="I102" s="744"/>
      <c r="J102" s="744"/>
      <c r="K102" s="744"/>
      <c r="L102" s="744"/>
      <c r="M102" s="744"/>
      <c r="N102" s="744"/>
      <c r="O102" s="744"/>
      <c r="P102" s="744"/>
      <c r="Q102" s="744"/>
      <c r="R102" s="744"/>
      <c r="S102" s="744"/>
      <c r="T102" s="744"/>
      <c r="U102" s="1553"/>
      <c r="V102" s="725"/>
      <c r="W102" s="725"/>
      <c r="X102" s="725"/>
      <c r="Y102" s="725"/>
      <c r="Z102" s="725"/>
      <c r="AA102" s="725"/>
      <c r="AB102" s="725"/>
      <c r="AC102" s="725"/>
      <c r="AD102" s="725"/>
      <c r="AE102" s="725"/>
      <c r="AF102" s="725"/>
      <c r="AG102" s="725"/>
      <c r="AH102" s="725"/>
      <c r="AI102" s="1359"/>
    </row>
    <row r="103" spans="1:35" s="1562" customFormat="1" x14ac:dyDescent="0.2">
      <c r="A103" s="1552" t="s">
        <v>941</v>
      </c>
      <c r="B103" s="744" t="s">
        <v>4</v>
      </c>
      <c r="C103" s="744" t="s">
        <v>4</v>
      </c>
      <c r="D103" s="744" t="s">
        <v>4</v>
      </c>
      <c r="E103" s="744" t="s">
        <v>4</v>
      </c>
      <c r="F103" s="744" t="s">
        <v>4</v>
      </c>
      <c r="G103" s="744" t="s">
        <v>4</v>
      </c>
      <c r="H103" s="744" t="s">
        <v>4</v>
      </c>
      <c r="I103" s="744" t="s">
        <v>4</v>
      </c>
      <c r="J103" s="744" t="s">
        <v>4</v>
      </c>
      <c r="K103" s="744" t="s">
        <v>4</v>
      </c>
      <c r="L103" s="744" t="s">
        <v>4</v>
      </c>
      <c r="M103" s="744" t="s">
        <v>4</v>
      </c>
      <c r="N103" s="744" t="s">
        <v>4</v>
      </c>
      <c r="O103" s="744" t="s">
        <v>4</v>
      </c>
      <c r="P103" s="744" t="s">
        <v>4</v>
      </c>
      <c r="Q103" s="744" t="s">
        <v>4</v>
      </c>
      <c r="R103" s="744" t="s">
        <v>4</v>
      </c>
      <c r="S103" s="744" t="s">
        <v>4</v>
      </c>
      <c r="T103" s="744" t="s">
        <v>4</v>
      </c>
      <c r="U103" s="719" t="s">
        <v>503</v>
      </c>
      <c r="V103" s="719" t="s">
        <v>503</v>
      </c>
      <c r="W103" s="719" t="s">
        <v>462</v>
      </c>
      <c r="X103" s="719" t="s">
        <v>503</v>
      </c>
      <c r="Y103" s="719" t="s">
        <v>462</v>
      </c>
      <c r="Z103" s="719" t="s">
        <v>503</v>
      </c>
      <c r="AA103" s="719" t="s">
        <v>462</v>
      </c>
      <c r="AB103" s="764" t="s">
        <v>462</v>
      </c>
      <c r="AC103" s="725" t="s">
        <v>503</v>
      </c>
      <c r="AD103" s="725" t="s">
        <v>462</v>
      </c>
      <c r="AE103" s="716" t="s">
        <v>503</v>
      </c>
      <c r="AF103" s="719" t="s">
        <v>462</v>
      </c>
      <c r="AG103" s="764" t="s">
        <v>462</v>
      </c>
      <c r="AH103" s="725" t="s">
        <v>462</v>
      </c>
      <c r="AI103" s="735">
        <v>1735</v>
      </c>
    </row>
    <row r="104" spans="1:35" s="77" customFormat="1" x14ac:dyDescent="0.2">
      <c r="A104" s="1552" t="s">
        <v>420</v>
      </c>
      <c r="B104" s="744" t="s">
        <v>4</v>
      </c>
      <c r="C104" s="744" t="s">
        <v>4</v>
      </c>
      <c r="D104" s="744" t="s">
        <v>4</v>
      </c>
      <c r="E104" s="744" t="s">
        <v>4</v>
      </c>
      <c r="F104" s="744" t="s">
        <v>4</v>
      </c>
      <c r="G104" s="744" t="s">
        <v>4</v>
      </c>
      <c r="H104" s="744" t="s">
        <v>4</v>
      </c>
      <c r="I104" s="744" t="s">
        <v>4</v>
      </c>
      <c r="J104" s="744" t="s">
        <v>4</v>
      </c>
      <c r="K104" s="744" t="s">
        <v>4</v>
      </c>
      <c r="L104" s="744" t="s">
        <v>4</v>
      </c>
      <c r="M104" s="744" t="s">
        <v>4</v>
      </c>
      <c r="N104" s="744" t="s">
        <v>4</v>
      </c>
      <c r="O104" s="744" t="s">
        <v>4</v>
      </c>
      <c r="P104" s="744" t="s">
        <v>4</v>
      </c>
      <c r="Q104" s="744" t="s">
        <v>4</v>
      </c>
      <c r="R104" s="744" t="s">
        <v>4</v>
      </c>
      <c r="S104" s="744" t="s">
        <v>4</v>
      </c>
      <c r="T104" s="744" t="s">
        <v>4</v>
      </c>
      <c r="U104" s="726"/>
      <c r="V104" s="726">
        <v>8</v>
      </c>
      <c r="W104" s="726">
        <v>3</v>
      </c>
      <c r="X104" s="719" t="s">
        <v>503</v>
      </c>
      <c r="Y104" s="719" t="s">
        <v>462</v>
      </c>
      <c r="Z104" s="719" t="s">
        <v>503</v>
      </c>
      <c r="AA104" s="726">
        <v>120</v>
      </c>
      <c r="AB104" s="764" t="s">
        <v>462</v>
      </c>
      <c r="AC104" s="726">
        <v>48</v>
      </c>
      <c r="AD104" s="764" t="s">
        <v>462</v>
      </c>
      <c r="AE104" s="726">
        <v>55</v>
      </c>
      <c r="AF104" s="725">
        <v>185</v>
      </c>
      <c r="AG104" s="764">
        <v>165</v>
      </c>
      <c r="AH104" s="725">
        <v>114</v>
      </c>
      <c r="AI104" s="735">
        <v>289</v>
      </c>
    </row>
    <row r="105" spans="1:35" s="77" customFormat="1" x14ac:dyDescent="0.2">
      <c r="A105" s="1552" t="s">
        <v>421</v>
      </c>
      <c r="B105" s="744" t="s">
        <v>4</v>
      </c>
      <c r="C105" s="744" t="s">
        <v>4</v>
      </c>
      <c r="D105" s="744" t="s">
        <v>4</v>
      </c>
      <c r="E105" s="744" t="s">
        <v>4</v>
      </c>
      <c r="F105" s="744" t="s">
        <v>4</v>
      </c>
      <c r="G105" s="744" t="s">
        <v>4</v>
      </c>
      <c r="H105" s="744" t="s">
        <v>4</v>
      </c>
      <c r="I105" s="744" t="s">
        <v>4</v>
      </c>
      <c r="J105" s="744" t="s">
        <v>4</v>
      </c>
      <c r="K105" s="744" t="s">
        <v>4</v>
      </c>
      <c r="L105" s="744" t="s">
        <v>4</v>
      </c>
      <c r="M105" s="744" t="s">
        <v>4</v>
      </c>
      <c r="N105" s="744" t="s">
        <v>4</v>
      </c>
      <c r="O105" s="744" t="s">
        <v>4</v>
      </c>
      <c r="P105" s="744" t="s">
        <v>4</v>
      </c>
      <c r="Q105" s="744" t="s">
        <v>4</v>
      </c>
      <c r="R105" s="744" t="s">
        <v>4</v>
      </c>
      <c r="S105" s="744" t="s">
        <v>4</v>
      </c>
      <c r="T105" s="744" t="s">
        <v>4</v>
      </c>
      <c r="U105" s="719" t="s">
        <v>503</v>
      </c>
      <c r="V105" s="719" t="s">
        <v>503</v>
      </c>
      <c r="W105" s="719" t="s">
        <v>462</v>
      </c>
      <c r="X105" s="719" t="s">
        <v>462</v>
      </c>
      <c r="Y105" s="726">
        <v>7</v>
      </c>
      <c r="Z105" s="726">
        <v>44</v>
      </c>
      <c r="AA105" s="726">
        <v>74</v>
      </c>
      <c r="AB105" s="726">
        <v>80</v>
      </c>
      <c r="AC105" s="726">
        <v>13</v>
      </c>
      <c r="AD105" s="726">
        <v>5</v>
      </c>
      <c r="AE105" s="726">
        <v>8</v>
      </c>
      <c r="AF105" s="719" t="s">
        <v>462</v>
      </c>
      <c r="AG105" s="764" t="s">
        <v>462</v>
      </c>
      <c r="AH105" s="725" t="s">
        <v>462</v>
      </c>
      <c r="AI105" s="725" t="s">
        <v>462</v>
      </c>
    </row>
    <row r="106" spans="1:35" s="77" customFormat="1" ht="22.5" x14ac:dyDescent="0.2">
      <c r="A106" s="1552" t="s">
        <v>422</v>
      </c>
      <c r="B106" s="744" t="s">
        <v>4</v>
      </c>
      <c r="C106" s="744" t="s">
        <v>4</v>
      </c>
      <c r="D106" s="744" t="s">
        <v>4</v>
      </c>
      <c r="E106" s="744" t="s">
        <v>4</v>
      </c>
      <c r="F106" s="744" t="s">
        <v>4</v>
      </c>
      <c r="G106" s="744" t="s">
        <v>4</v>
      </c>
      <c r="H106" s="744" t="s">
        <v>4</v>
      </c>
      <c r="I106" s="744" t="s">
        <v>4</v>
      </c>
      <c r="J106" s="744" t="s">
        <v>4</v>
      </c>
      <c r="K106" s="744" t="s">
        <v>4</v>
      </c>
      <c r="L106" s="744" t="s">
        <v>4</v>
      </c>
      <c r="M106" s="744" t="s">
        <v>4</v>
      </c>
      <c r="N106" s="744" t="s">
        <v>4</v>
      </c>
      <c r="O106" s="744" t="s">
        <v>4</v>
      </c>
      <c r="P106" s="744" t="s">
        <v>4</v>
      </c>
      <c r="Q106" s="744" t="s">
        <v>4</v>
      </c>
      <c r="R106" s="744" t="s">
        <v>4</v>
      </c>
      <c r="S106" s="744" t="s">
        <v>4</v>
      </c>
      <c r="T106" s="744" t="s">
        <v>4</v>
      </c>
      <c r="U106" s="726">
        <v>19</v>
      </c>
      <c r="V106" s="726">
        <v>47</v>
      </c>
      <c r="W106" s="726">
        <v>16</v>
      </c>
      <c r="X106" s="726">
        <v>4</v>
      </c>
      <c r="Y106" s="719" t="s">
        <v>462</v>
      </c>
      <c r="Z106" s="719" t="s">
        <v>462</v>
      </c>
      <c r="AA106" s="726">
        <v>63</v>
      </c>
      <c r="AB106" s="726">
        <v>197</v>
      </c>
      <c r="AC106" s="726">
        <v>285</v>
      </c>
      <c r="AD106" s="726">
        <v>209</v>
      </c>
      <c r="AE106" s="726">
        <v>145</v>
      </c>
      <c r="AF106" s="725">
        <v>320</v>
      </c>
      <c r="AG106" s="764">
        <v>329</v>
      </c>
      <c r="AH106" s="723">
        <v>1073</v>
      </c>
      <c r="AI106" s="735">
        <v>870</v>
      </c>
    </row>
    <row r="107" spans="1:35" s="77" customFormat="1" x14ac:dyDescent="0.2">
      <c r="A107" s="1552" t="s">
        <v>803</v>
      </c>
      <c r="B107" s="744"/>
      <c r="C107" s="744"/>
      <c r="D107" s="744" t="s">
        <v>4</v>
      </c>
      <c r="E107" s="744" t="s">
        <v>4</v>
      </c>
      <c r="F107" s="744" t="s">
        <v>4</v>
      </c>
      <c r="G107" s="744" t="s">
        <v>4</v>
      </c>
      <c r="H107" s="744" t="s">
        <v>4</v>
      </c>
      <c r="I107" s="744" t="s">
        <v>4</v>
      </c>
      <c r="J107" s="744" t="s">
        <v>4</v>
      </c>
      <c r="K107" s="744" t="s">
        <v>4</v>
      </c>
      <c r="L107" s="744" t="s">
        <v>4</v>
      </c>
      <c r="M107" s="744" t="s">
        <v>4</v>
      </c>
      <c r="N107" s="744" t="s">
        <v>4</v>
      </c>
      <c r="O107" s="744" t="s">
        <v>4</v>
      </c>
      <c r="P107" s="744" t="s">
        <v>4</v>
      </c>
      <c r="Q107" s="744" t="s">
        <v>4</v>
      </c>
      <c r="R107" s="744" t="s">
        <v>4</v>
      </c>
      <c r="S107" s="744" t="s">
        <v>4</v>
      </c>
      <c r="T107" s="744" t="s">
        <v>4</v>
      </c>
      <c r="U107" s="726">
        <v>7703</v>
      </c>
      <c r="V107" s="726">
        <v>10183</v>
      </c>
      <c r="W107" s="726">
        <v>11276</v>
      </c>
      <c r="X107" s="726">
        <v>14188</v>
      </c>
      <c r="Y107" s="726">
        <v>16187</v>
      </c>
      <c r="Z107" s="726">
        <v>11300</v>
      </c>
      <c r="AA107" s="726">
        <v>15607</v>
      </c>
      <c r="AB107" s="726">
        <v>20427</v>
      </c>
      <c r="AC107" s="726">
        <v>22852</v>
      </c>
      <c r="AD107" s="726">
        <v>23510</v>
      </c>
      <c r="AE107" s="726">
        <v>20035</v>
      </c>
      <c r="AF107" s="726">
        <v>22361</v>
      </c>
      <c r="AG107" s="1543">
        <v>31995</v>
      </c>
      <c r="AH107" s="726">
        <v>33970</v>
      </c>
      <c r="AI107" s="726">
        <v>38149</v>
      </c>
    </row>
    <row r="108" spans="1:35" s="77" customFormat="1" ht="22.5" x14ac:dyDescent="0.2">
      <c r="A108" s="1552" t="s">
        <v>127</v>
      </c>
      <c r="B108" s="744" t="s">
        <v>4</v>
      </c>
      <c r="C108" s="744" t="s">
        <v>4</v>
      </c>
      <c r="D108" s="744" t="s">
        <v>4</v>
      </c>
      <c r="E108" s="744" t="s">
        <v>4</v>
      </c>
      <c r="F108" s="744" t="s">
        <v>4</v>
      </c>
      <c r="G108" s="744" t="s">
        <v>4</v>
      </c>
      <c r="H108" s="744" t="s">
        <v>4</v>
      </c>
      <c r="I108" s="744" t="s">
        <v>4</v>
      </c>
      <c r="J108" s="744" t="s">
        <v>4</v>
      </c>
      <c r="K108" s="744" t="s">
        <v>4</v>
      </c>
      <c r="L108" s="744" t="s">
        <v>4</v>
      </c>
      <c r="M108" s="744" t="s">
        <v>4</v>
      </c>
      <c r="N108" s="744" t="s">
        <v>4</v>
      </c>
      <c r="O108" s="744" t="s">
        <v>4</v>
      </c>
      <c r="P108" s="744" t="s">
        <v>4</v>
      </c>
      <c r="Q108" s="744" t="s">
        <v>4</v>
      </c>
      <c r="R108" s="744" t="s">
        <v>4</v>
      </c>
      <c r="S108" s="744" t="s">
        <v>4</v>
      </c>
      <c r="T108" s="744" t="s">
        <v>4</v>
      </c>
      <c r="U108" s="726">
        <v>156</v>
      </c>
      <c r="V108" s="726">
        <v>5</v>
      </c>
      <c r="W108" s="719" t="s">
        <v>462</v>
      </c>
      <c r="X108" s="726">
        <v>54</v>
      </c>
      <c r="Y108" s="719"/>
      <c r="Z108" s="719"/>
      <c r="AA108" s="719"/>
      <c r="AB108" s="719"/>
      <c r="AC108" s="719"/>
      <c r="AD108" s="719"/>
      <c r="AE108" s="719"/>
      <c r="AF108" s="719"/>
      <c r="AG108" s="1544"/>
      <c r="AH108" s="719" t="s">
        <v>462</v>
      </c>
      <c r="AI108" s="719" t="s">
        <v>462</v>
      </c>
    </row>
    <row r="109" spans="1:35" s="77" customFormat="1" ht="22.5" x14ac:dyDescent="0.2">
      <c r="A109" s="1552" t="s">
        <v>128</v>
      </c>
      <c r="B109" s="744" t="s">
        <v>8</v>
      </c>
      <c r="C109" s="744" t="s">
        <v>8</v>
      </c>
      <c r="D109" s="744" t="s">
        <v>8</v>
      </c>
      <c r="E109" s="744" t="s">
        <v>8</v>
      </c>
      <c r="F109" s="744" t="s">
        <v>8</v>
      </c>
      <c r="G109" s="744" t="s">
        <v>8</v>
      </c>
      <c r="H109" s="744" t="s">
        <v>4</v>
      </c>
      <c r="I109" s="744" t="s">
        <v>4</v>
      </c>
      <c r="J109" s="744" t="s">
        <v>8</v>
      </c>
      <c r="K109" s="744" t="s">
        <v>8</v>
      </c>
      <c r="L109" s="744" t="s">
        <v>8</v>
      </c>
      <c r="M109" s="744" t="s">
        <v>8</v>
      </c>
      <c r="N109" s="744" t="s">
        <v>8</v>
      </c>
      <c r="O109" s="744" t="s">
        <v>8</v>
      </c>
      <c r="P109" s="744" t="s">
        <v>4</v>
      </c>
      <c r="Q109" s="744" t="s">
        <v>4</v>
      </c>
      <c r="R109" s="744" t="s">
        <v>8</v>
      </c>
      <c r="S109" s="744" t="s">
        <v>8</v>
      </c>
      <c r="T109" s="744" t="s">
        <v>8</v>
      </c>
      <c r="U109" s="719" t="s">
        <v>462</v>
      </c>
      <c r="V109" s="719" t="s">
        <v>503</v>
      </c>
      <c r="W109" s="719" t="s">
        <v>462</v>
      </c>
      <c r="X109" s="719" t="s">
        <v>503</v>
      </c>
      <c r="Y109" s="719" t="s">
        <v>462</v>
      </c>
      <c r="Z109" s="719" t="s">
        <v>503</v>
      </c>
      <c r="AA109" s="719" t="s">
        <v>462</v>
      </c>
      <c r="AB109" s="1551" t="s">
        <v>462</v>
      </c>
      <c r="AC109" s="725" t="s">
        <v>503</v>
      </c>
      <c r="AD109" s="725" t="s">
        <v>462</v>
      </c>
      <c r="AE109" s="716" t="s">
        <v>503</v>
      </c>
      <c r="AF109" s="716" t="s">
        <v>462</v>
      </c>
      <c r="AG109" s="1554" t="s">
        <v>503</v>
      </c>
      <c r="AH109" s="716" t="s">
        <v>503</v>
      </c>
      <c r="AI109" s="716" t="s">
        <v>503</v>
      </c>
    </row>
    <row r="110" spans="1:35" s="77" customFormat="1" x14ac:dyDescent="0.2">
      <c r="A110" s="1552" t="s">
        <v>423</v>
      </c>
      <c r="B110" s="744" t="s">
        <v>4</v>
      </c>
      <c r="C110" s="744" t="s">
        <v>4</v>
      </c>
      <c r="D110" s="744" t="s">
        <v>4</v>
      </c>
      <c r="E110" s="744" t="s">
        <v>4</v>
      </c>
      <c r="F110" s="744" t="s">
        <v>4</v>
      </c>
      <c r="G110" s="744" t="s">
        <v>4</v>
      </c>
      <c r="H110" s="744" t="s">
        <v>4</v>
      </c>
      <c r="I110" s="744" t="s">
        <v>8</v>
      </c>
      <c r="J110" s="744" t="s">
        <v>4</v>
      </c>
      <c r="K110" s="744" t="s">
        <v>4</v>
      </c>
      <c r="L110" s="744" t="s">
        <v>4</v>
      </c>
      <c r="M110" s="744" t="s">
        <v>4</v>
      </c>
      <c r="N110" s="744" t="s">
        <v>4</v>
      </c>
      <c r="O110" s="744" t="s">
        <v>4</v>
      </c>
      <c r="P110" s="744" t="s">
        <v>4</v>
      </c>
      <c r="Q110" s="744" t="s">
        <v>8</v>
      </c>
      <c r="R110" s="744" t="s">
        <v>4</v>
      </c>
      <c r="S110" s="744" t="s">
        <v>4</v>
      </c>
      <c r="T110" s="744" t="s">
        <v>4</v>
      </c>
      <c r="U110" s="719" t="s">
        <v>462</v>
      </c>
      <c r="V110" s="719" t="s">
        <v>503</v>
      </c>
      <c r="W110" s="719" t="s">
        <v>462</v>
      </c>
      <c r="X110" s="719" t="s">
        <v>503</v>
      </c>
      <c r="Y110" s="719" t="s">
        <v>462</v>
      </c>
      <c r="Z110" s="719" t="s">
        <v>503</v>
      </c>
      <c r="AA110" s="719" t="s">
        <v>462</v>
      </c>
      <c r="AB110" s="764" t="s">
        <v>462</v>
      </c>
      <c r="AC110" s="725" t="s">
        <v>503</v>
      </c>
      <c r="AD110" s="725" t="s">
        <v>462</v>
      </c>
      <c r="AE110" s="716" t="s">
        <v>503</v>
      </c>
      <c r="AF110" s="725" t="s">
        <v>462</v>
      </c>
      <c r="AG110" s="1554" t="s">
        <v>503</v>
      </c>
      <c r="AH110" s="716" t="s">
        <v>503</v>
      </c>
      <c r="AI110" s="716" t="s">
        <v>503</v>
      </c>
    </row>
    <row r="111" spans="1:35" s="77" customFormat="1" x14ac:dyDescent="0.2">
      <c r="A111" s="1552" t="s">
        <v>424</v>
      </c>
      <c r="B111" s="744" t="s">
        <v>4</v>
      </c>
      <c r="C111" s="744" t="s">
        <v>4</v>
      </c>
      <c r="D111" s="744" t="s">
        <v>4</v>
      </c>
      <c r="E111" s="744" t="s">
        <v>4</v>
      </c>
      <c r="F111" s="744" t="s">
        <v>4</v>
      </c>
      <c r="G111" s="744" t="s">
        <v>4</v>
      </c>
      <c r="H111" s="744" t="s">
        <v>4</v>
      </c>
      <c r="I111" s="744" t="s">
        <v>4</v>
      </c>
      <c r="J111" s="744" t="s">
        <v>4</v>
      </c>
      <c r="K111" s="744" t="s">
        <v>4</v>
      </c>
      <c r="L111" s="744" t="s">
        <v>4</v>
      </c>
      <c r="M111" s="744" t="s">
        <v>4</v>
      </c>
      <c r="N111" s="744" t="s">
        <v>4</v>
      </c>
      <c r="O111" s="744" t="s">
        <v>4</v>
      </c>
      <c r="P111" s="744" t="s">
        <v>4</v>
      </c>
      <c r="Q111" s="744" t="s">
        <v>4</v>
      </c>
      <c r="R111" s="744" t="s">
        <v>4</v>
      </c>
      <c r="S111" s="744" t="s">
        <v>4</v>
      </c>
      <c r="T111" s="744" t="s">
        <v>4</v>
      </c>
      <c r="U111" s="719" t="s">
        <v>462</v>
      </c>
      <c r="V111" s="719" t="s">
        <v>503</v>
      </c>
      <c r="W111" s="719" t="s">
        <v>462</v>
      </c>
      <c r="X111" s="719" t="s">
        <v>503</v>
      </c>
      <c r="Y111" s="719" t="s">
        <v>462</v>
      </c>
      <c r="Z111" s="719" t="s">
        <v>503</v>
      </c>
      <c r="AA111" s="719" t="s">
        <v>462</v>
      </c>
      <c r="AB111" s="764" t="s">
        <v>462</v>
      </c>
      <c r="AC111" s="725" t="s">
        <v>503</v>
      </c>
      <c r="AD111" s="725" t="s">
        <v>462</v>
      </c>
      <c r="AE111" s="716" t="s">
        <v>503</v>
      </c>
      <c r="AF111" s="725" t="s">
        <v>462</v>
      </c>
      <c r="AG111" s="1554" t="s">
        <v>503</v>
      </c>
      <c r="AH111" s="716" t="s">
        <v>503</v>
      </c>
      <c r="AI111" s="716" t="s">
        <v>503</v>
      </c>
    </row>
    <row r="112" spans="1:35" s="77" customFormat="1" ht="22.5" x14ac:dyDescent="0.2">
      <c r="A112" s="1555" t="s">
        <v>131</v>
      </c>
      <c r="B112" s="770"/>
      <c r="C112" s="770"/>
      <c r="D112" s="770"/>
      <c r="E112" s="770"/>
      <c r="F112" s="770"/>
      <c r="G112" s="770"/>
      <c r="H112" s="770"/>
      <c r="I112" s="770"/>
      <c r="J112" s="770"/>
      <c r="K112" s="770"/>
      <c r="L112" s="770"/>
      <c r="M112" s="770"/>
      <c r="N112" s="770"/>
      <c r="O112" s="770"/>
      <c r="P112" s="770"/>
      <c r="Q112" s="770"/>
      <c r="R112" s="770"/>
      <c r="S112" s="770"/>
      <c r="T112" s="770"/>
      <c r="U112" s="726"/>
      <c r="V112" s="726"/>
      <c r="W112" s="726"/>
      <c r="X112" s="726"/>
      <c r="Y112" s="725"/>
      <c r="Z112" s="725"/>
      <c r="AA112" s="725"/>
      <c r="AB112" s="1556"/>
      <c r="AC112" s="725"/>
      <c r="AD112" s="725"/>
      <c r="AE112" s="725"/>
      <c r="AF112" s="725"/>
      <c r="AG112" s="723"/>
      <c r="AH112" s="725"/>
      <c r="AI112" s="725"/>
    </row>
    <row r="113" spans="1:43" s="77" customFormat="1" x14ac:dyDescent="0.2">
      <c r="A113" s="1542" t="s">
        <v>82</v>
      </c>
      <c r="B113" s="744" t="s">
        <v>4</v>
      </c>
      <c r="C113" s="744" t="s">
        <v>4</v>
      </c>
      <c r="D113" s="744" t="s">
        <v>4</v>
      </c>
      <c r="E113" s="744" t="s">
        <v>4</v>
      </c>
      <c r="F113" s="744" t="s">
        <v>4</v>
      </c>
      <c r="G113" s="744" t="s">
        <v>4</v>
      </c>
      <c r="H113" s="744" t="s">
        <v>4</v>
      </c>
      <c r="I113" s="744" t="s">
        <v>4</v>
      </c>
      <c r="J113" s="744" t="s">
        <v>4</v>
      </c>
      <c r="K113" s="744" t="s">
        <v>4</v>
      </c>
      <c r="L113" s="744" t="s">
        <v>4</v>
      </c>
      <c r="M113" s="744" t="s">
        <v>4</v>
      </c>
      <c r="N113" s="744" t="s">
        <v>4</v>
      </c>
      <c r="O113" s="744" t="s">
        <v>4</v>
      </c>
      <c r="P113" s="744" t="s">
        <v>4</v>
      </c>
      <c r="Q113" s="744" t="s">
        <v>4</v>
      </c>
      <c r="R113" s="744" t="s">
        <v>4</v>
      </c>
      <c r="S113" s="744" t="s">
        <v>4</v>
      </c>
      <c r="T113" s="744" t="s">
        <v>4</v>
      </c>
      <c r="U113" s="726">
        <v>701.21299999999997</v>
      </c>
      <c r="V113" s="726">
        <v>807.779</v>
      </c>
      <c r="W113" s="726">
        <v>1101.779</v>
      </c>
      <c r="X113" s="726">
        <v>1278.7560000000001</v>
      </c>
      <c r="Y113" s="726">
        <v>1274.492</v>
      </c>
      <c r="Z113" s="726">
        <v>1341.9760000000001</v>
      </c>
      <c r="AA113" s="726">
        <v>1381.4739999999999</v>
      </c>
      <c r="AB113" s="726">
        <v>1562.3019999999999</v>
      </c>
      <c r="AC113" s="726">
        <v>1658.0930000000001</v>
      </c>
      <c r="AD113" s="726">
        <v>546.57600000000002</v>
      </c>
      <c r="AE113" s="726">
        <v>327.83800000000002</v>
      </c>
      <c r="AF113" s="726">
        <v>2665.8850000000002</v>
      </c>
      <c r="AG113" s="1543">
        <v>2841</v>
      </c>
      <c r="AH113" s="723">
        <v>3356</v>
      </c>
      <c r="AI113" s="723">
        <v>3784</v>
      </c>
    </row>
    <row r="114" spans="1:43" s="77" customFormat="1" x14ac:dyDescent="0.2">
      <c r="A114" s="1542" t="s">
        <v>254</v>
      </c>
      <c r="B114" s="744" t="s">
        <v>4</v>
      </c>
      <c r="C114" s="744" t="s">
        <v>4</v>
      </c>
      <c r="D114" s="744" t="s">
        <v>4</v>
      </c>
      <c r="E114" s="744" t="s">
        <v>4</v>
      </c>
      <c r="F114" s="744" t="s">
        <v>4</v>
      </c>
      <c r="G114" s="744" t="s">
        <v>4</v>
      </c>
      <c r="H114" s="744" t="s">
        <v>4</v>
      </c>
      <c r="I114" s="744" t="s">
        <v>4</v>
      </c>
      <c r="J114" s="744" t="s">
        <v>4</v>
      </c>
      <c r="K114" s="744" t="s">
        <v>4</v>
      </c>
      <c r="L114" s="744" t="s">
        <v>4</v>
      </c>
      <c r="M114" s="744" t="s">
        <v>4</v>
      </c>
      <c r="N114" s="744" t="s">
        <v>4</v>
      </c>
      <c r="O114" s="744" t="s">
        <v>4</v>
      </c>
      <c r="P114" s="744" t="s">
        <v>4</v>
      </c>
      <c r="Q114" s="744" t="s">
        <v>4</v>
      </c>
      <c r="R114" s="744" t="s">
        <v>4</v>
      </c>
      <c r="S114" s="744" t="s">
        <v>4</v>
      </c>
      <c r="T114" s="744" t="s">
        <v>4</v>
      </c>
      <c r="U114" s="738" t="s">
        <v>4</v>
      </c>
      <c r="V114" s="738" t="s">
        <v>4</v>
      </c>
      <c r="W114" s="738" t="s">
        <v>4</v>
      </c>
      <c r="X114" s="738" t="s">
        <v>4</v>
      </c>
      <c r="Y114" s="738" t="s">
        <v>4</v>
      </c>
      <c r="Z114" s="738" t="s">
        <v>4</v>
      </c>
      <c r="AA114" s="738" t="s">
        <v>4</v>
      </c>
      <c r="AB114" s="1557" t="s">
        <v>4</v>
      </c>
      <c r="AC114" s="738" t="s">
        <v>4</v>
      </c>
      <c r="AD114" s="738" t="s">
        <v>4</v>
      </c>
      <c r="AE114" s="738" t="s">
        <v>4</v>
      </c>
      <c r="AF114" s="738" t="s">
        <v>4</v>
      </c>
      <c r="AG114" s="716" t="s">
        <v>4</v>
      </c>
      <c r="AH114" s="1357"/>
      <c r="AI114" s="1357"/>
    </row>
    <row r="115" spans="1:43" s="77" customFormat="1" ht="22.5" x14ac:dyDescent="0.2">
      <c r="A115" s="1555" t="s">
        <v>132</v>
      </c>
      <c r="B115" s="1029"/>
      <c r="C115" s="744"/>
      <c r="D115" s="1029"/>
      <c r="E115" s="1029"/>
      <c r="F115" s="1029"/>
      <c r="G115" s="1029"/>
      <c r="H115" s="1029"/>
      <c r="I115" s="1029"/>
      <c r="J115" s="1029"/>
      <c r="K115" s="744"/>
      <c r="L115" s="1029"/>
      <c r="M115" s="1029"/>
      <c r="N115" s="1029"/>
      <c r="O115" s="1029"/>
      <c r="P115" s="1029"/>
      <c r="Q115" s="1029"/>
      <c r="R115" s="1029"/>
      <c r="S115" s="744"/>
      <c r="T115" s="1029"/>
      <c r="U115" s="738"/>
      <c r="V115" s="738"/>
      <c r="W115" s="725"/>
      <c r="X115" s="725"/>
      <c r="Y115" s="725"/>
      <c r="Z115" s="725"/>
      <c r="AA115" s="725"/>
      <c r="AB115" s="764"/>
      <c r="AC115" s="725"/>
      <c r="AD115" s="725"/>
      <c r="AE115" s="725"/>
      <c r="AF115" s="725"/>
      <c r="AG115" s="723"/>
      <c r="AH115" s="725"/>
      <c r="AI115" s="725"/>
    </row>
    <row r="116" spans="1:43" s="77" customFormat="1" x14ac:dyDescent="0.2">
      <c r="A116" s="1542" t="s">
        <v>82</v>
      </c>
      <c r="B116" s="744" t="s">
        <v>4</v>
      </c>
      <c r="C116" s="744" t="s">
        <v>4</v>
      </c>
      <c r="D116" s="744" t="s">
        <v>4</v>
      </c>
      <c r="E116" s="744" t="s">
        <v>4</v>
      </c>
      <c r="F116" s="744" t="s">
        <v>4</v>
      </c>
      <c r="G116" s="744" t="s">
        <v>4</v>
      </c>
      <c r="H116" s="744" t="s">
        <v>4</v>
      </c>
      <c r="I116" s="744" t="s">
        <v>4</v>
      </c>
      <c r="J116" s="744" t="s">
        <v>4</v>
      </c>
      <c r="K116" s="744" t="s">
        <v>4</v>
      </c>
      <c r="L116" s="744" t="s">
        <v>4</v>
      </c>
      <c r="M116" s="744" t="s">
        <v>4</v>
      </c>
      <c r="N116" s="744" t="s">
        <v>4</v>
      </c>
      <c r="O116" s="744" t="s">
        <v>4</v>
      </c>
      <c r="P116" s="744" t="s">
        <v>4</v>
      </c>
      <c r="Q116" s="744" t="s">
        <v>4</v>
      </c>
      <c r="R116" s="744" t="s">
        <v>4</v>
      </c>
      <c r="S116" s="744" t="s">
        <v>4</v>
      </c>
      <c r="T116" s="744" t="s">
        <v>4</v>
      </c>
      <c r="U116" s="726">
        <v>151.691</v>
      </c>
      <c r="V116" s="726">
        <v>147.19900000000001</v>
      </c>
      <c r="W116" s="726">
        <v>252.947</v>
      </c>
      <c r="X116" s="726">
        <v>289.63499999999999</v>
      </c>
      <c r="Y116" s="726">
        <v>321.31</v>
      </c>
      <c r="Z116" s="726">
        <v>445.87200000000001</v>
      </c>
      <c r="AA116" s="726">
        <v>394.584</v>
      </c>
      <c r="AB116" s="726">
        <v>464.476</v>
      </c>
      <c r="AC116" s="726">
        <v>518.75800000000004</v>
      </c>
      <c r="AD116" s="726">
        <v>634.51</v>
      </c>
      <c r="AE116" s="726">
        <v>689.02300000000002</v>
      </c>
      <c r="AF116" s="726">
        <v>844.46500000000003</v>
      </c>
      <c r="AG116" s="1543">
        <v>1058</v>
      </c>
      <c r="AH116" s="723">
        <v>1196</v>
      </c>
      <c r="AI116" s="723">
        <v>1321</v>
      </c>
    </row>
    <row r="117" spans="1:43" s="77" customFormat="1" x14ac:dyDescent="0.2">
      <c r="A117" s="1542" t="s">
        <v>254</v>
      </c>
      <c r="B117" s="744" t="s">
        <v>4</v>
      </c>
      <c r="C117" s="744" t="s">
        <v>4</v>
      </c>
      <c r="D117" s="744" t="s">
        <v>4</v>
      </c>
      <c r="E117" s="744" t="s">
        <v>4</v>
      </c>
      <c r="F117" s="744" t="s">
        <v>4</v>
      </c>
      <c r="G117" s="744" t="s">
        <v>4</v>
      </c>
      <c r="H117" s="744" t="s">
        <v>4</v>
      </c>
      <c r="I117" s="744" t="s">
        <v>4</v>
      </c>
      <c r="J117" s="744" t="s">
        <v>4</v>
      </c>
      <c r="K117" s="744" t="s">
        <v>4</v>
      </c>
      <c r="L117" s="744" t="s">
        <v>4</v>
      </c>
      <c r="M117" s="744" t="s">
        <v>4</v>
      </c>
      <c r="N117" s="744" t="s">
        <v>4</v>
      </c>
      <c r="O117" s="744" t="s">
        <v>4</v>
      </c>
      <c r="P117" s="744" t="s">
        <v>4</v>
      </c>
      <c r="Q117" s="744" t="s">
        <v>4</v>
      </c>
      <c r="R117" s="744" t="s">
        <v>4</v>
      </c>
      <c r="S117" s="744" t="s">
        <v>4</v>
      </c>
      <c r="T117" s="744" t="s">
        <v>4</v>
      </c>
      <c r="U117" s="775" t="s">
        <v>4</v>
      </c>
      <c r="V117" s="775" t="s">
        <v>4</v>
      </c>
      <c r="W117" s="775" t="s">
        <v>4</v>
      </c>
      <c r="X117" s="775" t="s">
        <v>4</v>
      </c>
      <c r="Y117" s="775" t="s">
        <v>4</v>
      </c>
      <c r="Z117" s="775" t="s">
        <v>4</v>
      </c>
      <c r="AA117" s="775" t="s">
        <v>4</v>
      </c>
      <c r="AB117" s="1558" t="s">
        <v>4</v>
      </c>
      <c r="AC117" s="775" t="s">
        <v>4</v>
      </c>
      <c r="AD117" s="775" t="s">
        <v>4</v>
      </c>
      <c r="AE117" s="775" t="s">
        <v>4</v>
      </c>
      <c r="AF117" s="775" t="s">
        <v>4</v>
      </c>
      <c r="AG117" s="716" t="s">
        <v>4</v>
      </c>
      <c r="AH117" s="716" t="s">
        <v>4</v>
      </c>
      <c r="AI117" s="716" t="s">
        <v>4</v>
      </c>
    </row>
    <row r="118" spans="1:43" s="77" customFormat="1" ht="22.5" x14ac:dyDescent="0.2">
      <c r="A118" s="317" t="s">
        <v>134</v>
      </c>
      <c r="B118" s="30" t="s">
        <v>4</v>
      </c>
      <c r="C118" s="30" t="s">
        <v>4</v>
      </c>
      <c r="D118" s="30" t="s">
        <v>4</v>
      </c>
      <c r="E118" s="30" t="s">
        <v>4</v>
      </c>
      <c r="F118" s="30" t="s">
        <v>4</v>
      </c>
      <c r="G118" s="30" t="s">
        <v>4</v>
      </c>
      <c r="H118" s="30" t="s">
        <v>4</v>
      </c>
      <c r="I118" s="30" t="s">
        <v>4</v>
      </c>
      <c r="J118" s="30" t="s">
        <v>4</v>
      </c>
      <c r="K118" s="30" t="s">
        <v>4</v>
      </c>
      <c r="L118" s="30" t="s">
        <v>4</v>
      </c>
      <c r="M118" s="30" t="s">
        <v>4</v>
      </c>
      <c r="N118" s="30" t="s">
        <v>4</v>
      </c>
      <c r="O118" s="30" t="s">
        <v>4</v>
      </c>
      <c r="P118" s="30" t="s">
        <v>4</v>
      </c>
      <c r="Q118" s="30" t="s">
        <v>4</v>
      </c>
      <c r="R118" s="30" t="s">
        <v>4</v>
      </c>
      <c r="S118" s="30" t="s">
        <v>4</v>
      </c>
      <c r="T118" s="30" t="s">
        <v>4</v>
      </c>
      <c r="U118" s="156" t="s">
        <v>4</v>
      </c>
      <c r="V118" s="156" t="s">
        <v>4</v>
      </c>
      <c r="W118" s="156" t="s">
        <v>4</v>
      </c>
      <c r="X118" s="156" t="s">
        <v>4</v>
      </c>
      <c r="Y118" s="156" t="s">
        <v>4</v>
      </c>
      <c r="Z118" s="156" t="s">
        <v>4</v>
      </c>
      <c r="AA118" s="156" t="s">
        <v>4</v>
      </c>
      <c r="AB118" s="468" t="s">
        <v>4</v>
      </c>
      <c r="AC118" s="156" t="s">
        <v>4</v>
      </c>
      <c r="AD118" s="156" t="s">
        <v>4</v>
      </c>
      <c r="AE118" s="156" t="s">
        <v>4</v>
      </c>
      <c r="AF118" s="156" t="s">
        <v>4</v>
      </c>
      <c r="AG118" s="64" t="s">
        <v>4</v>
      </c>
      <c r="AH118" s="64" t="s">
        <v>4</v>
      </c>
      <c r="AI118" s="96"/>
    </row>
    <row r="119" spans="1:43" s="77" customFormat="1" x14ac:dyDescent="0.2">
      <c r="A119" s="431" t="s">
        <v>135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32"/>
      <c r="AC119" s="19"/>
      <c r="AD119" s="19"/>
      <c r="AE119" s="186"/>
      <c r="AF119" s="186"/>
      <c r="AG119" s="112" t="s">
        <v>503</v>
      </c>
      <c r="AH119" s="96" t="s">
        <v>503</v>
      </c>
      <c r="AI119" s="96"/>
    </row>
    <row r="120" spans="1:43" s="77" customFormat="1" x14ac:dyDescent="0.2">
      <c r="A120" s="431" t="s">
        <v>136</v>
      </c>
      <c r="B120" s="22" t="s">
        <v>462</v>
      </c>
      <c r="C120" s="22" t="s">
        <v>462</v>
      </c>
      <c r="D120" s="22" t="s">
        <v>462</v>
      </c>
      <c r="E120" s="22" t="s">
        <v>462</v>
      </c>
      <c r="F120" s="22" t="s">
        <v>462</v>
      </c>
      <c r="G120" s="22" t="s">
        <v>462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 t="str">
        <f t="shared" ref="U120:AE120" si="4">V121</f>
        <v xml:space="preserve"> -</v>
      </c>
      <c r="V120" s="22" t="str">
        <f t="shared" si="4"/>
        <v xml:space="preserve"> -</v>
      </c>
      <c r="W120" s="22" t="str">
        <f t="shared" si="4"/>
        <v xml:space="preserve"> -</v>
      </c>
      <c r="X120" s="22" t="str">
        <f t="shared" si="4"/>
        <v xml:space="preserve"> -</v>
      </c>
      <c r="Y120" s="22" t="str">
        <f t="shared" si="4"/>
        <v xml:space="preserve"> -</v>
      </c>
      <c r="Z120" s="22" t="str">
        <f t="shared" si="4"/>
        <v xml:space="preserve"> -</v>
      </c>
      <c r="AA120" s="22" t="str">
        <f t="shared" si="4"/>
        <v xml:space="preserve"> -</v>
      </c>
      <c r="AB120" s="96" t="str">
        <f t="shared" si="4"/>
        <v xml:space="preserve"> -</v>
      </c>
      <c r="AC120" s="96" t="str">
        <f t="shared" si="4"/>
        <v xml:space="preserve"> -</v>
      </c>
      <c r="AD120" s="96" t="str">
        <f t="shared" si="4"/>
        <v xml:space="preserve"> -</v>
      </c>
      <c r="AE120" s="96" t="str">
        <f t="shared" si="4"/>
        <v xml:space="preserve"> -</v>
      </c>
      <c r="AF120" s="96" t="s">
        <v>8</v>
      </c>
      <c r="AG120" s="112" t="s">
        <v>503</v>
      </c>
      <c r="AH120" s="96" t="s">
        <v>503</v>
      </c>
      <c r="AI120" s="64"/>
      <c r="AJ120" s="470"/>
      <c r="AK120" s="470"/>
      <c r="AL120" s="470"/>
      <c r="AM120" s="470"/>
      <c r="AN120" s="470"/>
      <c r="AO120" s="470"/>
      <c r="AP120" s="470"/>
      <c r="AQ120" s="470"/>
    </row>
    <row r="121" spans="1:43" s="77" customFormat="1" x14ac:dyDescent="0.2">
      <c r="A121" s="432" t="s">
        <v>82</v>
      </c>
      <c r="B121" s="22" t="str">
        <f t="shared" ref="B121:G121" si="5">B120</f>
        <v xml:space="preserve"> -</v>
      </c>
      <c r="C121" s="22" t="str">
        <f t="shared" si="5"/>
        <v xml:space="preserve"> -</v>
      </c>
      <c r="D121" s="22" t="str">
        <f t="shared" si="5"/>
        <v xml:space="preserve"> -</v>
      </c>
      <c r="E121" s="22" t="str">
        <f t="shared" si="5"/>
        <v xml:space="preserve"> -</v>
      </c>
      <c r="F121" s="22" t="str">
        <f t="shared" si="5"/>
        <v xml:space="preserve"> -</v>
      </c>
      <c r="G121" s="22" t="str">
        <f t="shared" si="5"/>
        <v xml:space="preserve"> -</v>
      </c>
      <c r="H121" s="22" t="str">
        <f>B120</f>
        <v xml:space="preserve"> -</v>
      </c>
      <c r="I121" s="22" t="str">
        <f>C120</f>
        <v xml:space="preserve"> -</v>
      </c>
      <c r="J121" s="22" t="str">
        <f t="shared" ref="J121:O121" si="6">B120</f>
        <v xml:space="preserve"> -</v>
      </c>
      <c r="K121" s="22" t="str">
        <f t="shared" si="6"/>
        <v xml:space="preserve"> -</v>
      </c>
      <c r="L121" s="22" t="str">
        <f t="shared" si="6"/>
        <v xml:space="preserve"> -</v>
      </c>
      <c r="M121" s="22" t="str">
        <f t="shared" si="6"/>
        <v xml:space="preserve"> -</v>
      </c>
      <c r="N121" s="22" t="str">
        <f t="shared" si="6"/>
        <v xml:space="preserve"> -</v>
      </c>
      <c r="O121" s="22" t="str">
        <f t="shared" si="6"/>
        <v xml:space="preserve"> -</v>
      </c>
      <c r="P121" s="22" t="str">
        <f>B120</f>
        <v xml:space="preserve"> -</v>
      </c>
      <c r="Q121" s="22" t="str">
        <f>C120</f>
        <v xml:space="preserve"> -</v>
      </c>
      <c r="R121" s="22" t="str">
        <f>D120</f>
        <v xml:space="preserve"> -</v>
      </c>
      <c r="S121" s="22" t="str">
        <f>E120</f>
        <v xml:space="preserve"> -</v>
      </c>
      <c r="T121" s="22" t="str">
        <f t="shared" ref="T121:Y121" si="7">B120</f>
        <v xml:space="preserve"> -</v>
      </c>
      <c r="U121" s="22" t="str">
        <f t="shared" si="7"/>
        <v xml:space="preserve"> -</v>
      </c>
      <c r="V121" s="22" t="str">
        <f t="shared" si="7"/>
        <v xml:space="preserve"> -</v>
      </c>
      <c r="W121" s="22" t="str">
        <f t="shared" si="7"/>
        <v xml:space="preserve"> -</v>
      </c>
      <c r="X121" s="22" t="str">
        <f t="shared" si="7"/>
        <v xml:space="preserve"> -</v>
      </c>
      <c r="Y121" s="22" t="str">
        <f t="shared" si="7"/>
        <v xml:space="preserve"> -</v>
      </c>
      <c r="Z121" s="22" t="str">
        <f t="shared" ref="Z121:AE121" si="8">B120</f>
        <v xml:space="preserve"> -</v>
      </c>
      <c r="AA121" s="22" t="str">
        <f t="shared" si="8"/>
        <v xml:space="preserve"> -</v>
      </c>
      <c r="AB121" s="96" t="str">
        <f t="shared" si="8"/>
        <v xml:space="preserve"> -</v>
      </c>
      <c r="AC121" s="96" t="str">
        <f t="shared" si="8"/>
        <v xml:space="preserve"> -</v>
      </c>
      <c r="AD121" s="96" t="str">
        <f t="shared" si="8"/>
        <v xml:space="preserve"> -</v>
      </c>
      <c r="AE121" s="96" t="str">
        <f t="shared" si="8"/>
        <v xml:space="preserve"> -</v>
      </c>
      <c r="AF121" s="96" t="str">
        <f>B120</f>
        <v xml:space="preserve"> -</v>
      </c>
      <c r="AG121" s="112" t="s">
        <v>503</v>
      </c>
      <c r="AH121" s="96" t="s">
        <v>503</v>
      </c>
      <c r="AI121" s="64"/>
    </row>
    <row r="122" spans="1:43" s="77" customFormat="1" x14ac:dyDescent="0.2">
      <c r="A122" s="432" t="s">
        <v>137</v>
      </c>
      <c r="B122" s="22" t="str">
        <f t="shared" ref="B122:AF122" si="9">B118</f>
        <v>…</v>
      </c>
      <c r="C122" s="22" t="str">
        <f t="shared" si="9"/>
        <v>…</v>
      </c>
      <c r="D122" s="22" t="str">
        <f t="shared" si="9"/>
        <v>…</v>
      </c>
      <c r="E122" s="22" t="str">
        <f t="shared" si="9"/>
        <v>…</v>
      </c>
      <c r="F122" s="22" t="str">
        <f t="shared" si="9"/>
        <v>…</v>
      </c>
      <c r="G122" s="22" t="str">
        <f t="shared" si="9"/>
        <v>…</v>
      </c>
      <c r="H122" s="22" t="str">
        <f t="shared" si="9"/>
        <v>…</v>
      </c>
      <c r="I122" s="22" t="str">
        <f t="shared" si="9"/>
        <v>…</v>
      </c>
      <c r="J122" s="22" t="str">
        <f t="shared" si="9"/>
        <v>…</v>
      </c>
      <c r="K122" s="22" t="str">
        <f t="shared" si="9"/>
        <v>…</v>
      </c>
      <c r="L122" s="22" t="str">
        <f t="shared" si="9"/>
        <v>…</v>
      </c>
      <c r="M122" s="22" t="str">
        <f t="shared" si="9"/>
        <v>…</v>
      </c>
      <c r="N122" s="22" t="str">
        <f t="shared" si="9"/>
        <v>…</v>
      </c>
      <c r="O122" s="22" t="str">
        <f t="shared" si="9"/>
        <v>…</v>
      </c>
      <c r="P122" s="22" t="str">
        <f t="shared" si="9"/>
        <v>…</v>
      </c>
      <c r="Q122" s="22" t="str">
        <f t="shared" si="9"/>
        <v>…</v>
      </c>
      <c r="R122" s="22" t="str">
        <f t="shared" si="9"/>
        <v>…</v>
      </c>
      <c r="S122" s="22" t="str">
        <f t="shared" si="9"/>
        <v>…</v>
      </c>
      <c r="T122" s="22" t="str">
        <f t="shared" si="9"/>
        <v>…</v>
      </c>
      <c r="U122" s="22" t="str">
        <f t="shared" si="9"/>
        <v>…</v>
      </c>
      <c r="V122" s="22" t="str">
        <f t="shared" si="9"/>
        <v>…</v>
      </c>
      <c r="W122" s="22" t="str">
        <f t="shared" si="9"/>
        <v>…</v>
      </c>
      <c r="X122" s="22" t="str">
        <f t="shared" si="9"/>
        <v>…</v>
      </c>
      <c r="Y122" s="22" t="str">
        <f t="shared" si="9"/>
        <v>…</v>
      </c>
      <c r="Z122" s="22" t="str">
        <f t="shared" si="9"/>
        <v>…</v>
      </c>
      <c r="AA122" s="22" t="str">
        <f t="shared" si="9"/>
        <v>…</v>
      </c>
      <c r="AB122" s="96" t="str">
        <f t="shared" si="9"/>
        <v>…</v>
      </c>
      <c r="AC122" s="96" t="str">
        <f t="shared" si="9"/>
        <v>…</v>
      </c>
      <c r="AD122" s="96" t="str">
        <f t="shared" si="9"/>
        <v>…</v>
      </c>
      <c r="AE122" s="96" t="str">
        <f t="shared" si="9"/>
        <v>…</v>
      </c>
      <c r="AF122" s="96" t="str">
        <f t="shared" si="9"/>
        <v>…</v>
      </c>
      <c r="AG122" s="112" t="s">
        <v>503</v>
      </c>
      <c r="AH122" s="96" t="s">
        <v>503</v>
      </c>
      <c r="AI122" s="96"/>
    </row>
    <row r="123" spans="1:43" s="77" customFormat="1" x14ac:dyDescent="0.2">
      <c r="A123" s="431" t="s">
        <v>138</v>
      </c>
      <c r="B123" s="22" t="str">
        <f t="shared" ref="B123:AF123" si="10">B118</f>
        <v>…</v>
      </c>
      <c r="C123" s="22" t="str">
        <f t="shared" si="10"/>
        <v>…</v>
      </c>
      <c r="D123" s="22" t="str">
        <f t="shared" si="10"/>
        <v>…</v>
      </c>
      <c r="E123" s="22" t="str">
        <f t="shared" si="10"/>
        <v>…</v>
      </c>
      <c r="F123" s="22" t="str">
        <f t="shared" si="10"/>
        <v>…</v>
      </c>
      <c r="G123" s="22" t="str">
        <f t="shared" si="10"/>
        <v>…</v>
      </c>
      <c r="H123" s="22" t="str">
        <f t="shared" si="10"/>
        <v>…</v>
      </c>
      <c r="I123" s="22" t="str">
        <f t="shared" si="10"/>
        <v>…</v>
      </c>
      <c r="J123" s="22" t="str">
        <f t="shared" si="10"/>
        <v>…</v>
      </c>
      <c r="K123" s="22" t="str">
        <f t="shared" si="10"/>
        <v>…</v>
      </c>
      <c r="L123" s="22" t="str">
        <f t="shared" si="10"/>
        <v>…</v>
      </c>
      <c r="M123" s="22" t="str">
        <f t="shared" si="10"/>
        <v>…</v>
      </c>
      <c r="N123" s="22" t="str">
        <f t="shared" si="10"/>
        <v>…</v>
      </c>
      <c r="O123" s="22" t="str">
        <f t="shared" si="10"/>
        <v>…</v>
      </c>
      <c r="P123" s="22" t="str">
        <f t="shared" si="10"/>
        <v>…</v>
      </c>
      <c r="Q123" s="22" t="str">
        <f t="shared" si="10"/>
        <v>…</v>
      </c>
      <c r="R123" s="22" t="str">
        <f t="shared" si="10"/>
        <v>…</v>
      </c>
      <c r="S123" s="22" t="str">
        <f t="shared" si="10"/>
        <v>…</v>
      </c>
      <c r="T123" s="22" t="str">
        <f t="shared" si="10"/>
        <v>…</v>
      </c>
      <c r="U123" s="22" t="str">
        <f t="shared" si="10"/>
        <v>…</v>
      </c>
      <c r="V123" s="22" t="str">
        <f t="shared" si="10"/>
        <v>…</v>
      </c>
      <c r="W123" s="22" t="str">
        <f t="shared" si="10"/>
        <v>…</v>
      </c>
      <c r="X123" s="22" t="str">
        <f t="shared" si="10"/>
        <v>…</v>
      </c>
      <c r="Y123" s="22" t="str">
        <f t="shared" si="10"/>
        <v>…</v>
      </c>
      <c r="Z123" s="22" t="str">
        <f t="shared" si="10"/>
        <v>…</v>
      </c>
      <c r="AA123" s="22" t="str">
        <f t="shared" si="10"/>
        <v>…</v>
      </c>
      <c r="AB123" s="96" t="str">
        <f t="shared" si="10"/>
        <v>…</v>
      </c>
      <c r="AC123" s="96" t="str">
        <f t="shared" si="10"/>
        <v>…</v>
      </c>
      <c r="AD123" s="96" t="str">
        <f t="shared" si="10"/>
        <v>…</v>
      </c>
      <c r="AE123" s="96" t="str">
        <f t="shared" si="10"/>
        <v>…</v>
      </c>
      <c r="AF123" s="96" t="str">
        <f t="shared" si="10"/>
        <v>…</v>
      </c>
      <c r="AG123" s="112" t="s">
        <v>503</v>
      </c>
      <c r="AH123" s="96" t="s">
        <v>503</v>
      </c>
      <c r="AI123" s="64"/>
    </row>
    <row r="124" spans="1:43" s="77" customFormat="1" x14ac:dyDescent="0.2">
      <c r="A124" s="432" t="s">
        <v>82</v>
      </c>
      <c r="B124" s="22" t="str">
        <f t="shared" ref="B124:AF124" si="11">B118</f>
        <v>…</v>
      </c>
      <c r="C124" s="22" t="str">
        <f t="shared" si="11"/>
        <v>…</v>
      </c>
      <c r="D124" s="22" t="str">
        <f t="shared" si="11"/>
        <v>…</v>
      </c>
      <c r="E124" s="22" t="str">
        <f t="shared" si="11"/>
        <v>…</v>
      </c>
      <c r="F124" s="22" t="str">
        <f t="shared" si="11"/>
        <v>…</v>
      </c>
      <c r="G124" s="22" t="str">
        <f t="shared" si="11"/>
        <v>…</v>
      </c>
      <c r="H124" s="22" t="str">
        <f t="shared" si="11"/>
        <v>…</v>
      </c>
      <c r="I124" s="22" t="str">
        <f t="shared" si="11"/>
        <v>…</v>
      </c>
      <c r="J124" s="22" t="str">
        <f t="shared" si="11"/>
        <v>…</v>
      </c>
      <c r="K124" s="22" t="str">
        <f t="shared" si="11"/>
        <v>…</v>
      </c>
      <c r="L124" s="22" t="str">
        <f t="shared" si="11"/>
        <v>…</v>
      </c>
      <c r="M124" s="22" t="str">
        <f t="shared" si="11"/>
        <v>…</v>
      </c>
      <c r="N124" s="22" t="str">
        <f t="shared" si="11"/>
        <v>…</v>
      </c>
      <c r="O124" s="22" t="str">
        <f t="shared" si="11"/>
        <v>…</v>
      </c>
      <c r="P124" s="22" t="str">
        <f t="shared" si="11"/>
        <v>…</v>
      </c>
      <c r="Q124" s="22" t="str">
        <f t="shared" si="11"/>
        <v>…</v>
      </c>
      <c r="R124" s="22" t="str">
        <f t="shared" si="11"/>
        <v>…</v>
      </c>
      <c r="S124" s="22" t="str">
        <f t="shared" si="11"/>
        <v>…</v>
      </c>
      <c r="T124" s="22" t="str">
        <f t="shared" si="11"/>
        <v>…</v>
      </c>
      <c r="U124" s="22" t="str">
        <f t="shared" si="11"/>
        <v>…</v>
      </c>
      <c r="V124" s="22" t="str">
        <f t="shared" si="11"/>
        <v>…</v>
      </c>
      <c r="W124" s="22" t="str">
        <f t="shared" si="11"/>
        <v>…</v>
      </c>
      <c r="X124" s="22" t="str">
        <f t="shared" si="11"/>
        <v>…</v>
      </c>
      <c r="Y124" s="22" t="str">
        <f t="shared" si="11"/>
        <v>…</v>
      </c>
      <c r="Z124" s="22" t="str">
        <f t="shared" si="11"/>
        <v>…</v>
      </c>
      <c r="AA124" s="22" t="str">
        <f t="shared" si="11"/>
        <v>…</v>
      </c>
      <c r="AB124" s="96" t="str">
        <f t="shared" si="11"/>
        <v>…</v>
      </c>
      <c r="AC124" s="96" t="str">
        <f t="shared" si="11"/>
        <v>…</v>
      </c>
      <c r="AD124" s="96" t="str">
        <f t="shared" si="11"/>
        <v>…</v>
      </c>
      <c r="AE124" s="96" t="str">
        <f t="shared" si="11"/>
        <v>…</v>
      </c>
      <c r="AF124" s="96" t="str">
        <f t="shared" si="11"/>
        <v>…</v>
      </c>
      <c r="AG124" s="112" t="s">
        <v>503</v>
      </c>
      <c r="AH124" s="96" t="s">
        <v>503</v>
      </c>
      <c r="AI124" s="50"/>
    </row>
    <row r="125" spans="1:43" s="77" customFormat="1" x14ac:dyDescent="0.2">
      <c r="A125" s="432" t="s">
        <v>139</v>
      </c>
      <c r="B125" s="22" t="str">
        <f t="shared" ref="B125:AF125" si="12">B118</f>
        <v>…</v>
      </c>
      <c r="C125" s="22" t="str">
        <f t="shared" si="12"/>
        <v>…</v>
      </c>
      <c r="D125" s="22" t="str">
        <f t="shared" si="12"/>
        <v>…</v>
      </c>
      <c r="E125" s="22" t="str">
        <f t="shared" si="12"/>
        <v>…</v>
      </c>
      <c r="F125" s="22" t="str">
        <f t="shared" si="12"/>
        <v>…</v>
      </c>
      <c r="G125" s="22" t="str">
        <f t="shared" si="12"/>
        <v>…</v>
      </c>
      <c r="H125" s="22" t="str">
        <f t="shared" si="12"/>
        <v>…</v>
      </c>
      <c r="I125" s="22" t="str">
        <f t="shared" si="12"/>
        <v>…</v>
      </c>
      <c r="J125" s="22" t="str">
        <f t="shared" si="12"/>
        <v>…</v>
      </c>
      <c r="K125" s="22" t="str">
        <f t="shared" si="12"/>
        <v>…</v>
      </c>
      <c r="L125" s="22" t="str">
        <f t="shared" si="12"/>
        <v>…</v>
      </c>
      <c r="M125" s="22" t="str">
        <f t="shared" si="12"/>
        <v>…</v>
      </c>
      <c r="N125" s="22" t="str">
        <f t="shared" si="12"/>
        <v>…</v>
      </c>
      <c r="O125" s="22" t="str">
        <f t="shared" si="12"/>
        <v>…</v>
      </c>
      <c r="P125" s="22" t="str">
        <f t="shared" si="12"/>
        <v>…</v>
      </c>
      <c r="Q125" s="22" t="str">
        <f t="shared" si="12"/>
        <v>…</v>
      </c>
      <c r="R125" s="22" t="str">
        <f t="shared" si="12"/>
        <v>…</v>
      </c>
      <c r="S125" s="22" t="str">
        <f t="shared" si="12"/>
        <v>…</v>
      </c>
      <c r="T125" s="22" t="str">
        <f t="shared" si="12"/>
        <v>…</v>
      </c>
      <c r="U125" s="22" t="str">
        <f t="shared" si="12"/>
        <v>…</v>
      </c>
      <c r="V125" s="22" t="str">
        <f t="shared" si="12"/>
        <v>…</v>
      </c>
      <c r="W125" s="22" t="str">
        <f t="shared" si="12"/>
        <v>…</v>
      </c>
      <c r="X125" s="22" t="str">
        <f t="shared" si="12"/>
        <v>…</v>
      </c>
      <c r="Y125" s="22" t="str">
        <f t="shared" si="12"/>
        <v>…</v>
      </c>
      <c r="Z125" s="22" t="str">
        <f t="shared" si="12"/>
        <v>…</v>
      </c>
      <c r="AA125" s="22" t="str">
        <f t="shared" si="12"/>
        <v>…</v>
      </c>
      <c r="AB125" s="175" t="str">
        <f t="shared" si="12"/>
        <v>…</v>
      </c>
      <c r="AC125" s="96" t="str">
        <f t="shared" si="12"/>
        <v>…</v>
      </c>
      <c r="AD125" s="96" t="str">
        <f t="shared" si="12"/>
        <v>…</v>
      </c>
      <c r="AE125" s="96" t="str">
        <f t="shared" si="12"/>
        <v>…</v>
      </c>
      <c r="AF125" s="96" t="str">
        <f t="shared" si="12"/>
        <v>…</v>
      </c>
      <c r="AG125" s="112" t="s">
        <v>503</v>
      </c>
      <c r="AH125" s="96" t="s">
        <v>503</v>
      </c>
      <c r="AI125" s="35"/>
    </row>
    <row r="126" spans="1:43" s="77" customFormat="1" ht="12.75" x14ac:dyDescent="0.2">
      <c r="A126" s="361" t="s">
        <v>425</v>
      </c>
      <c r="B126" s="22" t="str">
        <f t="shared" ref="B126:AF126" si="13">B118</f>
        <v>…</v>
      </c>
      <c r="C126" s="22" t="str">
        <f t="shared" si="13"/>
        <v>…</v>
      </c>
      <c r="D126" s="22" t="str">
        <f t="shared" si="13"/>
        <v>…</v>
      </c>
      <c r="E126" s="22" t="str">
        <f t="shared" si="13"/>
        <v>…</v>
      </c>
      <c r="F126" s="22" t="str">
        <f t="shared" si="13"/>
        <v>…</v>
      </c>
      <c r="G126" s="22" t="str">
        <f t="shared" si="13"/>
        <v>…</v>
      </c>
      <c r="H126" s="22" t="str">
        <f t="shared" si="13"/>
        <v>…</v>
      </c>
      <c r="I126" s="22" t="str">
        <f t="shared" si="13"/>
        <v>…</v>
      </c>
      <c r="J126" s="22" t="str">
        <f t="shared" si="13"/>
        <v>…</v>
      </c>
      <c r="K126" s="22" t="str">
        <f t="shared" si="13"/>
        <v>…</v>
      </c>
      <c r="L126" s="22" t="str">
        <f t="shared" si="13"/>
        <v>…</v>
      </c>
      <c r="M126" s="22" t="str">
        <f t="shared" si="13"/>
        <v>…</v>
      </c>
      <c r="N126" s="22" t="str">
        <f t="shared" si="13"/>
        <v>…</v>
      </c>
      <c r="O126" s="22" t="str">
        <f t="shared" si="13"/>
        <v>…</v>
      </c>
      <c r="P126" s="22" t="str">
        <f t="shared" si="13"/>
        <v>…</v>
      </c>
      <c r="Q126" s="22" t="str">
        <f t="shared" si="13"/>
        <v>…</v>
      </c>
      <c r="R126" s="22" t="str">
        <f t="shared" si="13"/>
        <v>…</v>
      </c>
      <c r="S126" s="22" t="str">
        <f t="shared" si="13"/>
        <v>…</v>
      </c>
      <c r="T126" s="22" t="str">
        <f t="shared" si="13"/>
        <v>…</v>
      </c>
      <c r="U126" s="672" t="str">
        <f t="shared" si="13"/>
        <v>…</v>
      </c>
      <c r="V126" s="672" t="str">
        <f t="shared" si="13"/>
        <v>…</v>
      </c>
      <c r="W126" s="672" t="str">
        <f t="shared" si="13"/>
        <v>…</v>
      </c>
      <c r="X126" s="672" t="str">
        <f t="shared" si="13"/>
        <v>…</v>
      </c>
      <c r="Y126" s="673" t="str">
        <f t="shared" si="13"/>
        <v>…</v>
      </c>
      <c r="Z126" s="673" t="str">
        <f t="shared" si="13"/>
        <v>…</v>
      </c>
      <c r="AA126" s="673" t="str">
        <f t="shared" si="13"/>
        <v>…</v>
      </c>
      <c r="AB126" s="674" t="str">
        <f t="shared" si="13"/>
        <v>…</v>
      </c>
      <c r="AC126" s="96" t="str">
        <f t="shared" si="13"/>
        <v>…</v>
      </c>
      <c r="AD126" s="96" t="str">
        <f t="shared" si="13"/>
        <v>…</v>
      </c>
      <c r="AE126" s="96" t="str">
        <f t="shared" si="13"/>
        <v>…</v>
      </c>
      <c r="AF126" s="96" t="str">
        <f t="shared" si="13"/>
        <v>…</v>
      </c>
      <c r="AG126" s="112" t="s">
        <v>503</v>
      </c>
      <c r="AH126" s="96" t="s">
        <v>503</v>
      </c>
      <c r="AI126" s="96"/>
    </row>
    <row r="127" spans="1:43" s="77" customFormat="1" x14ac:dyDescent="0.2">
      <c r="A127" s="431" t="s">
        <v>426</v>
      </c>
      <c r="B127" s="22" t="str">
        <f t="shared" ref="B127:AF127" si="14">B118</f>
        <v>…</v>
      </c>
      <c r="C127" s="22" t="str">
        <f t="shared" si="14"/>
        <v>…</v>
      </c>
      <c r="D127" s="22" t="str">
        <f t="shared" si="14"/>
        <v>…</v>
      </c>
      <c r="E127" s="22" t="str">
        <f t="shared" si="14"/>
        <v>…</v>
      </c>
      <c r="F127" s="22" t="str">
        <f t="shared" si="14"/>
        <v>…</v>
      </c>
      <c r="G127" s="22" t="str">
        <f t="shared" si="14"/>
        <v>…</v>
      </c>
      <c r="H127" s="22" t="str">
        <f t="shared" si="14"/>
        <v>…</v>
      </c>
      <c r="I127" s="22" t="str">
        <f t="shared" si="14"/>
        <v>…</v>
      </c>
      <c r="J127" s="22" t="str">
        <f t="shared" si="14"/>
        <v>…</v>
      </c>
      <c r="K127" s="22" t="str">
        <f t="shared" si="14"/>
        <v>…</v>
      </c>
      <c r="L127" s="22" t="str">
        <f t="shared" si="14"/>
        <v>…</v>
      </c>
      <c r="M127" s="22" t="str">
        <f t="shared" si="14"/>
        <v>…</v>
      </c>
      <c r="N127" s="22" t="str">
        <f t="shared" si="14"/>
        <v>…</v>
      </c>
      <c r="O127" s="22" t="str">
        <f t="shared" si="14"/>
        <v>…</v>
      </c>
      <c r="P127" s="22" t="str">
        <f t="shared" si="14"/>
        <v>…</v>
      </c>
      <c r="Q127" s="22" t="str">
        <f t="shared" si="14"/>
        <v>…</v>
      </c>
      <c r="R127" s="22" t="str">
        <f t="shared" si="14"/>
        <v>…</v>
      </c>
      <c r="S127" s="22" t="str">
        <f t="shared" si="14"/>
        <v>…</v>
      </c>
      <c r="T127" s="22" t="str">
        <f t="shared" si="14"/>
        <v>…</v>
      </c>
      <c r="U127" s="22" t="str">
        <f t="shared" si="14"/>
        <v>…</v>
      </c>
      <c r="V127" s="22" t="str">
        <f t="shared" si="14"/>
        <v>…</v>
      </c>
      <c r="W127" s="22" t="str">
        <f t="shared" si="14"/>
        <v>…</v>
      </c>
      <c r="X127" s="22" t="str">
        <f t="shared" si="14"/>
        <v>…</v>
      </c>
      <c r="Y127" s="22" t="str">
        <f t="shared" si="14"/>
        <v>…</v>
      </c>
      <c r="Z127" s="22" t="str">
        <f t="shared" si="14"/>
        <v>…</v>
      </c>
      <c r="AA127" s="22" t="str">
        <f t="shared" si="14"/>
        <v>…</v>
      </c>
      <c r="AB127" s="96" t="str">
        <f t="shared" si="14"/>
        <v>…</v>
      </c>
      <c r="AC127" s="96" t="str">
        <f t="shared" si="14"/>
        <v>…</v>
      </c>
      <c r="AD127" s="96" t="str">
        <f t="shared" si="14"/>
        <v>…</v>
      </c>
      <c r="AE127" s="96" t="str">
        <f t="shared" si="14"/>
        <v>…</v>
      </c>
      <c r="AF127" s="96" t="str">
        <f t="shared" si="14"/>
        <v>…</v>
      </c>
      <c r="AG127" s="112" t="s">
        <v>503</v>
      </c>
      <c r="AH127" s="96" t="s">
        <v>503</v>
      </c>
      <c r="AI127" s="99"/>
    </row>
    <row r="128" spans="1:43" s="77" customFormat="1" x14ac:dyDescent="0.2">
      <c r="A128" s="431" t="s">
        <v>427</v>
      </c>
      <c r="B128" s="96" t="str">
        <f t="shared" ref="B128:AF128" si="15">B118</f>
        <v>…</v>
      </c>
      <c r="C128" s="96" t="str">
        <f t="shared" si="15"/>
        <v>…</v>
      </c>
      <c r="D128" s="96" t="str">
        <f t="shared" si="15"/>
        <v>…</v>
      </c>
      <c r="E128" s="96" t="str">
        <f t="shared" si="15"/>
        <v>…</v>
      </c>
      <c r="F128" s="96" t="str">
        <f t="shared" si="15"/>
        <v>…</v>
      </c>
      <c r="G128" s="96" t="str">
        <f t="shared" si="15"/>
        <v>…</v>
      </c>
      <c r="H128" s="96" t="str">
        <f t="shared" si="15"/>
        <v>…</v>
      </c>
      <c r="I128" s="96" t="str">
        <f t="shared" si="15"/>
        <v>…</v>
      </c>
      <c r="J128" s="96" t="str">
        <f t="shared" si="15"/>
        <v>…</v>
      </c>
      <c r="K128" s="96" t="str">
        <f t="shared" si="15"/>
        <v>…</v>
      </c>
      <c r="L128" s="96" t="str">
        <f t="shared" si="15"/>
        <v>…</v>
      </c>
      <c r="M128" s="96" t="str">
        <f t="shared" si="15"/>
        <v>…</v>
      </c>
      <c r="N128" s="96" t="str">
        <f t="shared" si="15"/>
        <v>…</v>
      </c>
      <c r="O128" s="96" t="str">
        <f t="shared" si="15"/>
        <v>…</v>
      </c>
      <c r="P128" s="96" t="str">
        <f t="shared" si="15"/>
        <v>…</v>
      </c>
      <c r="Q128" s="96" t="str">
        <f t="shared" si="15"/>
        <v>…</v>
      </c>
      <c r="R128" s="96" t="str">
        <f t="shared" si="15"/>
        <v>…</v>
      </c>
      <c r="S128" s="96" t="str">
        <f t="shared" si="15"/>
        <v>…</v>
      </c>
      <c r="T128" s="96" t="str">
        <f t="shared" si="15"/>
        <v>…</v>
      </c>
      <c r="U128" s="22" t="str">
        <f t="shared" si="15"/>
        <v>…</v>
      </c>
      <c r="V128" s="22" t="str">
        <f t="shared" si="15"/>
        <v>…</v>
      </c>
      <c r="W128" s="22" t="str">
        <f t="shared" si="15"/>
        <v>…</v>
      </c>
      <c r="X128" s="22" t="str">
        <f t="shared" si="15"/>
        <v>…</v>
      </c>
      <c r="Y128" s="22" t="str">
        <f t="shared" si="15"/>
        <v>…</v>
      </c>
      <c r="Z128" s="22" t="str">
        <f t="shared" si="15"/>
        <v>…</v>
      </c>
      <c r="AA128" s="22" t="str">
        <f t="shared" si="15"/>
        <v>…</v>
      </c>
      <c r="AB128" s="22" t="str">
        <f t="shared" si="15"/>
        <v>…</v>
      </c>
      <c r="AC128" s="22" t="str">
        <f t="shared" si="15"/>
        <v>…</v>
      </c>
      <c r="AD128" s="69" t="str">
        <f t="shared" si="15"/>
        <v>…</v>
      </c>
      <c r="AE128" s="69" t="str">
        <f t="shared" si="15"/>
        <v>…</v>
      </c>
      <c r="AF128" s="69" t="str">
        <f t="shared" si="15"/>
        <v>…</v>
      </c>
      <c r="AG128" s="112" t="s">
        <v>503</v>
      </c>
      <c r="AH128" s="96" t="s">
        <v>503</v>
      </c>
      <c r="AI128" s="32"/>
    </row>
    <row r="129" spans="1:35" s="77" customFormat="1" x14ac:dyDescent="0.2">
      <c r="A129" s="431" t="s">
        <v>142</v>
      </c>
      <c r="B129" s="22" t="str">
        <f t="shared" ref="B129:AF129" si="16">B118</f>
        <v>…</v>
      </c>
      <c r="C129" s="22" t="str">
        <f t="shared" si="16"/>
        <v>…</v>
      </c>
      <c r="D129" s="22" t="str">
        <f t="shared" si="16"/>
        <v>…</v>
      </c>
      <c r="E129" s="22" t="str">
        <f t="shared" si="16"/>
        <v>…</v>
      </c>
      <c r="F129" s="22" t="str">
        <f t="shared" si="16"/>
        <v>…</v>
      </c>
      <c r="G129" s="22" t="str">
        <f t="shared" si="16"/>
        <v>…</v>
      </c>
      <c r="H129" s="22" t="str">
        <f t="shared" si="16"/>
        <v>…</v>
      </c>
      <c r="I129" s="22" t="str">
        <f t="shared" si="16"/>
        <v>…</v>
      </c>
      <c r="J129" s="22" t="str">
        <f t="shared" si="16"/>
        <v>…</v>
      </c>
      <c r="K129" s="22" t="str">
        <f t="shared" si="16"/>
        <v>…</v>
      </c>
      <c r="L129" s="22" t="str">
        <f t="shared" si="16"/>
        <v>…</v>
      </c>
      <c r="M129" s="22" t="str">
        <f t="shared" si="16"/>
        <v>…</v>
      </c>
      <c r="N129" s="22" t="str">
        <f t="shared" si="16"/>
        <v>…</v>
      </c>
      <c r="O129" s="22" t="str">
        <f t="shared" si="16"/>
        <v>…</v>
      </c>
      <c r="P129" s="22" t="str">
        <f t="shared" si="16"/>
        <v>…</v>
      </c>
      <c r="Q129" s="22" t="str">
        <f t="shared" si="16"/>
        <v>…</v>
      </c>
      <c r="R129" s="22" t="str">
        <f t="shared" si="16"/>
        <v>…</v>
      </c>
      <c r="S129" s="22" t="str">
        <f t="shared" si="16"/>
        <v>…</v>
      </c>
      <c r="T129" s="22" t="str">
        <f t="shared" si="16"/>
        <v>…</v>
      </c>
      <c r="U129" s="22" t="str">
        <f t="shared" si="16"/>
        <v>…</v>
      </c>
      <c r="V129" s="22" t="str">
        <f t="shared" si="16"/>
        <v>…</v>
      </c>
      <c r="W129" s="22" t="str">
        <f t="shared" si="16"/>
        <v>…</v>
      </c>
      <c r="X129" s="22" t="str">
        <f t="shared" si="16"/>
        <v>…</v>
      </c>
      <c r="Y129" s="22" t="str">
        <f t="shared" si="16"/>
        <v>…</v>
      </c>
      <c r="Z129" s="22" t="str">
        <f t="shared" si="16"/>
        <v>…</v>
      </c>
      <c r="AA129" s="22" t="str">
        <f t="shared" si="16"/>
        <v>…</v>
      </c>
      <c r="AB129" s="96" t="str">
        <f t="shared" si="16"/>
        <v>…</v>
      </c>
      <c r="AC129" s="96" t="str">
        <f t="shared" si="16"/>
        <v>…</v>
      </c>
      <c r="AD129" s="96" t="str">
        <f t="shared" si="16"/>
        <v>…</v>
      </c>
      <c r="AE129" s="96" t="str">
        <f t="shared" si="16"/>
        <v>…</v>
      </c>
      <c r="AF129" s="96" t="str">
        <f t="shared" si="16"/>
        <v>…</v>
      </c>
      <c r="AG129" s="112" t="s">
        <v>503</v>
      </c>
      <c r="AH129" s="96" t="s">
        <v>503</v>
      </c>
      <c r="AI129" s="32"/>
    </row>
    <row r="130" spans="1:35" s="77" customFormat="1" x14ac:dyDescent="0.2">
      <c r="A130" s="431" t="s">
        <v>143</v>
      </c>
      <c r="B130" s="22" t="str">
        <f t="shared" ref="B130:AF130" si="17">B118</f>
        <v>…</v>
      </c>
      <c r="C130" s="22" t="str">
        <f t="shared" si="17"/>
        <v>…</v>
      </c>
      <c r="D130" s="22" t="str">
        <f t="shared" si="17"/>
        <v>…</v>
      </c>
      <c r="E130" s="22" t="str">
        <f t="shared" si="17"/>
        <v>…</v>
      </c>
      <c r="F130" s="22" t="str">
        <f t="shared" si="17"/>
        <v>…</v>
      </c>
      <c r="G130" s="22" t="str">
        <f t="shared" si="17"/>
        <v>…</v>
      </c>
      <c r="H130" s="22" t="str">
        <f t="shared" si="17"/>
        <v>…</v>
      </c>
      <c r="I130" s="22" t="str">
        <f t="shared" si="17"/>
        <v>…</v>
      </c>
      <c r="J130" s="22" t="str">
        <f t="shared" si="17"/>
        <v>…</v>
      </c>
      <c r="K130" s="22" t="str">
        <f t="shared" si="17"/>
        <v>…</v>
      </c>
      <c r="L130" s="22" t="str">
        <f t="shared" si="17"/>
        <v>…</v>
      </c>
      <c r="M130" s="22" t="str">
        <f t="shared" si="17"/>
        <v>…</v>
      </c>
      <c r="N130" s="22" t="str">
        <f t="shared" si="17"/>
        <v>…</v>
      </c>
      <c r="O130" s="22" t="str">
        <f t="shared" si="17"/>
        <v>…</v>
      </c>
      <c r="P130" s="22" t="str">
        <f t="shared" si="17"/>
        <v>…</v>
      </c>
      <c r="Q130" s="22" t="str">
        <f t="shared" si="17"/>
        <v>…</v>
      </c>
      <c r="R130" s="22" t="str">
        <f t="shared" si="17"/>
        <v>…</v>
      </c>
      <c r="S130" s="22" t="str">
        <f t="shared" si="17"/>
        <v>…</v>
      </c>
      <c r="T130" s="22" t="str">
        <f t="shared" si="17"/>
        <v>…</v>
      </c>
      <c r="U130" s="22" t="str">
        <f t="shared" si="17"/>
        <v>…</v>
      </c>
      <c r="V130" s="22" t="str">
        <f t="shared" si="17"/>
        <v>…</v>
      </c>
      <c r="W130" s="22" t="str">
        <f t="shared" si="17"/>
        <v>…</v>
      </c>
      <c r="X130" s="22" t="str">
        <f t="shared" si="17"/>
        <v>…</v>
      </c>
      <c r="Y130" s="22" t="str">
        <f t="shared" si="17"/>
        <v>…</v>
      </c>
      <c r="Z130" s="22" t="str">
        <f t="shared" si="17"/>
        <v>…</v>
      </c>
      <c r="AA130" s="22" t="str">
        <f t="shared" si="17"/>
        <v>…</v>
      </c>
      <c r="AB130" s="96" t="str">
        <f t="shared" si="17"/>
        <v>…</v>
      </c>
      <c r="AC130" s="96" t="str">
        <f t="shared" si="17"/>
        <v>…</v>
      </c>
      <c r="AD130" s="96" t="str">
        <f t="shared" si="17"/>
        <v>…</v>
      </c>
      <c r="AE130" s="96" t="str">
        <f t="shared" si="17"/>
        <v>…</v>
      </c>
      <c r="AF130" s="96" t="str">
        <f t="shared" si="17"/>
        <v>…</v>
      </c>
      <c r="AG130" s="112" t="s">
        <v>503</v>
      </c>
      <c r="AH130" s="96" t="s">
        <v>503</v>
      </c>
      <c r="AI130" s="32"/>
    </row>
    <row r="131" spans="1:35" s="77" customFormat="1" ht="22.5" x14ac:dyDescent="0.2">
      <c r="A131" s="361" t="s">
        <v>145</v>
      </c>
      <c r="B131" s="22" t="str">
        <f t="shared" ref="B131:AF131" si="18">B118</f>
        <v>…</v>
      </c>
      <c r="C131" s="22" t="str">
        <f t="shared" si="18"/>
        <v>…</v>
      </c>
      <c r="D131" s="22" t="str">
        <f t="shared" si="18"/>
        <v>…</v>
      </c>
      <c r="E131" s="22" t="str">
        <f t="shared" si="18"/>
        <v>…</v>
      </c>
      <c r="F131" s="22" t="str">
        <f t="shared" si="18"/>
        <v>…</v>
      </c>
      <c r="G131" s="22" t="str">
        <f t="shared" si="18"/>
        <v>…</v>
      </c>
      <c r="H131" s="22" t="str">
        <f t="shared" si="18"/>
        <v>…</v>
      </c>
      <c r="I131" s="22" t="str">
        <f t="shared" si="18"/>
        <v>…</v>
      </c>
      <c r="J131" s="22" t="str">
        <f t="shared" si="18"/>
        <v>…</v>
      </c>
      <c r="K131" s="22" t="str">
        <f t="shared" si="18"/>
        <v>…</v>
      </c>
      <c r="L131" s="22" t="str">
        <f t="shared" si="18"/>
        <v>…</v>
      </c>
      <c r="M131" s="22" t="str">
        <f t="shared" si="18"/>
        <v>…</v>
      </c>
      <c r="N131" s="22" t="str">
        <f t="shared" si="18"/>
        <v>…</v>
      </c>
      <c r="O131" s="22" t="str">
        <f t="shared" si="18"/>
        <v>…</v>
      </c>
      <c r="P131" s="22" t="str">
        <f t="shared" si="18"/>
        <v>…</v>
      </c>
      <c r="Q131" s="22" t="str">
        <f t="shared" si="18"/>
        <v>…</v>
      </c>
      <c r="R131" s="22" t="str">
        <f t="shared" si="18"/>
        <v>…</v>
      </c>
      <c r="S131" s="22" t="str">
        <f t="shared" si="18"/>
        <v>…</v>
      </c>
      <c r="T131" s="22" t="str">
        <f t="shared" si="18"/>
        <v>…</v>
      </c>
      <c r="U131" s="22" t="str">
        <f t="shared" si="18"/>
        <v>…</v>
      </c>
      <c r="V131" s="22" t="str">
        <f t="shared" si="18"/>
        <v>…</v>
      </c>
      <c r="W131" s="22" t="str">
        <f t="shared" si="18"/>
        <v>…</v>
      </c>
      <c r="X131" s="96" t="str">
        <f t="shared" si="18"/>
        <v>…</v>
      </c>
      <c r="Y131" s="96" t="str">
        <f t="shared" si="18"/>
        <v>…</v>
      </c>
      <c r="Z131" s="96" t="str">
        <f t="shared" si="18"/>
        <v>…</v>
      </c>
      <c r="AA131" s="96" t="str">
        <f t="shared" si="18"/>
        <v>…</v>
      </c>
      <c r="AB131" s="674" t="str">
        <f t="shared" si="18"/>
        <v>…</v>
      </c>
      <c r="AC131" s="96" t="str">
        <f t="shared" si="18"/>
        <v>…</v>
      </c>
      <c r="AD131" s="96" t="str">
        <f t="shared" si="18"/>
        <v>…</v>
      </c>
      <c r="AE131" s="96" t="str">
        <f t="shared" si="18"/>
        <v>…</v>
      </c>
      <c r="AF131" s="96" t="str">
        <f t="shared" si="18"/>
        <v>…</v>
      </c>
      <c r="AG131" s="112" t="s">
        <v>503</v>
      </c>
      <c r="AH131" s="96" t="s">
        <v>503</v>
      </c>
      <c r="AI131" s="96"/>
    </row>
    <row r="132" spans="1:35" s="77" customFormat="1" x14ac:dyDescent="0.2">
      <c r="A132" s="431" t="s">
        <v>426</v>
      </c>
      <c r="B132" s="50" t="str">
        <f t="shared" ref="B132:AF132" si="19">B118</f>
        <v>…</v>
      </c>
      <c r="C132" s="50" t="str">
        <f t="shared" si="19"/>
        <v>…</v>
      </c>
      <c r="D132" s="50" t="str">
        <f t="shared" si="19"/>
        <v>…</v>
      </c>
      <c r="E132" s="50" t="str">
        <f t="shared" si="19"/>
        <v>…</v>
      </c>
      <c r="F132" s="50" t="str">
        <f t="shared" si="19"/>
        <v>…</v>
      </c>
      <c r="G132" s="50" t="str">
        <f t="shared" si="19"/>
        <v>…</v>
      </c>
      <c r="H132" s="50" t="str">
        <f t="shared" si="19"/>
        <v>…</v>
      </c>
      <c r="I132" s="50" t="str">
        <f t="shared" si="19"/>
        <v>…</v>
      </c>
      <c r="J132" s="50" t="str">
        <f t="shared" si="19"/>
        <v>…</v>
      </c>
      <c r="K132" s="50" t="str">
        <f t="shared" si="19"/>
        <v>…</v>
      </c>
      <c r="L132" s="64" t="str">
        <f t="shared" si="19"/>
        <v>…</v>
      </c>
      <c r="M132" s="64" t="str">
        <f t="shared" si="19"/>
        <v>…</v>
      </c>
      <c r="N132" s="50" t="str">
        <f t="shared" si="19"/>
        <v>…</v>
      </c>
      <c r="O132" s="50" t="str">
        <f t="shared" si="19"/>
        <v>…</v>
      </c>
      <c r="P132" s="50" t="str">
        <f t="shared" si="19"/>
        <v>…</v>
      </c>
      <c r="Q132" s="64" t="str">
        <f t="shared" si="19"/>
        <v>…</v>
      </c>
      <c r="R132" s="50" t="str">
        <f t="shared" si="19"/>
        <v>…</v>
      </c>
      <c r="S132" s="50" t="str">
        <f t="shared" si="19"/>
        <v>…</v>
      </c>
      <c r="T132" s="50" t="str">
        <f t="shared" si="19"/>
        <v>…</v>
      </c>
      <c r="U132" s="50" t="str">
        <f t="shared" si="19"/>
        <v>…</v>
      </c>
      <c r="V132" s="50" t="str">
        <f t="shared" si="19"/>
        <v>…</v>
      </c>
      <c r="W132" s="50" t="str">
        <f t="shared" si="19"/>
        <v>…</v>
      </c>
      <c r="X132" s="64" t="str">
        <f t="shared" si="19"/>
        <v>…</v>
      </c>
      <c r="Y132" s="50" t="str">
        <f t="shared" si="19"/>
        <v>…</v>
      </c>
      <c r="Z132" s="50" t="str">
        <f t="shared" si="19"/>
        <v>…</v>
      </c>
      <c r="AA132" s="50" t="str">
        <f t="shared" si="19"/>
        <v>…</v>
      </c>
      <c r="AB132" s="50" t="str">
        <f t="shared" si="19"/>
        <v>…</v>
      </c>
      <c r="AC132" s="96" t="str">
        <f t="shared" si="19"/>
        <v>…</v>
      </c>
      <c r="AD132" s="96" t="str">
        <f t="shared" si="19"/>
        <v>…</v>
      </c>
      <c r="AE132" s="96" t="str">
        <f t="shared" si="19"/>
        <v>…</v>
      </c>
      <c r="AF132" s="96" t="str">
        <f t="shared" si="19"/>
        <v>…</v>
      </c>
      <c r="AG132" s="112" t="s">
        <v>503</v>
      </c>
      <c r="AH132" s="96" t="s">
        <v>503</v>
      </c>
      <c r="AI132" s="32"/>
    </row>
    <row r="133" spans="1:35" s="77" customFormat="1" x14ac:dyDescent="0.2">
      <c r="A133" s="431" t="s">
        <v>427</v>
      </c>
      <c r="B133" s="64" t="str">
        <f t="shared" ref="B133:AF133" si="20">B118</f>
        <v>…</v>
      </c>
      <c r="C133" s="64" t="str">
        <f t="shared" si="20"/>
        <v>…</v>
      </c>
      <c r="D133" s="64" t="str">
        <f t="shared" si="20"/>
        <v>…</v>
      </c>
      <c r="E133" s="64" t="str">
        <f t="shared" si="20"/>
        <v>…</v>
      </c>
      <c r="F133" s="50" t="str">
        <f t="shared" si="20"/>
        <v>…</v>
      </c>
      <c r="G133" s="50" t="str">
        <f t="shared" si="20"/>
        <v>…</v>
      </c>
      <c r="H133" s="50" t="str">
        <f t="shared" si="20"/>
        <v>…</v>
      </c>
      <c r="I133" s="50" t="str">
        <f t="shared" si="20"/>
        <v>…</v>
      </c>
      <c r="J133" s="50" t="str">
        <f t="shared" si="20"/>
        <v>…</v>
      </c>
      <c r="K133" s="50" t="str">
        <f t="shared" si="20"/>
        <v>…</v>
      </c>
      <c r="L133" s="50" t="str">
        <f t="shared" si="20"/>
        <v>…</v>
      </c>
      <c r="M133" s="50" t="str">
        <f t="shared" si="20"/>
        <v>…</v>
      </c>
      <c r="N133" s="50" t="str">
        <f t="shared" si="20"/>
        <v>…</v>
      </c>
      <c r="O133" s="50" t="str">
        <f t="shared" si="20"/>
        <v>…</v>
      </c>
      <c r="P133" s="50" t="str">
        <f t="shared" si="20"/>
        <v>…</v>
      </c>
      <c r="Q133" s="50" t="str">
        <f t="shared" si="20"/>
        <v>…</v>
      </c>
      <c r="R133" s="50" t="str">
        <f t="shared" si="20"/>
        <v>…</v>
      </c>
      <c r="S133" s="50" t="str">
        <f t="shared" si="20"/>
        <v>…</v>
      </c>
      <c r="T133" s="50" t="str">
        <f t="shared" si="20"/>
        <v>…</v>
      </c>
      <c r="U133" s="64" t="str">
        <f t="shared" si="20"/>
        <v>…</v>
      </c>
      <c r="V133" s="50" t="str">
        <f t="shared" si="20"/>
        <v>…</v>
      </c>
      <c r="W133" s="50" t="str">
        <f t="shared" si="20"/>
        <v>…</v>
      </c>
      <c r="X133" s="50" t="str">
        <f t="shared" si="20"/>
        <v>…</v>
      </c>
      <c r="Y133" s="50" t="str">
        <f t="shared" si="20"/>
        <v>…</v>
      </c>
      <c r="Z133" s="50" t="str">
        <f t="shared" si="20"/>
        <v>…</v>
      </c>
      <c r="AA133" s="50" t="str">
        <f t="shared" si="20"/>
        <v>…</v>
      </c>
      <c r="AB133" s="50" t="str">
        <f t="shared" si="20"/>
        <v>…</v>
      </c>
      <c r="AC133" s="50" t="str">
        <f t="shared" si="20"/>
        <v>…</v>
      </c>
      <c r="AD133" s="50" t="str">
        <f t="shared" si="20"/>
        <v>…</v>
      </c>
      <c r="AE133" s="64" t="str">
        <f t="shared" si="20"/>
        <v>…</v>
      </c>
      <c r="AF133" s="64" t="str">
        <f t="shared" si="20"/>
        <v>…</v>
      </c>
      <c r="AG133" s="112" t="s">
        <v>503</v>
      </c>
      <c r="AH133" s="96" t="s">
        <v>503</v>
      </c>
      <c r="AI133" s="32"/>
    </row>
    <row r="134" spans="1:35" s="77" customFormat="1" x14ac:dyDescent="0.2">
      <c r="A134" s="431" t="s">
        <v>142</v>
      </c>
      <c r="B134" s="50" t="str">
        <f t="shared" ref="B134:AF134" si="21">B118</f>
        <v>…</v>
      </c>
      <c r="C134" s="50" t="str">
        <f t="shared" si="21"/>
        <v>…</v>
      </c>
      <c r="D134" s="50" t="str">
        <f t="shared" si="21"/>
        <v>…</v>
      </c>
      <c r="E134" s="50" t="str">
        <f t="shared" si="21"/>
        <v>…</v>
      </c>
      <c r="F134" s="50" t="str">
        <f t="shared" si="21"/>
        <v>…</v>
      </c>
      <c r="G134" s="50" t="str">
        <f t="shared" si="21"/>
        <v>…</v>
      </c>
      <c r="H134" s="50" t="str">
        <f t="shared" si="21"/>
        <v>…</v>
      </c>
      <c r="I134" s="50" t="str">
        <f t="shared" si="21"/>
        <v>…</v>
      </c>
      <c r="J134" s="50" t="str">
        <f t="shared" si="21"/>
        <v>…</v>
      </c>
      <c r="K134" s="64" t="str">
        <f t="shared" si="21"/>
        <v>…</v>
      </c>
      <c r="L134" s="50" t="str">
        <f t="shared" si="21"/>
        <v>…</v>
      </c>
      <c r="M134" s="50" t="str">
        <f t="shared" si="21"/>
        <v>…</v>
      </c>
      <c r="N134" s="50" t="str">
        <f t="shared" si="21"/>
        <v>…</v>
      </c>
      <c r="O134" s="50" t="str">
        <f t="shared" si="21"/>
        <v>…</v>
      </c>
      <c r="P134" s="50" t="str">
        <f t="shared" si="21"/>
        <v>…</v>
      </c>
      <c r="Q134" s="50" t="str">
        <f t="shared" si="21"/>
        <v>…</v>
      </c>
      <c r="R134" s="50" t="str">
        <f t="shared" si="21"/>
        <v>…</v>
      </c>
      <c r="S134" s="50" t="str">
        <f t="shared" si="21"/>
        <v>…</v>
      </c>
      <c r="T134" s="50" t="str">
        <f t="shared" si="21"/>
        <v>…</v>
      </c>
      <c r="U134" s="64" t="str">
        <f t="shared" si="21"/>
        <v>…</v>
      </c>
      <c r="V134" s="50" t="str">
        <f t="shared" si="21"/>
        <v>…</v>
      </c>
      <c r="W134" s="50" t="str">
        <f t="shared" si="21"/>
        <v>…</v>
      </c>
      <c r="X134" s="50" t="str">
        <f t="shared" si="21"/>
        <v>…</v>
      </c>
      <c r="Y134" s="50" t="str">
        <f t="shared" si="21"/>
        <v>…</v>
      </c>
      <c r="Z134" s="50" t="str">
        <f t="shared" si="21"/>
        <v>…</v>
      </c>
      <c r="AA134" s="50" t="str">
        <f t="shared" si="21"/>
        <v>…</v>
      </c>
      <c r="AB134" s="50" t="str">
        <f t="shared" si="21"/>
        <v>…</v>
      </c>
      <c r="AC134" s="96" t="str">
        <f t="shared" si="21"/>
        <v>…</v>
      </c>
      <c r="AD134" s="96" t="str">
        <f t="shared" si="21"/>
        <v>…</v>
      </c>
      <c r="AE134" s="96" t="str">
        <f t="shared" si="21"/>
        <v>…</v>
      </c>
      <c r="AF134" s="96" t="str">
        <f t="shared" si="21"/>
        <v>…</v>
      </c>
      <c r="AG134" s="112" t="s">
        <v>503</v>
      </c>
      <c r="AH134" s="96" t="s">
        <v>503</v>
      </c>
      <c r="AI134" s="96"/>
    </row>
    <row r="135" spans="1:35" s="77" customFormat="1" x14ac:dyDescent="0.2">
      <c r="A135" s="431" t="s">
        <v>146</v>
      </c>
      <c r="B135" s="50" t="str">
        <f t="shared" ref="B135:AF135" si="22">B118</f>
        <v>…</v>
      </c>
      <c r="C135" s="50" t="str">
        <f t="shared" si="22"/>
        <v>…</v>
      </c>
      <c r="D135" s="50" t="str">
        <f t="shared" si="22"/>
        <v>…</v>
      </c>
      <c r="E135" s="50" t="str">
        <f t="shared" si="22"/>
        <v>…</v>
      </c>
      <c r="F135" s="50" t="str">
        <f t="shared" si="22"/>
        <v>…</v>
      </c>
      <c r="G135" s="50" t="str">
        <f t="shared" si="22"/>
        <v>…</v>
      </c>
      <c r="H135" s="50" t="str">
        <f t="shared" si="22"/>
        <v>…</v>
      </c>
      <c r="I135" s="50" t="str">
        <f t="shared" si="22"/>
        <v>…</v>
      </c>
      <c r="J135" s="50" t="str">
        <f t="shared" si="22"/>
        <v>…</v>
      </c>
      <c r="K135" s="64" t="str">
        <f t="shared" si="22"/>
        <v>…</v>
      </c>
      <c r="L135" s="50" t="str">
        <f t="shared" si="22"/>
        <v>…</v>
      </c>
      <c r="M135" s="50" t="str">
        <f t="shared" si="22"/>
        <v>…</v>
      </c>
      <c r="N135" s="50" t="str">
        <f t="shared" si="22"/>
        <v>…</v>
      </c>
      <c r="O135" s="50" t="str">
        <f t="shared" si="22"/>
        <v>…</v>
      </c>
      <c r="P135" s="50" t="str">
        <f t="shared" si="22"/>
        <v>…</v>
      </c>
      <c r="Q135" s="50" t="str">
        <f t="shared" si="22"/>
        <v>…</v>
      </c>
      <c r="R135" s="64" t="str">
        <f t="shared" si="22"/>
        <v>…</v>
      </c>
      <c r="S135" s="50" t="str">
        <f t="shared" si="22"/>
        <v>…</v>
      </c>
      <c r="T135" s="50" t="str">
        <f t="shared" si="22"/>
        <v>…</v>
      </c>
      <c r="U135" s="50" t="str">
        <f t="shared" si="22"/>
        <v>…</v>
      </c>
      <c r="V135" s="50" t="str">
        <f t="shared" si="22"/>
        <v>…</v>
      </c>
      <c r="W135" s="50" t="str">
        <f t="shared" si="22"/>
        <v>…</v>
      </c>
      <c r="X135" s="50" t="str">
        <f t="shared" si="22"/>
        <v>…</v>
      </c>
      <c r="Y135" s="50" t="str">
        <f t="shared" si="22"/>
        <v>…</v>
      </c>
      <c r="Z135" s="50" t="str">
        <f t="shared" si="22"/>
        <v>…</v>
      </c>
      <c r="AA135" s="50" t="str">
        <f t="shared" si="22"/>
        <v>…</v>
      </c>
      <c r="AB135" s="64" t="str">
        <f t="shared" si="22"/>
        <v>…</v>
      </c>
      <c r="AC135" s="96" t="str">
        <f t="shared" si="22"/>
        <v>…</v>
      </c>
      <c r="AD135" s="96" t="str">
        <f t="shared" si="22"/>
        <v>…</v>
      </c>
      <c r="AE135" s="96" t="str">
        <f t="shared" si="22"/>
        <v>…</v>
      </c>
      <c r="AF135" s="96" t="str">
        <f t="shared" si="22"/>
        <v>…</v>
      </c>
      <c r="AG135" s="112" t="s">
        <v>503</v>
      </c>
      <c r="AH135" s="96" t="s">
        <v>503</v>
      </c>
      <c r="AI135" s="96"/>
    </row>
    <row r="136" spans="1:35" s="77" customFormat="1" x14ac:dyDescent="0.2">
      <c r="A136" s="361" t="s">
        <v>152</v>
      </c>
      <c r="B136" s="22" t="str">
        <f t="shared" ref="B136:AF136" si="23">B118</f>
        <v>…</v>
      </c>
      <c r="C136" s="22" t="str">
        <f t="shared" si="23"/>
        <v>…</v>
      </c>
      <c r="D136" s="22" t="str">
        <f t="shared" si="23"/>
        <v>…</v>
      </c>
      <c r="E136" s="22" t="str">
        <f t="shared" si="23"/>
        <v>…</v>
      </c>
      <c r="F136" s="22" t="str">
        <f t="shared" si="23"/>
        <v>…</v>
      </c>
      <c r="G136" s="22" t="str">
        <f t="shared" si="23"/>
        <v>…</v>
      </c>
      <c r="H136" s="22" t="str">
        <f t="shared" si="23"/>
        <v>…</v>
      </c>
      <c r="I136" s="22" t="str">
        <f t="shared" si="23"/>
        <v>…</v>
      </c>
      <c r="J136" s="22" t="str">
        <f t="shared" si="23"/>
        <v>…</v>
      </c>
      <c r="K136" s="22" t="str">
        <f t="shared" si="23"/>
        <v>…</v>
      </c>
      <c r="L136" s="22" t="str">
        <f t="shared" si="23"/>
        <v>…</v>
      </c>
      <c r="M136" s="22" t="str">
        <f t="shared" si="23"/>
        <v>…</v>
      </c>
      <c r="N136" s="22" t="str">
        <f t="shared" si="23"/>
        <v>…</v>
      </c>
      <c r="O136" s="22" t="str">
        <f t="shared" si="23"/>
        <v>…</v>
      </c>
      <c r="P136" s="22" t="str">
        <f t="shared" si="23"/>
        <v>…</v>
      </c>
      <c r="Q136" s="22" t="str">
        <f t="shared" si="23"/>
        <v>…</v>
      </c>
      <c r="R136" s="22" t="str">
        <f t="shared" si="23"/>
        <v>…</v>
      </c>
      <c r="S136" s="22" t="str">
        <f t="shared" si="23"/>
        <v>…</v>
      </c>
      <c r="T136" s="22" t="str">
        <f t="shared" si="23"/>
        <v>…</v>
      </c>
      <c r="U136" s="22" t="str">
        <f t="shared" si="23"/>
        <v>…</v>
      </c>
      <c r="V136" s="22" t="str">
        <f t="shared" si="23"/>
        <v>…</v>
      </c>
      <c r="W136" s="22" t="str">
        <f t="shared" si="23"/>
        <v>…</v>
      </c>
      <c r="X136" s="96" t="str">
        <f t="shared" si="23"/>
        <v>…</v>
      </c>
      <c r="Y136" s="96" t="str">
        <f t="shared" si="23"/>
        <v>…</v>
      </c>
      <c r="Z136" s="96" t="str">
        <f t="shared" si="23"/>
        <v>…</v>
      </c>
      <c r="AA136" s="96" t="str">
        <f t="shared" si="23"/>
        <v>…</v>
      </c>
      <c r="AB136" s="96" t="str">
        <f t="shared" si="23"/>
        <v>…</v>
      </c>
      <c r="AC136" s="96" t="str">
        <f t="shared" si="23"/>
        <v>…</v>
      </c>
      <c r="AD136" s="96" t="str">
        <f t="shared" si="23"/>
        <v>…</v>
      </c>
      <c r="AE136" s="96" t="str">
        <f t="shared" si="23"/>
        <v>…</v>
      </c>
      <c r="AF136" s="96" t="str">
        <f t="shared" si="23"/>
        <v>…</v>
      </c>
      <c r="AG136" s="172" t="s">
        <v>503</v>
      </c>
      <c r="AH136" s="96" t="s">
        <v>503</v>
      </c>
      <c r="AI136" s="96"/>
    </row>
    <row r="137" spans="1:35" s="77" customFormat="1" x14ac:dyDescent="0.2">
      <c r="A137" s="431" t="s">
        <v>153</v>
      </c>
      <c r="B137" s="96" t="str">
        <f t="shared" ref="B137:AF137" si="24">B118</f>
        <v>…</v>
      </c>
      <c r="C137" s="96" t="str">
        <f t="shared" si="24"/>
        <v>…</v>
      </c>
      <c r="D137" s="96" t="str">
        <f t="shared" si="24"/>
        <v>…</v>
      </c>
      <c r="E137" s="96" t="str">
        <f t="shared" si="24"/>
        <v>…</v>
      </c>
      <c r="F137" s="96" t="str">
        <f t="shared" si="24"/>
        <v>…</v>
      </c>
      <c r="G137" s="675" t="str">
        <f t="shared" si="24"/>
        <v>…</v>
      </c>
      <c r="H137" s="22" t="str">
        <f t="shared" si="24"/>
        <v>…</v>
      </c>
      <c r="I137" s="22" t="str">
        <f t="shared" si="24"/>
        <v>…</v>
      </c>
      <c r="J137" s="22" t="str">
        <f t="shared" si="24"/>
        <v>…</v>
      </c>
      <c r="K137" s="22" t="str">
        <f t="shared" si="24"/>
        <v>…</v>
      </c>
      <c r="L137" s="22" t="str">
        <f t="shared" si="24"/>
        <v>…</v>
      </c>
      <c r="M137" s="22" t="str">
        <f t="shared" si="24"/>
        <v>…</v>
      </c>
      <c r="N137" s="22" t="str">
        <f t="shared" si="24"/>
        <v>…</v>
      </c>
      <c r="O137" s="22" t="str">
        <f t="shared" si="24"/>
        <v>…</v>
      </c>
      <c r="P137" s="22" t="str">
        <f t="shared" si="24"/>
        <v>…</v>
      </c>
      <c r="Q137" s="22" t="str">
        <f t="shared" si="24"/>
        <v>…</v>
      </c>
      <c r="R137" s="22" t="str">
        <f t="shared" si="24"/>
        <v>…</v>
      </c>
      <c r="S137" s="22" t="str">
        <f t="shared" si="24"/>
        <v>…</v>
      </c>
      <c r="T137" s="22" t="str">
        <f t="shared" si="24"/>
        <v>…</v>
      </c>
      <c r="U137" s="22" t="str">
        <f t="shared" si="24"/>
        <v>…</v>
      </c>
      <c r="V137" s="22" t="str">
        <f t="shared" si="24"/>
        <v>…</v>
      </c>
      <c r="W137" s="22" t="str">
        <f t="shared" si="24"/>
        <v>…</v>
      </c>
      <c r="X137" s="22" t="str">
        <f t="shared" si="24"/>
        <v>…</v>
      </c>
      <c r="Y137" s="22" t="str">
        <f t="shared" si="24"/>
        <v>…</v>
      </c>
      <c r="Z137" s="22" t="str">
        <f t="shared" si="24"/>
        <v>…</v>
      </c>
      <c r="AA137" s="22" t="str">
        <f t="shared" si="24"/>
        <v>…</v>
      </c>
      <c r="AB137" s="22" t="str">
        <f t="shared" si="24"/>
        <v>…</v>
      </c>
      <c r="AC137" s="96" t="str">
        <f t="shared" si="24"/>
        <v>…</v>
      </c>
      <c r="AD137" s="96" t="str">
        <f t="shared" si="24"/>
        <v>…</v>
      </c>
      <c r="AE137" s="96" t="str">
        <f t="shared" si="24"/>
        <v>…</v>
      </c>
      <c r="AF137" s="96" t="str">
        <f t="shared" si="24"/>
        <v>…</v>
      </c>
      <c r="AG137" s="112" t="s">
        <v>503</v>
      </c>
      <c r="AH137" s="96" t="s">
        <v>503</v>
      </c>
      <c r="AI137" s="32"/>
    </row>
    <row r="138" spans="1:35" s="77" customFormat="1" x14ac:dyDescent="0.2">
      <c r="A138" s="433" t="s">
        <v>155</v>
      </c>
      <c r="B138" s="22" t="str">
        <f t="shared" ref="B138:AF138" si="25">B118</f>
        <v>…</v>
      </c>
      <c r="C138" s="22" t="str">
        <f t="shared" si="25"/>
        <v>…</v>
      </c>
      <c r="D138" s="22" t="str">
        <f t="shared" si="25"/>
        <v>…</v>
      </c>
      <c r="E138" s="22" t="str">
        <f t="shared" si="25"/>
        <v>…</v>
      </c>
      <c r="F138" s="22" t="str">
        <f t="shared" si="25"/>
        <v>…</v>
      </c>
      <c r="G138" s="675" t="str">
        <f t="shared" si="25"/>
        <v>…</v>
      </c>
      <c r="H138" s="22" t="str">
        <f t="shared" si="25"/>
        <v>…</v>
      </c>
      <c r="I138" s="22" t="str">
        <f t="shared" si="25"/>
        <v>…</v>
      </c>
      <c r="J138" s="22" t="str">
        <f t="shared" si="25"/>
        <v>…</v>
      </c>
      <c r="K138" s="22" t="str">
        <f t="shared" si="25"/>
        <v>…</v>
      </c>
      <c r="L138" s="22" t="str">
        <f t="shared" si="25"/>
        <v>…</v>
      </c>
      <c r="M138" s="22" t="str">
        <f t="shared" si="25"/>
        <v>…</v>
      </c>
      <c r="N138" s="22" t="str">
        <f t="shared" si="25"/>
        <v>…</v>
      </c>
      <c r="O138" s="22" t="str">
        <f t="shared" si="25"/>
        <v>…</v>
      </c>
      <c r="P138" s="22" t="str">
        <f t="shared" si="25"/>
        <v>…</v>
      </c>
      <c r="Q138" s="22" t="str">
        <f t="shared" si="25"/>
        <v>…</v>
      </c>
      <c r="R138" s="22" t="str">
        <f t="shared" si="25"/>
        <v>…</v>
      </c>
      <c r="S138" s="22" t="str">
        <f t="shared" si="25"/>
        <v>…</v>
      </c>
      <c r="T138" s="22" t="str">
        <f t="shared" si="25"/>
        <v>…</v>
      </c>
      <c r="U138" s="22" t="str">
        <f t="shared" si="25"/>
        <v>…</v>
      </c>
      <c r="V138" s="22" t="str">
        <f t="shared" si="25"/>
        <v>…</v>
      </c>
      <c r="W138" s="22" t="str">
        <f t="shared" si="25"/>
        <v>…</v>
      </c>
      <c r="X138" s="22" t="str">
        <f t="shared" si="25"/>
        <v>…</v>
      </c>
      <c r="Y138" s="22" t="str">
        <f t="shared" si="25"/>
        <v>…</v>
      </c>
      <c r="Z138" s="22" t="str">
        <f t="shared" si="25"/>
        <v>…</v>
      </c>
      <c r="AA138" s="22" t="str">
        <f t="shared" si="25"/>
        <v>…</v>
      </c>
      <c r="AB138" s="22" t="str">
        <f t="shared" si="25"/>
        <v>…</v>
      </c>
      <c r="AC138" s="96" t="str">
        <f t="shared" si="25"/>
        <v>…</v>
      </c>
      <c r="AD138" s="96" t="str">
        <f t="shared" si="25"/>
        <v>…</v>
      </c>
      <c r="AE138" s="96" t="str">
        <f t="shared" si="25"/>
        <v>…</v>
      </c>
      <c r="AF138" s="96" t="str">
        <f t="shared" si="25"/>
        <v>…</v>
      </c>
      <c r="AG138" s="112" t="s">
        <v>503</v>
      </c>
      <c r="AH138" s="96" t="s">
        <v>503</v>
      </c>
      <c r="AI138" s="32"/>
    </row>
    <row r="139" spans="1:35" s="77" customFormat="1" x14ac:dyDescent="0.2">
      <c r="A139" s="431" t="s">
        <v>156</v>
      </c>
      <c r="B139" s="22" t="str">
        <f t="shared" ref="B139:AF139" si="26">B118</f>
        <v>…</v>
      </c>
      <c r="C139" s="22" t="str">
        <f t="shared" si="26"/>
        <v>…</v>
      </c>
      <c r="D139" s="22" t="str">
        <f t="shared" si="26"/>
        <v>…</v>
      </c>
      <c r="E139" s="22" t="str">
        <f t="shared" si="26"/>
        <v>…</v>
      </c>
      <c r="F139" s="22" t="str">
        <f t="shared" si="26"/>
        <v>…</v>
      </c>
      <c r="G139" s="675" t="str">
        <f t="shared" si="26"/>
        <v>…</v>
      </c>
      <c r="H139" s="22" t="str">
        <f t="shared" si="26"/>
        <v>…</v>
      </c>
      <c r="I139" s="22" t="str">
        <f t="shared" si="26"/>
        <v>…</v>
      </c>
      <c r="J139" s="22" t="str">
        <f t="shared" si="26"/>
        <v>…</v>
      </c>
      <c r="K139" s="22" t="str">
        <f t="shared" si="26"/>
        <v>…</v>
      </c>
      <c r="L139" s="22" t="str">
        <f t="shared" si="26"/>
        <v>…</v>
      </c>
      <c r="M139" s="22" t="str">
        <f t="shared" si="26"/>
        <v>…</v>
      </c>
      <c r="N139" s="22" t="str">
        <f t="shared" si="26"/>
        <v>…</v>
      </c>
      <c r="O139" s="22" t="str">
        <f t="shared" si="26"/>
        <v>…</v>
      </c>
      <c r="P139" s="22" t="str">
        <f t="shared" si="26"/>
        <v>…</v>
      </c>
      <c r="Q139" s="22" t="str">
        <f t="shared" si="26"/>
        <v>…</v>
      </c>
      <c r="R139" s="22" t="str">
        <f t="shared" si="26"/>
        <v>…</v>
      </c>
      <c r="S139" s="22" t="str">
        <f t="shared" si="26"/>
        <v>…</v>
      </c>
      <c r="T139" s="22" t="str">
        <f t="shared" si="26"/>
        <v>…</v>
      </c>
      <c r="U139" s="22" t="str">
        <f t="shared" si="26"/>
        <v>…</v>
      </c>
      <c r="V139" s="22" t="str">
        <f t="shared" si="26"/>
        <v>…</v>
      </c>
      <c r="W139" s="22" t="str">
        <f t="shared" si="26"/>
        <v>…</v>
      </c>
      <c r="X139" s="22" t="str">
        <f t="shared" si="26"/>
        <v>…</v>
      </c>
      <c r="Y139" s="22" t="str">
        <f t="shared" si="26"/>
        <v>…</v>
      </c>
      <c r="Z139" s="22" t="str">
        <f t="shared" si="26"/>
        <v>…</v>
      </c>
      <c r="AA139" s="22" t="str">
        <f t="shared" si="26"/>
        <v>…</v>
      </c>
      <c r="AB139" s="22" t="str">
        <f t="shared" si="26"/>
        <v>…</v>
      </c>
      <c r="AC139" s="96" t="str">
        <f t="shared" si="26"/>
        <v>…</v>
      </c>
      <c r="AD139" s="96" t="str">
        <f t="shared" si="26"/>
        <v>…</v>
      </c>
      <c r="AE139" s="96" t="str">
        <f t="shared" si="26"/>
        <v>…</v>
      </c>
      <c r="AF139" s="96" t="str">
        <f t="shared" si="26"/>
        <v>…</v>
      </c>
      <c r="AG139" s="112" t="s">
        <v>503</v>
      </c>
      <c r="AH139" s="96" t="s">
        <v>503</v>
      </c>
      <c r="AI139" s="32"/>
    </row>
    <row r="140" spans="1:35" s="77" customFormat="1" x14ac:dyDescent="0.2">
      <c r="A140" s="431" t="s">
        <v>157</v>
      </c>
      <c r="B140" s="22" t="str">
        <f t="shared" ref="B140:AF140" si="27">B121</f>
        <v xml:space="preserve"> -</v>
      </c>
      <c r="C140" s="22" t="str">
        <f t="shared" si="27"/>
        <v xml:space="preserve"> -</v>
      </c>
      <c r="D140" s="22" t="str">
        <f t="shared" si="27"/>
        <v xml:space="preserve"> -</v>
      </c>
      <c r="E140" s="22" t="str">
        <f t="shared" si="27"/>
        <v xml:space="preserve"> -</v>
      </c>
      <c r="F140" s="22" t="str">
        <f t="shared" si="27"/>
        <v xml:space="preserve"> -</v>
      </c>
      <c r="G140" s="675" t="str">
        <f t="shared" si="27"/>
        <v xml:space="preserve"> -</v>
      </c>
      <c r="H140" s="22" t="str">
        <f t="shared" si="27"/>
        <v xml:space="preserve"> -</v>
      </c>
      <c r="I140" s="22" t="str">
        <f t="shared" si="27"/>
        <v xml:space="preserve"> -</v>
      </c>
      <c r="J140" s="22" t="str">
        <f t="shared" si="27"/>
        <v xml:space="preserve"> -</v>
      </c>
      <c r="K140" s="22" t="str">
        <f t="shared" si="27"/>
        <v xml:space="preserve"> -</v>
      </c>
      <c r="L140" s="22" t="str">
        <f t="shared" si="27"/>
        <v xml:space="preserve"> -</v>
      </c>
      <c r="M140" s="22" t="str">
        <f t="shared" si="27"/>
        <v xml:space="preserve"> -</v>
      </c>
      <c r="N140" s="22" t="str">
        <f t="shared" si="27"/>
        <v xml:space="preserve"> -</v>
      </c>
      <c r="O140" s="22" t="str">
        <f t="shared" si="27"/>
        <v xml:space="preserve"> -</v>
      </c>
      <c r="P140" s="22" t="str">
        <f t="shared" si="27"/>
        <v xml:space="preserve"> -</v>
      </c>
      <c r="Q140" s="22" t="str">
        <f t="shared" si="27"/>
        <v xml:space="preserve"> -</v>
      </c>
      <c r="R140" s="22" t="str">
        <f t="shared" si="27"/>
        <v xml:space="preserve"> -</v>
      </c>
      <c r="S140" s="22" t="str">
        <f t="shared" si="27"/>
        <v xml:space="preserve"> -</v>
      </c>
      <c r="T140" s="22" t="str">
        <f t="shared" si="27"/>
        <v xml:space="preserve"> -</v>
      </c>
      <c r="U140" s="22" t="str">
        <f t="shared" si="27"/>
        <v xml:space="preserve"> -</v>
      </c>
      <c r="V140" s="22" t="str">
        <f t="shared" si="27"/>
        <v xml:space="preserve"> -</v>
      </c>
      <c r="W140" s="22" t="str">
        <f t="shared" si="27"/>
        <v xml:space="preserve"> -</v>
      </c>
      <c r="X140" s="22" t="str">
        <f t="shared" si="27"/>
        <v xml:space="preserve"> -</v>
      </c>
      <c r="Y140" s="22" t="str">
        <f t="shared" si="27"/>
        <v xml:space="preserve"> -</v>
      </c>
      <c r="Z140" s="22" t="str">
        <f t="shared" si="27"/>
        <v xml:space="preserve"> -</v>
      </c>
      <c r="AA140" s="22" t="str">
        <f t="shared" si="27"/>
        <v xml:space="preserve"> -</v>
      </c>
      <c r="AB140" s="22" t="str">
        <f t="shared" si="27"/>
        <v xml:space="preserve"> -</v>
      </c>
      <c r="AC140" s="96" t="str">
        <f t="shared" si="27"/>
        <v xml:space="preserve"> -</v>
      </c>
      <c r="AD140" s="96" t="str">
        <f t="shared" si="27"/>
        <v xml:space="preserve"> -</v>
      </c>
      <c r="AE140" s="96" t="str">
        <f t="shared" si="27"/>
        <v xml:space="preserve"> -</v>
      </c>
      <c r="AF140" s="96" t="str">
        <f t="shared" si="27"/>
        <v xml:space="preserve"> -</v>
      </c>
      <c r="AG140" s="112" t="s">
        <v>503</v>
      </c>
      <c r="AH140" s="96" t="s">
        <v>503</v>
      </c>
      <c r="AI140" s="175"/>
    </row>
    <row r="141" spans="1:35" s="77" customFormat="1" x14ac:dyDescent="0.2">
      <c r="A141" s="431" t="s">
        <v>428</v>
      </c>
      <c r="B141" s="64" t="str">
        <f t="shared" ref="B141:AF141" si="28">B118</f>
        <v>…</v>
      </c>
      <c r="C141" s="64" t="str">
        <f t="shared" si="28"/>
        <v>…</v>
      </c>
      <c r="D141" s="22" t="str">
        <f t="shared" si="28"/>
        <v>…</v>
      </c>
      <c r="E141" s="22" t="str">
        <f t="shared" si="28"/>
        <v>…</v>
      </c>
      <c r="F141" s="22" t="str">
        <f t="shared" si="28"/>
        <v>…</v>
      </c>
      <c r="G141" s="369" t="str">
        <f t="shared" si="28"/>
        <v>…</v>
      </c>
      <c r="H141" s="22" t="str">
        <f t="shared" si="28"/>
        <v>…</v>
      </c>
      <c r="I141" s="22" t="str">
        <f t="shared" si="28"/>
        <v>…</v>
      </c>
      <c r="J141" s="22" t="str">
        <f t="shared" si="28"/>
        <v>…</v>
      </c>
      <c r="K141" s="22" t="str">
        <f t="shared" si="28"/>
        <v>…</v>
      </c>
      <c r="L141" s="22" t="str">
        <f t="shared" si="28"/>
        <v>…</v>
      </c>
      <c r="M141" s="22" t="str">
        <f t="shared" si="28"/>
        <v>…</v>
      </c>
      <c r="N141" s="22" t="str">
        <f t="shared" si="28"/>
        <v>…</v>
      </c>
      <c r="O141" s="22" t="str">
        <f t="shared" si="28"/>
        <v>…</v>
      </c>
      <c r="P141" s="22" t="str">
        <f t="shared" si="28"/>
        <v>…</v>
      </c>
      <c r="Q141" s="22" t="str">
        <f t="shared" si="28"/>
        <v>…</v>
      </c>
      <c r="R141" s="22" t="str">
        <f t="shared" si="28"/>
        <v>…</v>
      </c>
      <c r="S141" s="22" t="str">
        <f t="shared" si="28"/>
        <v>…</v>
      </c>
      <c r="T141" s="22" t="str">
        <f t="shared" si="28"/>
        <v>…</v>
      </c>
      <c r="U141" s="22" t="str">
        <f t="shared" si="28"/>
        <v>…</v>
      </c>
      <c r="V141" s="22" t="str">
        <f t="shared" si="28"/>
        <v>…</v>
      </c>
      <c r="W141" s="22" t="str">
        <f t="shared" si="28"/>
        <v>…</v>
      </c>
      <c r="X141" s="22" t="str">
        <f t="shared" si="28"/>
        <v>…</v>
      </c>
      <c r="Y141" s="22" t="str">
        <f t="shared" si="28"/>
        <v>…</v>
      </c>
      <c r="Z141" s="22" t="str">
        <f t="shared" si="28"/>
        <v>…</v>
      </c>
      <c r="AA141" s="22" t="str">
        <f t="shared" si="28"/>
        <v>…</v>
      </c>
      <c r="AB141" s="22" t="str">
        <f t="shared" si="28"/>
        <v>…</v>
      </c>
      <c r="AC141" s="96" t="str">
        <f t="shared" si="28"/>
        <v>…</v>
      </c>
      <c r="AD141" s="96" t="str">
        <f t="shared" si="28"/>
        <v>…</v>
      </c>
      <c r="AE141" s="96" t="str">
        <f t="shared" si="28"/>
        <v>…</v>
      </c>
      <c r="AF141" s="96" t="str">
        <f t="shared" si="28"/>
        <v>…</v>
      </c>
      <c r="AG141" s="112" t="s">
        <v>503</v>
      </c>
      <c r="AH141" s="96" t="s">
        <v>503</v>
      </c>
      <c r="AI141" s="32"/>
    </row>
    <row r="142" spans="1:35" s="77" customFormat="1" x14ac:dyDescent="0.2">
      <c r="A142" s="317" t="s">
        <v>159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32"/>
      <c r="AC142" s="19"/>
      <c r="AD142" s="19"/>
      <c r="AE142" s="19"/>
      <c r="AF142" s="19"/>
      <c r="AG142" s="172"/>
      <c r="AH142" s="32"/>
      <c r="AI142" s="84"/>
    </row>
    <row r="143" spans="1:35" s="77" customFormat="1" x14ac:dyDescent="0.2">
      <c r="A143" s="317" t="s">
        <v>82</v>
      </c>
      <c r="B143" s="64" t="s">
        <v>462</v>
      </c>
      <c r="C143" s="64" t="s">
        <v>503</v>
      </c>
      <c r="D143" s="12" t="s">
        <v>462</v>
      </c>
      <c r="E143" s="12" t="s">
        <v>503</v>
      </c>
      <c r="F143" s="12" t="s">
        <v>462</v>
      </c>
      <c r="G143" s="12" t="s">
        <v>503</v>
      </c>
      <c r="H143" s="12" t="s">
        <v>462</v>
      </c>
      <c r="I143" s="12" t="s">
        <v>462</v>
      </c>
      <c r="J143" s="12" t="s">
        <v>503</v>
      </c>
      <c r="K143" s="30" t="s">
        <v>462</v>
      </c>
      <c r="L143" s="30" t="s">
        <v>503</v>
      </c>
      <c r="M143" s="30" t="s">
        <v>462</v>
      </c>
      <c r="N143" s="30" t="s">
        <v>503</v>
      </c>
      <c r="O143" s="30" t="s">
        <v>462</v>
      </c>
      <c r="P143" s="30" t="s">
        <v>462</v>
      </c>
      <c r="Q143" s="30" t="s">
        <v>503</v>
      </c>
      <c r="R143" s="30" t="s">
        <v>462</v>
      </c>
      <c r="S143" s="30" t="s">
        <v>503</v>
      </c>
      <c r="T143" s="30" t="s">
        <v>462</v>
      </c>
      <c r="U143" s="130">
        <v>1122</v>
      </c>
      <c r="V143" s="130">
        <v>913</v>
      </c>
      <c r="W143" s="130">
        <v>2267</v>
      </c>
      <c r="X143" s="130">
        <v>1433</v>
      </c>
      <c r="Y143" s="130">
        <v>3037</v>
      </c>
      <c r="Z143" s="130">
        <v>3218</v>
      </c>
      <c r="AA143" s="23">
        <v>4438</v>
      </c>
      <c r="AB143" s="23">
        <v>4039</v>
      </c>
      <c r="AC143" s="23">
        <v>6572</v>
      </c>
      <c r="AD143" s="23">
        <v>3831</v>
      </c>
      <c r="AE143" s="23">
        <v>5095</v>
      </c>
      <c r="AF143" s="23">
        <v>6338</v>
      </c>
      <c r="AG143" s="23">
        <v>7032</v>
      </c>
      <c r="AH143" s="676">
        <v>9173</v>
      </c>
      <c r="AI143" s="1157">
        <v>9787</v>
      </c>
    </row>
    <row r="144" spans="1:35" s="77" customFormat="1" x14ac:dyDescent="0.2">
      <c r="A144" s="317" t="s">
        <v>160</v>
      </c>
      <c r="B144" s="64" t="s">
        <v>462</v>
      </c>
      <c r="C144" s="64" t="s">
        <v>503</v>
      </c>
      <c r="D144" s="64" t="s">
        <v>462</v>
      </c>
      <c r="E144" s="64" t="s">
        <v>503</v>
      </c>
      <c r="F144" s="64" t="s">
        <v>462</v>
      </c>
      <c r="G144" s="64" t="s">
        <v>503</v>
      </c>
      <c r="H144" s="64" t="s">
        <v>462</v>
      </c>
      <c r="I144" s="64" t="s">
        <v>462</v>
      </c>
      <c r="J144" s="64" t="s">
        <v>503</v>
      </c>
      <c r="K144" s="64" t="s">
        <v>462</v>
      </c>
      <c r="L144" s="64" t="s">
        <v>503</v>
      </c>
      <c r="M144" s="64" t="s">
        <v>462</v>
      </c>
      <c r="N144" s="64" t="s">
        <v>503</v>
      </c>
      <c r="O144" s="64" t="s">
        <v>462</v>
      </c>
      <c r="P144" s="64" t="s">
        <v>462</v>
      </c>
      <c r="Q144" s="64" t="s">
        <v>503</v>
      </c>
      <c r="R144" s="64" t="s">
        <v>462</v>
      </c>
      <c r="S144" s="64" t="s">
        <v>503</v>
      </c>
      <c r="T144" s="64" t="s">
        <v>462</v>
      </c>
      <c r="U144" s="140">
        <v>84.7</v>
      </c>
      <c r="V144" s="140">
        <v>76.7</v>
      </c>
      <c r="W144" s="140">
        <v>236.3</v>
      </c>
      <c r="X144" s="140">
        <v>60.6</v>
      </c>
      <c r="Y144" s="140">
        <v>201.5</v>
      </c>
      <c r="Z144" s="140">
        <v>102.9</v>
      </c>
      <c r="AA144" s="23">
        <v>104.2</v>
      </c>
      <c r="AB144" s="35">
        <v>92.1</v>
      </c>
      <c r="AC144" s="35">
        <v>155.80000000000001</v>
      </c>
      <c r="AD144" s="23">
        <v>68.7</v>
      </c>
      <c r="AE144" s="23">
        <v>134.6</v>
      </c>
      <c r="AF144" s="35">
        <v>120.8</v>
      </c>
      <c r="AG144" s="35">
        <v>108.6</v>
      </c>
      <c r="AH144" s="649">
        <v>125.4</v>
      </c>
      <c r="AI144" s="1360">
        <v>103.1</v>
      </c>
    </row>
    <row r="145" spans="1:35" s="77" customFormat="1" x14ac:dyDescent="0.2">
      <c r="A145" s="317" t="s">
        <v>162</v>
      </c>
      <c r="B145" s="32"/>
      <c r="C145" s="32"/>
      <c r="D145" s="32"/>
      <c r="E145" s="32"/>
      <c r="F145" s="32"/>
      <c r="G145" s="32"/>
      <c r="H145" s="32"/>
      <c r="I145" s="32"/>
      <c r="J145" s="32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23"/>
      <c r="V145" s="23"/>
      <c r="W145" s="23"/>
      <c r="X145" s="23"/>
      <c r="Y145" s="23"/>
      <c r="Z145" s="23"/>
      <c r="AA145" s="14"/>
      <c r="AB145" s="23"/>
      <c r="AC145" s="23"/>
      <c r="AD145" s="23"/>
      <c r="AE145" s="23"/>
      <c r="AF145" s="638"/>
      <c r="AG145" s="35"/>
      <c r="AH145" s="376"/>
      <c r="AI145" s="677"/>
    </row>
    <row r="146" spans="1:35" s="77" customFormat="1" x14ac:dyDescent="0.2">
      <c r="A146" s="317" t="s">
        <v>371</v>
      </c>
      <c r="B146" s="30" t="s">
        <v>462</v>
      </c>
      <c r="C146" s="30" t="s">
        <v>503</v>
      </c>
      <c r="D146" s="30" t="s">
        <v>462</v>
      </c>
      <c r="E146" s="30" t="s">
        <v>503</v>
      </c>
      <c r="F146" s="30" t="s">
        <v>462</v>
      </c>
      <c r="G146" s="30" t="s">
        <v>503</v>
      </c>
      <c r="H146" s="36" t="s">
        <v>462</v>
      </c>
      <c r="I146" s="36" t="s">
        <v>462</v>
      </c>
      <c r="J146" s="151" t="s">
        <v>503</v>
      </c>
      <c r="K146" s="64" t="s">
        <v>462</v>
      </c>
      <c r="L146" s="64" t="s">
        <v>503</v>
      </c>
      <c r="M146" s="64" t="s">
        <v>462</v>
      </c>
      <c r="N146" s="64" t="s">
        <v>503</v>
      </c>
      <c r="O146" s="64" t="s">
        <v>462</v>
      </c>
      <c r="P146" s="64" t="s">
        <v>462</v>
      </c>
      <c r="Q146" s="64" t="s">
        <v>503</v>
      </c>
      <c r="R146" s="64" t="s">
        <v>462</v>
      </c>
      <c r="S146" s="64" t="s">
        <v>503</v>
      </c>
      <c r="T146" s="64" t="s">
        <v>462</v>
      </c>
      <c r="U146" s="140">
        <v>8.3000000000000007</v>
      </c>
      <c r="V146" s="140">
        <v>12</v>
      </c>
      <c r="W146" s="140">
        <v>10.1</v>
      </c>
      <c r="X146" s="638">
        <v>9.3000000000000007</v>
      </c>
      <c r="Y146" s="638">
        <v>7.9</v>
      </c>
      <c r="Z146" s="638">
        <v>14.8</v>
      </c>
      <c r="AA146" s="638">
        <v>9.1999999999999993</v>
      </c>
      <c r="AB146" s="23">
        <v>8.6999999999999993</v>
      </c>
      <c r="AC146" s="23">
        <v>22.9</v>
      </c>
      <c r="AD146" s="23">
        <v>24.9</v>
      </c>
      <c r="AE146" s="23">
        <v>59</v>
      </c>
      <c r="AF146" s="35">
        <v>29.2</v>
      </c>
      <c r="AG146" s="638">
        <v>21.8</v>
      </c>
      <c r="AH146" s="360">
        <v>17.600000000000001</v>
      </c>
      <c r="AI146" s="99">
        <v>23.3</v>
      </c>
    </row>
    <row r="147" spans="1:35" s="77" customFormat="1" ht="22.5" x14ac:dyDescent="0.2">
      <c r="A147" s="317" t="s">
        <v>164</v>
      </c>
      <c r="B147" s="64" t="s">
        <v>462</v>
      </c>
      <c r="C147" s="64" t="s">
        <v>503</v>
      </c>
      <c r="D147" s="64" t="s">
        <v>462</v>
      </c>
      <c r="E147" s="64" t="s">
        <v>503</v>
      </c>
      <c r="F147" s="64" t="s">
        <v>462</v>
      </c>
      <c r="G147" s="64" t="s">
        <v>503</v>
      </c>
      <c r="H147" s="50" t="s">
        <v>462</v>
      </c>
      <c r="I147" s="36" t="s">
        <v>462</v>
      </c>
      <c r="J147" s="151" t="s">
        <v>503</v>
      </c>
      <c r="K147" s="64" t="s">
        <v>462</v>
      </c>
      <c r="L147" s="64" t="s">
        <v>503</v>
      </c>
      <c r="M147" s="64" t="s">
        <v>462</v>
      </c>
      <c r="N147" s="64" t="s">
        <v>503</v>
      </c>
      <c r="O147" s="64" t="s">
        <v>462</v>
      </c>
      <c r="P147" s="64" t="s">
        <v>462</v>
      </c>
      <c r="Q147" s="64" t="s">
        <v>503</v>
      </c>
      <c r="R147" s="64" t="s">
        <v>462</v>
      </c>
      <c r="S147" s="64" t="s">
        <v>503</v>
      </c>
      <c r="T147" s="64" t="s">
        <v>462</v>
      </c>
      <c r="U147" s="140">
        <v>107.1</v>
      </c>
      <c r="V147" s="140">
        <v>144.69999999999999</v>
      </c>
      <c r="W147" s="140">
        <v>83.9</v>
      </c>
      <c r="X147" s="638">
        <v>92.1</v>
      </c>
      <c r="Y147" s="1037">
        <v>84.9</v>
      </c>
      <c r="Z147" s="638">
        <v>187.3</v>
      </c>
      <c r="AA147" s="638">
        <v>62.2</v>
      </c>
      <c r="AB147" s="23">
        <v>94.5</v>
      </c>
      <c r="AC147" s="23">
        <v>263.3</v>
      </c>
      <c r="AD147" s="23">
        <v>108.7</v>
      </c>
      <c r="AE147" s="23">
        <v>236.7</v>
      </c>
      <c r="AF147" s="35">
        <v>49.4</v>
      </c>
      <c r="AG147" s="638">
        <v>74.7</v>
      </c>
      <c r="AH147" s="376">
        <v>80.7</v>
      </c>
      <c r="AI147" s="99">
        <v>132.4</v>
      </c>
    </row>
    <row r="148" spans="1:35" s="77" customFormat="1" x14ac:dyDescent="0.2">
      <c r="A148" s="317" t="s">
        <v>165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14"/>
      <c r="V148" s="14"/>
      <c r="W148" s="14"/>
      <c r="X148" s="14"/>
      <c r="Y148" s="14"/>
      <c r="Z148" s="14"/>
      <c r="AA148" s="14"/>
      <c r="AB148" s="23"/>
      <c r="AC148" s="23"/>
      <c r="AD148" s="638"/>
      <c r="AE148" s="638"/>
      <c r="AF148" s="638"/>
      <c r="AG148" s="638"/>
      <c r="AH148" s="376"/>
      <c r="AI148" s="677"/>
    </row>
    <row r="149" spans="1:35" s="77" customFormat="1" ht="22.5" x14ac:dyDescent="0.2">
      <c r="A149" s="317" t="s">
        <v>804</v>
      </c>
      <c r="B149" s="30" t="s">
        <v>462</v>
      </c>
      <c r="C149" s="30" t="s">
        <v>503</v>
      </c>
      <c r="D149" s="30" t="s">
        <v>462</v>
      </c>
      <c r="E149" s="30" t="s">
        <v>503</v>
      </c>
      <c r="F149" s="109" t="s">
        <v>462</v>
      </c>
      <c r="G149" s="109" t="s">
        <v>503</v>
      </c>
      <c r="H149" s="109" t="s">
        <v>462</v>
      </c>
      <c r="I149" s="109" t="s">
        <v>462</v>
      </c>
      <c r="J149" s="109" t="s">
        <v>503</v>
      </c>
      <c r="K149" s="109" t="s">
        <v>462</v>
      </c>
      <c r="L149" s="109" t="s">
        <v>503</v>
      </c>
      <c r="M149" s="109" t="s">
        <v>462</v>
      </c>
      <c r="N149" s="109" t="s">
        <v>503</v>
      </c>
      <c r="O149" s="109" t="s">
        <v>462</v>
      </c>
      <c r="P149" s="109" t="s">
        <v>462</v>
      </c>
      <c r="Q149" s="109" t="s">
        <v>503</v>
      </c>
      <c r="R149" s="109" t="s">
        <v>462</v>
      </c>
      <c r="S149" s="109" t="s">
        <v>503</v>
      </c>
      <c r="T149" s="109" t="s">
        <v>462</v>
      </c>
      <c r="U149" s="84" t="s">
        <v>8</v>
      </c>
      <c r="V149" s="84" t="s">
        <v>8</v>
      </c>
      <c r="W149" s="1559">
        <v>200</v>
      </c>
      <c r="X149" s="84" t="s">
        <v>8</v>
      </c>
      <c r="Y149" s="1559">
        <v>1200</v>
      </c>
      <c r="Z149" s="84" t="s">
        <v>8</v>
      </c>
      <c r="AA149" s="84">
        <v>200</v>
      </c>
      <c r="AB149" s="84" t="s">
        <v>8</v>
      </c>
      <c r="AC149" s="84" t="s">
        <v>8</v>
      </c>
      <c r="AD149" s="84" t="s">
        <v>8</v>
      </c>
      <c r="AE149" s="1559">
        <v>300</v>
      </c>
      <c r="AF149" s="84" t="s">
        <v>8</v>
      </c>
      <c r="AG149" s="84" t="s">
        <v>8</v>
      </c>
      <c r="AH149" s="1560">
        <v>680</v>
      </c>
      <c r="AI149" s="14">
        <v>250</v>
      </c>
    </row>
    <row r="150" spans="1:35" s="77" customFormat="1" ht="22.5" x14ac:dyDescent="0.2">
      <c r="A150" s="317" t="s">
        <v>805</v>
      </c>
      <c r="B150" s="64" t="s">
        <v>462</v>
      </c>
      <c r="C150" s="64" t="s">
        <v>462</v>
      </c>
      <c r="D150" s="64" t="s">
        <v>462</v>
      </c>
      <c r="E150" s="64" t="s">
        <v>462</v>
      </c>
      <c r="F150" s="64" t="s">
        <v>462</v>
      </c>
      <c r="G150" s="64" t="s">
        <v>462</v>
      </c>
      <c r="H150" s="64" t="s">
        <v>462</v>
      </c>
      <c r="I150" s="64" t="s">
        <v>462</v>
      </c>
      <c r="J150" s="64" t="s">
        <v>462</v>
      </c>
      <c r="K150" s="64" t="s">
        <v>462</v>
      </c>
      <c r="L150" s="64" t="s">
        <v>462</v>
      </c>
      <c r="M150" s="64" t="s">
        <v>462</v>
      </c>
      <c r="N150" s="64" t="s">
        <v>462</v>
      </c>
      <c r="O150" s="64" t="s">
        <v>462</v>
      </c>
      <c r="P150" s="64" t="s">
        <v>462</v>
      </c>
      <c r="Q150" s="64" t="s">
        <v>462</v>
      </c>
      <c r="R150" s="64" t="s">
        <v>462</v>
      </c>
      <c r="S150" s="64" t="s">
        <v>462</v>
      </c>
      <c r="T150" s="64" t="s">
        <v>462</v>
      </c>
      <c r="U150" s="32" t="s">
        <v>8</v>
      </c>
      <c r="V150" s="32">
        <v>280</v>
      </c>
      <c r="W150" s="32" t="s">
        <v>8</v>
      </c>
      <c r="X150" s="32" t="s">
        <v>8</v>
      </c>
      <c r="Y150" s="32"/>
      <c r="Z150" s="32" t="s">
        <v>8</v>
      </c>
      <c r="AA150" s="32" t="s">
        <v>8</v>
      </c>
      <c r="AB150" s="32" t="s">
        <v>8</v>
      </c>
      <c r="AC150" s="32" t="s">
        <v>8</v>
      </c>
      <c r="AD150" s="32" t="s">
        <v>8</v>
      </c>
      <c r="AE150" s="32" t="s">
        <v>8</v>
      </c>
      <c r="AF150" s="1561">
        <v>150</v>
      </c>
      <c r="AG150" s="1561">
        <v>130</v>
      </c>
      <c r="AH150" s="678" t="s">
        <v>8</v>
      </c>
      <c r="AI150" s="678" t="s">
        <v>8</v>
      </c>
    </row>
    <row r="151" spans="1:35" s="77" customFormat="1" x14ac:dyDescent="0.2">
      <c r="A151" s="317" t="s">
        <v>377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76"/>
      <c r="AI151" s="376"/>
    </row>
    <row r="152" spans="1:35" s="77" customFormat="1" x14ac:dyDescent="0.2">
      <c r="A152" s="317" t="s">
        <v>806</v>
      </c>
      <c r="B152" s="64" t="s">
        <v>462</v>
      </c>
      <c r="C152" s="64" t="s">
        <v>462</v>
      </c>
      <c r="D152" s="64" t="s">
        <v>462</v>
      </c>
      <c r="E152" s="64" t="s">
        <v>462</v>
      </c>
      <c r="F152" s="64" t="s">
        <v>462</v>
      </c>
      <c r="G152" s="64" t="s">
        <v>462</v>
      </c>
      <c r="H152" s="64" t="s">
        <v>462</v>
      </c>
      <c r="I152" s="64" t="s">
        <v>462</v>
      </c>
      <c r="J152" s="64" t="s">
        <v>462</v>
      </c>
      <c r="K152" s="64" t="s">
        <v>462</v>
      </c>
      <c r="L152" s="64" t="s">
        <v>462</v>
      </c>
      <c r="M152" s="64" t="s">
        <v>462</v>
      </c>
      <c r="N152" s="64" t="s">
        <v>462</v>
      </c>
      <c r="O152" s="64" t="s">
        <v>462</v>
      </c>
      <c r="P152" s="64" t="s">
        <v>462</v>
      </c>
      <c r="Q152" s="64" t="s">
        <v>462</v>
      </c>
      <c r="R152" s="64" t="s">
        <v>462</v>
      </c>
      <c r="S152" s="64" t="s">
        <v>462</v>
      </c>
      <c r="T152" s="64" t="s">
        <v>462</v>
      </c>
      <c r="U152" s="32" t="s">
        <v>8</v>
      </c>
      <c r="V152" s="32" t="s">
        <v>8</v>
      </c>
      <c r="W152" s="32" t="s">
        <v>8</v>
      </c>
      <c r="X152" s="32" t="s">
        <v>8</v>
      </c>
      <c r="Y152" s="32"/>
      <c r="Z152" s="32" t="s">
        <v>8</v>
      </c>
      <c r="AA152" s="32" t="s">
        <v>8</v>
      </c>
      <c r="AB152" s="32" t="s">
        <v>8</v>
      </c>
      <c r="AC152" s="32" t="s">
        <v>8</v>
      </c>
      <c r="AD152" s="32" t="s">
        <v>8</v>
      </c>
      <c r="AE152" s="32" t="s">
        <v>8</v>
      </c>
      <c r="AF152" s="32" t="s">
        <v>8</v>
      </c>
      <c r="AG152" s="32" t="s">
        <v>8</v>
      </c>
      <c r="AH152" s="678" t="s">
        <v>8</v>
      </c>
      <c r="AI152" s="678" t="s">
        <v>8</v>
      </c>
    </row>
    <row r="153" spans="1:35" s="77" customFormat="1" ht="22.5" x14ac:dyDescent="0.2">
      <c r="A153" s="317" t="s">
        <v>807</v>
      </c>
      <c r="B153" s="64" t="s">
        <v>462</v>
      </c>
      <c r="C153" s="64" t="s">
        <v>462</v>
      </c>
      <c r="D153" s="64" t="s">
        <v>462</v>
      </c>
      <c r="E153" s="64" t="s">
        <v>462</v>
      </c>
      <c r="F153" s="64" t="s">
        <v>462</v>
      </c>
      <c r="G153" s="64" t="s">
        <v>462</v>
      </c>
      <c r="H153" s="64" t="s">
        <v>462</v>
      </c>
      <c r="I153" s="64" t="s">
        <v>462</v>
      </c>
      <c r="J153" s="64" t="s">
        <v>462</v>
      </c>
      <c r="K153" s="64" t="s">
        <v>462</v>
      </c>
      <c r="L153" s="64" t="s">
        <v>462</v>
      </c>
      <c r="M153" s="64" t="s">
        <v>462</v>
      </c>
      <c r="N153" s="64" t="s">
        <v>462</v>
      </c>
      <c r="O153" s="64" t="s">
        <v>462</v>
      </c>
      <c r="P153" s="64" t="s">
        <v>462</v>
      </c>
      <c r="Q153" s="64" t="s">
        <v>462</v>
      </c>
      <c r="R153" s="64" t="s">
        <v>462</v>
      </c>
      <c r="S153" s="64" t="s">
        <v>462</v>
      </c>
      <c r="T153" s="64" t="s">
        <v>462</v>
      </c>
      <c r="U153" s="32" t="s">
        <v>8</v>
      </c>
      <c r="V153" s="32" t="s">
        <v>8</v>
      </c>
      <c r="W153" s="32" t="s">
        <v>8</v>
      </c>
      <c r="X153" s="32" t="s">
        <v>8</v>
      </c>
      <c r="Y153" s="32"/>
      <c r="Z153" s="32" t="s">
        <v>8</v>
      </c>
      <c r="AA153" s="32" t="s">
        <v>8</v>
      </c>
      <c r="AB153" s="32" t="s">
        <v>8</v>
      </c>
      <c r="AC153" s="32" t="s">
        <v>8</v>
      </c>
      <c r="AD153" s="1561">
        <v>500</v>
      </c>
      <c r="AE153" s="32" t="s">
        <v>8</v>
      </c>
      <c r="AF153" s="32" t="s">
        <v>8</v>
      </c>
      <c r="AG153" s="32" t="s">
        <v>8</v>
      </c>
      <c r="AH153" s="678" t="s">
        <v>8</v>
      </c>
      <c r="AI153" s="678" t="s">
        <v>8</v>
      </c>
    </row>
    <row r="154" spans="1:35" s="77" customFormat="1" ht="22.5" x14ac:dyDescent="0.2">
      <c r="A154" s="343" t="s">
        <v>480</v>
      </c>
      <c r="B154" s="36" t="s">
        <v>8</v>
      </c>
      <c r="C154" s="36" t="s">
        <v>8</v>
      </c>
      <c r="D154" s="36" t="s">
        <v>8</v>
      </c>
      <c r="E154" s="36" t="s">
        <v>8</v>
      </c>
      <c r="F154" s="36" t="s">
        <v>8</v>
      </c>
      <c r="G154" s="36" t="s">
        <v>8</v>
      </c>
      <c r="H154" s="36" t="s">
        <v>8</v>
      </c>
      <c r="I154" s="36" t="s">
        <v>8</v>
      </c>
      <c r="J154" s="36" t="s">
        <v>8</v>
      </c>
      <c r="K154" s="36" t="s">
        <v>8</v>
      </c>
      <c r="L154" s="36" t="s">
        <v>8</v>
      </c>
      <c r="M154" s="36" t="s">
        <v>8</v>
      </c>
      <c r="N154" s="36" t="s">
        <v>8</v>
      </c>
      <c r="O154" s="36" t="s">
        <v>8</v>
      </c>
      <c r="P154" s="36" t="s">
        <v>8</v>
      </c>
      <c r="Q154" s="36" t="s">
        <v>8</v>
      </c>
      <c r="R154" s="36" t="s">
        <v>8</v>
      </c>
      <c r="S154" s="36" t="s">
        <v>8</v>
      </c>
      <c r="T154" s="36" t="s">
        <v>8</v>
      </c>
      <c r="U154" s="746">
        <v>3171</v>
      </c>
      <c r="V154" s="746">
        <v>2794</v>
      </c>
      <c r="W154" s="746">
        <v>2419</v>
      </c>
      <c r="X154" s="746">
        <v>2910</v>
      </c>
      <c r="Y154" s="746">
        <v>3290</v>
      </c>
      <c r="Z154" s="746">
        <v>3108</v>
      </c>
      <c r="AA154" s="746">
        <v>2996</v>
      </c>
      <c r="AB154" s="746">
        <v>2675</v>
      </c>
      <c r="AC154" s="1180">
        <v>2907</v>
      </c>
      <c r="AD154" s="1180">
        <v>3682</v>
      </c>
      <c r="AE154" s="1180">
        <v>4165</v>
      </c>
      <c r="AF154" s="1180">
        <v>4260</v>
      </c>
      <c r="AG154" s="1180">
        <v>5410</v>
      </c>
      <c r="AH154" s="1254">
        <v>5998</v>
      </c>
      <c r="AI154" s="1254">
        <v>6169</v>
      </c>
    </row>
    <row r="155" spans="1:35" s="77" customFormat="1" ht="24" x14ac:dyDescent="0.2">
      <c r="A155" s="343" t="s">
        <v>663</v>
      </c>
      <c r="B155" s="36" t="s">
        <v>8</v>
      </c>
      <c r="C155" s="36" t="s">
        <v>8</v>
      </c>
      <c r="D155" s="36" t="s">
        <v>8</v>
      </c>
      <c r="E155" s="36" t="s">
        <v>8</v>
      </c>
      <c r="F155" s="36" t="s">
        <v>8</v>
      </c>
      <c r="G155" s="36" t="s">
        <v>8</v>
      </c>
      <c r="H155" s="36" t="s">
        <v>8</v>
      </c>
      <c r="I155" s="36" t="s">
        <v>8</v>
      </c>
      <c r="J155" s="36" t="s">
        <v>8</v>
      </c>
      <c r="K155" s="36" t="s">
        <v>8</v>
      </c>
      <c r="L155" s="36" t="s">
        <v>8</v>
      </c>
      <c r="M155" s="36" t="s">
        <v>8</v>
      </c>
      <c r="N155" s="36" t="s">
        <v>8</v>
      </c>
      <c r="O155" s="36" t="s">
        <v>8</v>
      </c>
      <c r="P155" s="36" t="s">
        <v>8</v>
      </c>
      <c r="Q155" s="36" t="s">
        <v>8</v>
      </c>
      <c r="R155" s="36" t="s">
        <v>8</v>
      </c>
      <c r="S155" s="36" t="s">
        <v>8</v>
      </c>
      <c r="T155" s="36" t="s">
        <v>8</v>
      </c>
      <c r="U155" s="746">
        <v>2953</v>
      </c>
      <c r="V155" s="746">
        <v>2527</v>
      </c>
      <c r="W155" s="746">
        <v>2190</v>
      </c>
      <c r="X155" s="746">
        <v>2712</v>
      </c>
      <c r="Y155" s="746">
        <v>3086</v>
      </c>
      <c r="Z155" s="746">
        <v>2896</v>
      </c>
      <c r="AA155" s="746">
        <v>2546</v>
      </c>
      <c r="AB155" s="746">
        <v>2404</v>
      </c>
      <c r="AC155" s="1180">
        <v>2765</v>
      </c>
      <c r="AD155" s="1180">
        <v>3554</v>
      </c>
      <c r="AE155" s="1180">
        <v>4064</v>
      </c>
      <c r="AF155" s="1180">
        <v>4166</v>
      </c>
      <c r="AG155" s="1180">
        <v>5296</v>
      </c>
      <c r="AH155" s="1254">
        <v>5842</v>
      </c>
      <c r="AI155" s="1254">
        <v>6011</v>
      </c>
    </row>
    <row r="156" spans="1:35" s="77" customFormat="1" ht="22.5" x14ac:dyDescent="0.2">
      <c r="A156" s="323" t="s">
        <v>383</v>
      </c>
      <c r="B156" s="36" t="s">
        <v>8</v>
      </c>
      <c r="C156" s="36" t="s">
        <v>8</v>
      </c>
      <c r="D156" s="36" t="s">
        <v>8</v>
      </c>
      <c r="E156" s="36" t="s">
        <v>8</v>
      </c>
      <c r="F156" s="36" t="s">
        <v>8</v>
      </c>
      <c r="G156" s="36" t="s">
        <v>8</v>
      </c>
      <c r="H156" s="36" t="s">
        <v>8</v>
      </c>
      <c r="I156" s="36" t="s">
        <v>8</v>
      </c>
      <c r="J156" s="36" t="s">
        <v>8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6" t="s">
        <v>8</v>
      </c>
      <c r="V156" s="36" t="s">
        <v>8</v>
      </c>
      <c r="W156" s="36" t="s">
        <v>8</v>
      </c>
      <c r="X156" s="36" t="s">
        <v>8</v>
      </c>
      <c r="Y156" s="36" t="s">
        <v>8</v>
      </c>
      <c r="Z156" s="36" t="s">
        <v>8</v>
      </c>
      <c r="AA156" s="36" t="s">
        <v>8</v>
      </c>
      <c r="AB156" s="36" t="s">
        <v>8</v>
      </c>
      <c r="AC156" s="36" t="s">
        <v>8</v>
      </c>
      <c r="AD156" s="36" t="s">
        <v>8</v>
      </c>
      <c r="AE156" s="36" t="s">
        <v>8</v>
      </c>
      <c r="AF156" s="36" t="s">
        <v>8</v>
      </c>
      <c r="AG156" s="62" t="s">
        <v>8</v>
      </c>
      <c r="AH156" s="36" t="s">
        <v>8</v>
      </c>
      <c r="AI156" s="36" t="s">
        <v>8</v>
      </c>
    </row>
    <row r="157" spans="1:35" s="77" customFormat="1" ht="22.5" x14ac:dyDescent="0.2">
      <c r="A157" s="323" t="s">
        <v>384</v>
      </c>
      <c r="B157" s="36" t="s">
        <v>8</v>
      </c>
      <c r="C157" s="36" t="s">
        <v>8</v>
      </c>
      <c r="D157" s="36" t="s">
        <v>8</v>
      </c>
      <c r="E157" s="36" t="s">
        <v>8</v>
      </c>
      <c r="F157" s="36" t="s">
        <v>8</v>
      </c>
      <c r="G157" s="36" t="s">
        <v>8</v>
      </c>
      <c r="H157" s="36" t="s">
        <v>8</v>
      </c>
      <c r="I157" s="36" t="s">
        <v>8</v>
      </c>
      <c r="J157" s="36" t="s">
        <v>8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62" t="s">
        <v>8</v>
      </c>
      <c r="AH157" s="36" t="s">
        <v>8</v>
      </c>
      <c r="AI157" s="36" t="s">
        <v>8</v>
      </c>
    </row>
    <row r="158" spans="1:35" s="77" customFormat="1" ht="22.5" x14ac:dyDescent="0.2">
      <c r="A158" s="323" t="s">
        <v>434</v>
      </c>
      <c r="B158" s="35" t="s">
        <v>8</v>
      </c>
      <c r="C158" s="35" t="s">
        <v>8</v>
      </c>
      <c r="D158" s="35" t="s">
        <v>8</v>
      </c>
      <c r="E158" s="35" t="s">
        <v>8</v>
      </c>
      <c r="F158" s="35" t="s">
        <v>8</v>
      </c>
      <c r="G158" s="35" t="s">
        <v>8</v>
      </c>
      <c r="H158" s="35" t="s">
        <v>8</v>
      </c>
      <c r="I158" s="35" t="s">
        <v>8</v>
      </c>
      <c r="J158" s="35" t="s">
        <v>8</v>
      </c>
      <c r="K158" s="35" t="s">
        <v>8</v>
      </c>
      <c r="L158" s="35" t="s">
        <v>8</v>
      </c>
      <c r="M158" s="35" t="s">
        <v>8</v>
      </c>
      <c r="N158" s="35" t="s">
        <v>8</v>
      </c>
      <c r="O158" s="35" t="s">
        <v>8</v>
      </c>
      <c r="P158" s="35" t="s">
        <v>8</v>
      </c>
      <c r="Q158" s="35" t="s">
        <v>8</v>
      </c>
      <c r="R158" s="35" t="s">
        <v>8</v>
      </c>
      <c r="S158" s="35" t="s">
        <v>8</v>
      </c>
      <c r="T158" s="35" t="s">
        <v>8</v>
      </c>
      <c r="U158" s="670">
        <v>11886.512000000001</v>
      </c>
      <c r="V158" s="130">
        <v>14343.704</v>
      </c>
      <c r="W158" s="130">
        <v>27843.404999999999</v>
      </c>
      <c r="X158" s="130">
        <v>29346.861000000001</v>
      </c>
      <c r="Y158" s="130">
        <v>32669.195</v>
      </c>
      <c r="Z158" s="130">
        <v>32917.199999999997</v>
      </c>
      <c r="AA158" s="23">
        <v>33040.5</v>
      </c>
      <c r="AB158" s="23">
        <v>36263.4</v>
      </c>
      <c r="AC158" s="670">
        <v>38432.9</v>
      </c>
      <c r="AD158" s="670">
        <v>49926.1</v>
      </c>
      <c r="AE158" s="131">
        <v>51316.4</v>
      </c>
      <c r="AF158" s="131">
        <v>55716.7</v>
      </c>
      <c r="AG158" s="131">
        <v>105313.1</v>
      </c>
      <c r="AH158" s="23">
        <v>108431.4</v>
      </c>
      <c r="AI158" s="1361">
        <v>123356.19</v>
      </c>
    </row>
    <row r="159" spans="1:35" s="158" customFormat="1" x14ac:dyDescent="0.2">
      <c r="A159" s="1316" t="s">
        <v>181</v>
      </c>
      <c r="B159" s="1135"/>
      <c r="C159" s="1135"/>
      <c r="D159" s="1135"/>
      <c r="E159" s="1135"/>
      <c r="F159" s="1135"/>
      <c r="G159" s="1135"/>
      <c r="H159" s="1135"/>
      <c r="I159" s="1135"/>
      <c r="J159" s="1135"/>
      <c r="K159" s="1135"/>
      <c r="L159" s="1135"/>
      <c r="M159" s="1135"/>
      <c r="N159" s="1135"/>
      <c r="O159" s="1135"/>
      <c r="P159" s="1135"/>
      <c r="Q159" s="1135"/>
      <c r="R159" s="1135"/>
      <c r="S159" s="1135"/>
      <c r="T159" s="1135"/>
      <c r="U159" s="1135"/>
      <c r="V159" s="1135"/>
      <c r="W159" s="1133"/>
      <c r="X159" s="1133"/>
      <c r="Y159" s="1136"/>
      <c r="Z159" s="1136"/>
      <c r="AA159" s="1133"/>
      <c r="AB159" s="1133"/>
      <c r="AC159" s="1133"/>
      <c r="AD159" s="1133"/>
      <c r="AE159" s="1316"/>
      <c r="AF159" s="1316"/>
      <c r="AG159" s="1364"/>
      <c r="AH159" s="1363"/>
      <c r="AI159" s="1363"/>
    </row>
    <row r="160" spans="1:35" s="77" customFormat="1" x14ac:dyDescent="0.2">
      <c r="A160" s="361" t="s">
        <v>385</v>
      </c>
      <c r="B160" s="30" t="s">
        <v>4</v>
      </c>
      <c r="C160" s="30" t="s">
        <v>4</v>
      </c>
      <c r="D160" s="30" t="s">
        <v>4</v>
      </c>
      <c r="E160" s="30" t="s">
        <v>4</v>
      </c>
      <c r="F160" s="30" t="s">
        <v>4</v>
      </c>
      <c r="G160" s="30" t="s">
        <v>4</v>
      </c>
      <c r="H160" s="30" t="s">
        <v>4</v>
      </c>
      <c r="I160" s="30" t="s">
        <v>4</v>
      </c>
      <c r="J160" s="30" t="s">
        <v>4</v>
      </c>
      <c r="K160" s="30" t="s">
        <v>4</v>
      </c>
      <c r="L160" s="30" t="s">
        <v>4</v>
      </c>
      <c r="M160" s="30" t="s">
        <v>4</v>
      </c>
      <c r="N160" s="30" t="s">
        <v>4</v>
      </c>
      <c r="O160" s="30" t="s">
        <v>4</v>
      </c>
      <c r="P160" s="30" t="s">
        <v>4</v>
      </c>
      <c r="Q160" s="30" t="s">
        <v>4</v>
      </c>
      <c r="R160" s="30" t="s">
        <v>4</v>
      </c>
      <c r="S160" s="30" t="s">
        <v>4</v>
      </c>
      <c r="T160" s="30" t="s">
        <v>4</v>
      </c>
      <c r="U160" s="151" t="s">
        <v>4</v>
      </c>
      <c r="V160" s="151" t="s">
        <v>4</v>
      </c>
      <c r="W160" s="151" t="s">
        <v>4</v>
      </c>
      <c r="X160" s="69">
        <v>4115.8999999999996</v>
      </c>
      <c r="Y160" s="69">
        <v>3216.7</v>
      </c>
      <c r="Z160" s="69">
        <v>3708.9</v>
      </c>
      <c r="AA160" s="69">
        <v>3935.6</v>
      </c>
      <c r="AB160" s="69">
        <v>6636</v>
      </c>
      <c r="AC160" s="69">
        <v>7411.8</v>
      </c>
      <c r="AD160" s="69">
        <v>8244.5</v>
      </c>
      <c r="AE160" s="64">
        <v>8957.7999999999993</v>
      </c>
      <c r="AF160" s="64">
        <v>10923.5</v>
      </c>
      <c r="AG160" s="69">
        <v>12652.102000000001</v>
      </c>
      <c r="AH160" s="64">
        <v>14707.373</v>
      </c>
      <c r="AI160" s="64">
        <v>16818.451000000001</v>
      </c>
    </row>
    <row r="161" spans="1:35" s="77" customFormat="1" x14ac:dyDescent="0.2">
      <c r="A161" s="361" t="s">
        <v>386</v>
      </c>
      <c r="B161" s="30" t="s">
        <v>4</v>
      </c>
      <c r="C161" s="30" t="s">
        <v>4</v>
      </c>
      <c r="D161" s="30" t="s">
        <v>4</v>
      </c>
      <c r="E161" s="30" t="s">
        <v>4</v>
      </c>
      <c r="F161" s="30" t="s">
        <v>4</v>
      </c>
      <c r="G161" s="30" t="s">
        <v>4</v>
      </c>
      <c r="H161" s="30" t="s">
        <v>4</v>
      </c>
      <c r="I161" s="30" t="s">
        <v>4</v>
      </c>
      <c r="J161" s="30" t="s">
        <v>4</v>
      </c>
      <c r="K161" s="30" t="s">
        <v>4</v>
      </c>
      <c r="L161" s="30" t="s">
        <v>4</v>
      </c>
      <c r="M161" s="30" t="s">
        <v>4</v>
      </c>
      <c r="N161" s="30" t="s">
        <v>4</v>
      </c>
      <c r="O161" s="30" t="s">
        <v>4</v>
      </c>
      <c r="P161" s="30" t="s">
        <v>4</v>
      </c>
      <c r="Q161" s="30" t="s">
        <v>4</v>
      </c>
      <c r="R161" s="30" t="s">
        <v>4</v>
      </c>
      <c r="S161" s="30" t="s">
        <v>4</v>
      </c>
      <c r="T161" s="30" t="s">
        <v>4</v>
      </c>
      <c r="U161" s="151" t="s">
        <v>4</v>
      </c>
      <c r="V161" s="151" t="s">
        <v>4</v>
      </c>
      <c r="W161" s="151" t="s">
        <v>4</v>
      </c>
      <c r="X161" s="644" t="s">
        <v>8</v>
      </c>
      <c r="Y161" s="151">
        <v>76.8</v>
      </c>
      <c r="Z161" s="156">
        <v>115.2</v>
      </c>
      <c r="AA161" s="50">
        <v>105.7</v>
      </c>
      <c r="AB161" s="69">
        <v>167.8</v>
      </c>
      <c r="AC161" s="69">
        <v>105.5</v>
      </c>
      <c r="AD161" s="69">
        <v>105.4</v>
      </c>
      <c r="AE161" s="64">
        <v>102</v>
      </c>
      <c r="AF161" s="64">
        <v>112.5</v>
      </c>
      <c r="AG161" s="27">
        <v>100</v>
      </c>
      <c r="AH161" s="64">
        <v>102.3279069515234</v>
      </c>
      <c r="AI161" s="64">
        <v>107.1</v>
      </c>
    </row>
    <row r="162" spans="1:35" s="440" customFormat="1" ht="12.75" x14ac:dyDescent="0.2">
      <c r="A162" s="1483" t="s">
        <v>878</v>
      </c>
      <c r="B162" s="1483"/>
      <c r="C162" s="1483"/>
      <c r="D162" s="1483"/>
      <c r="E162" s="1483"/>
      <c r="F162" s="1483"/>
      <c r="G162" s="1483"/>
      <c r="H162" s="1483"/>
      <c r="I162" s="1483"/>
      <c r="J162" s="1483"/>
      <c r="K162" s="1483"/>
      <c r="L162" s="1483"/>
      <c r="M162" s="1483"/>
      <c r="N162" s="1483"/>
      <c r="O162" s="1483"/>
      <c r="P162" s="1483"/>
      <c r="Q162" s="1483"/>
      <c r="R162" s="1483"/>
      <c r="S162" s="1483"/>
      <c r="T162" s="1483"/>
      <c r="U162" s="1483"/>
      <c r="V162" s="1483"/>
      <c r="W162" s="1483"/>
      <c r="X162" s="1483"/>
      <c r="Y162" s="1483"/>
      <c r="Z162" s="1483"/>
      <c r="AA162" s="1483"/>
      <c r="AB162" s="1483"/>
      <c r="AC162" s="203"/>
      <c r="AD162" s="203"/>
    </row>
    <row r="163" spans="1:35" s="440" customFormat="1" ht="11.25" customHeight="1" x14ac:dyDescent="0.2">
      <c r="A163" s="1479" t="s">
        <v>879</v>
      </c>
      <c r="B163" s="1479"/>
      <c r="C163" s="1479"/>
      <c r="D163" s="1479"/>
      <c r="E163" s="1479"/>
      <c r="F163" s="1479"/>
      <c r="G163" s="1479"/>
      <c r="H163" s="1479"/>
      <c r="I163" s="1479"/>
      <c r="J163" s="1479"/>
      <c r="K163" s="1479"/>
      <c r="L163" s="1479"/>
      <c r="M163" s="1479"/>
      <c r="N163" s="1479"/>
      <c r="O163" s="1479"/>
      <c r="P163" s="1479"/>
      <c r="Q163" s="1479"/>
      <c r="R163" s="1479"/>
      <c r="S163" s="1479"/>
      <c r="T163" s="1479"/>
      <c r="U163" s="1479"/>
      <c r="V163" s="1479"/>
      <c r="W163" s="1479"/>
      <c r="X163" s="1479"/>
      <c r="Y163" s="1479"/>
      <c r="Z163" s="1479"/>
      <c r="AA163" s="1479"/>
      <c r="AB163" s="1479"/>
      <c r="AC163" s="203"/>
      <c r="AD163" s="203"/>
    </row>
    <row r="164" spans="1:35" s="440" customFormat="1" ht="12.75" x14ac:dyDescent="0.2">
      <c r="A164" s="1480" t="s">
        <v>880</v>
      </c>
      <c r="B164" s="1480"/>
      <c r="C164" s="1480"/>
      <c r="D164" s="1480"/>
      <c r="E164" s="1480"/>
      <c r="F164" s="1480"/>
      <c r="G164" s="1480"/>
      <c r="H164" s="1480"/>
      <c r="I164" s="1480"/>
      <c r="J164" s="1480"/>
      <c r="K164" s="1480"/>
      <c r="L164" s="1480"/>
      <c r="M164" s="1480"/>
      <c r="N164" s="1480"/>
      <c r="O164" s="1480"/>
      <c r="P164" s="1480"/>
      <c r="Q164" s="1480"/>
      <c r="R164" s="1480"/>
      <c r="S164" s="1480"/>
      <c r="T164" s="1480"/>
      <c r="U164" s="1480"/>
      <c r="V164" s="1480"/>
      <c r="W164" s="1480"/>
      <c r="X164" s="1480"/>
      <c r="Y164" s="1480"/>
      <c r="Z164" s="1480"/>
      <c r="AA164" s="1480"/>
      <c r="AB164" s="1480"/>
      <c r="AC164" s="203"/>
      <c r="AD164" s="203"/>
    </row>
    <row r="165" spans="1:35" ht="12.75" customHeight="1" x14ac:dyDescent="0.2">
      <c r="A165" s="1481" t="s">
        <v>881</v>
      </c>
      <c r="B165" s="1481"/>
      <c r="C165" s="1481"/>
      <c r="D165" s="1481"/>
      <c r="E165" s="1481"/>
      <c r="F165" s="1481"/>
      <c r="G165" s="1481"/>
      <c r="H165" s="1481"/>
      <c r="I165" s="1481"/>
      <c r="J165" s="1481"/>
      <c r="K165" s="1481"/>
      <c r="L165" s="1481"/>
      <c r="M165" s="1481"/>
      <c r="N165" s="1481"/>
      <c r="O165" s="1481"/>
      <c r="P165" s="1481"/>
      <c r="Q165" s="1481"/>
      <c r="R165" s="1481"/>
      <c r="S165" s="1481"/>
      <c r="T165" s="1481"/>
      <c r="U165" s="1481"/>
      <c r="V165" s="1481"/>
      <c r="W165" s="1481"/>
      <c r="X165" s="1481"/>
      <c r="Y165" s="1481"/>
      <c r="Z165" s="1481"/>
      <c r="AA165" s="1481"/>
      <c r="AB165" s="1481"/>
      <c r="AC165" s="236"/>
      <c r="AD165" s="236"/>
    </row>
    <row r="166" spans="1:35" s="440" customFormat="1" ht="12.75" x14ac:dyDescent="0.2">
      <c r="A166" s="1482" t="s">
        <v>882</v>
      </c>
      <c r="B166" s="1482"/>
      <c r="C166" s="1482"/>
      <c r="D166" s="1482"/>
      <c r="E166" s="1482"/>
      <c r="F166" s="1482"/>
      <c r="G166" s="1482"/>
      <c r="H166" s="1482"/>
      <c r="I166" s="1482"/>
      <c r="J166" s="1482"/>
      <c r="K166" s="1482"/>
      <c r="L166" s="1482"/>
      <c r="M166" s="1482"/>
      <c r="N166" s="1482"/>
      <c r="O166" s="1482"/>
      <c r="P166" s="1482"/>
      <c r="Q166" s="1482"/>
      <c r="R166" s="1482"/>
      <c r="S166" s="1482"/>
      <c r="T166" s="1482"/>
      <c r="U166" s="1482"/>
      <c r="V166" s="1482"/>
      <c r="W166" s="1482"/>
      <c r="X166" s="1482"/>
      <c r="Y166" s="1482"/>
      <c r="Z166" s="1482"/>
      <c r="AA166" s="1482"/>
      <c r="AB166" s="1482"/>
      <c r="AC166" s="236"/>
      <c r="AD166" s="236"/>
    </row>
    <row r="167" spans="1:35" x14ac:dyDescent="0.2">
      <c r="A167" s="217" t="s">
        <v>491</v>
      </c>
    </row>
    <row r="168" spans="1:35" x14ac:dyDescent="0.2">
      <c r="A168" s="217" t="s">
        <v>534</v>
      </c>
    </row>
    <row r="173" spans="1:35" ht="11.25" customHeight="1" x14ac:dyDescent="0.2"/>
  </sheetData>
  <mergeCells count="6">
    <mergeCell ref="A166:AB166"/>
    <mergeCell ref="A1:W1"/>
    <mergeCell ref="A162:AB162"/>
    <mergeCell ref="A163:AB163"/>
    <mergeCell ref="A164:AB164"/>
    <mergeCell ref="A165:AB16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8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5" sqref="M25"/>
    </sheetView>
  </sheetViews>
  <sheetFormatPr defaultRowHeight="11.25" x14ac:dyDescent="0.2"/>
  <cols>
    <col min="1" max="1" width="65.7109375" style="798" customWidth="1"/>
    <col min="2" max="11" width="12.140625" style="798" customWidth="1"/>
    <col min="12" max="12" width="11" style="812" customWidth="1"/>
    <col min="13" max="13" width="11.42578125" style="812" customWidth="1"/>
    <col min="14" max="14" width="12.7109375" style="812" customWidth="1"/>
    <col min="15" max="15" width="11" style="371" customWidth="1"/>
    <col min="16" max="16" width="11.7109375" style="371" customWidth="1"/>
    <col min="17" max="246" width="9.140625" style="77"/>
    <col min="247" max="247" width="65.7109375" style="77" customWidth="1"/>
    <col min="248" max="257" width="12.140625" style="77" customWidth="1"/>
    <col min="258" max="258" width="11" style="77" customWidth="1"/>
    <col min="259" max="259" width="11.42578125" style="77" customWidth="1"/>
    <col min="260" max="260" width="12.7109375" style="77" customWidth="1"/>
    <col min="261" max="502" width="9.140625" style="77"/>
    <col min="503" max="503" width="65.7109375" style="77" customWidth="1"/>
    <col min="504" max="513" width="12.140625" style="77" customWidth="1"/>
    <col min="514" max="514" width="11" style="77" customWidth="1"/>
    <col min="515" max="515" width="11.42578125" style="77" customWidth="1"/>
    <col min="516" max="516" width="12.7109375" style="77" customWidth="1"/>
    <col min="517" max="758" width="9.140625" style="77"/>
    <col min="759" max="759" width="65.7109375" style="77" customWidth="1"/>
    <col min="760" max="769" width="12.140625" style="77" customWidth="1"/>
    <col min="770" max="770" width="11" style="77" customWidth="1"/>
    <col min="771" max="771" width="11.42578125" style="77" customWidth="1"/>
    <col min="772" max="772" width="12.7109375" style="77" customWidth="1"/>
    <col min="773" max="1014" width="9.140625" style="77"/>
    <col min="1015" max="1015" width="65.7109375" style="77" customWidth="1"/>
    <col min="1016" max="1025" width="12.140625" style="77" customWidth="1"/>
    <col min="1026" max="1026" width="11" style="77" customWidth="1"/>
    <col min="1027" max="1027" width="11.42578125" style="77" customWidth="1"/>
    <col min="1028" max="1028" width="12.7109375" style="77" customWidth="1"/>
    <col min="1029" max="1270" width="9.140625" style="77"/>
    <col min="1271" max="1271" width="65.7109375" style="77" customWidth="1"/>
    <col min="1272" max="1281" width="12.140625" style="77" customWidth="1"/>
    <col min="1282" max="1282" width="11" style="77" customWidth="1"/>
    <col min="1283" max="1283" width="11.42578125" style="77" customWidth="1"/>
    <col min="1284" max="1284" width="12.7109375" style="77" customWidth="1"/>
    <col min="1285" max="1526" width="9.140625" style="77"/>
    <col min="1527" max="1527" width="65.7109375" style="77" customWidth="1"/>
    <col min="1528" max="1537" width="12.140625" style="77" customWidth="1"/>
    <col min="1538" max="1538" width="11" style="77" customWidth="1"/>
    <col min="1539" max="1539" width="11.42578125" style="77" customWidth="1"/>
    <col min="1540" max="1540" width="12.7109375" style="77" customWidth="1"/>
    <col min="1541" max="1782" width="9.140625" style="77"/>
    <col min="1783" max="1783" width="65.7109375" style="77" customWidth="1"/>
    <col min="1784" max="1793" width="12.140625" style="77" customWidth="1"/>
    <col min="1794" max="1794" width="11" style="77" customWidth="1"/>
    <col min="1795" max="1795" width="11.42578125" style="77" customWidth="1"/>
    <col min="1796" max="1796" width="12.7109375" style="77" customWidth="1"/>
    <col min="1797" max="2038" width="9.140625" style="77"/>
    <col min="2039" max="2039" width="65.7109375" style="77" customWidth="1"/>
    <col min="2040" max="2049" width="12.140625" style="77" customWidth="1"/>
    <col min="2050" max="2050" width="11" style="77" customWidth="1"/>
    <col min="2051" max="2051" width="11.42578125" style="77" customWidth="1"/>
    <col min="2052" max="2052" width="12.7109375" style="77" customWidth="1"/>
    <col min="2053" max="2294" width="9.140625" style="77"/>
    <col min="2295" max="2295" width="65.7109375" style="77" customWidth="1"/>
    <col min="2296" max="2305" width="12.140625" style="77" customWidth="1"/>
    <col min="2306" max="2306" width="11" style="77" customWidth="1"/>
    <col min="2307" max="2307" width="11.42578125" style="77" customWidth="1"/>
    <col min="2308" max="2308" width="12.7109375" style="77" customWidth="1"/>
    <col min="2309" max="2550" width="9.140625" style="77"/>
    <col min="2551" max="2551" width="65.7109375" style="77" customWidth="1"/>
    <col min="2552" max="2561" width="12.140625" style="77" customWidth="1"/>
    <col min="2562" max="2562" width="11" style="77" customWidth="1"/>
    <col min="2563" max="2563" width="11.42578125" style="77" customWidth="1"/>
    <col min="2564" max="2564" width="12.7109375" style="77" customWidth="1"/>
    <col min="2565" max="2806" width="9.140625" style="77"/>
    <col min="2807" max="2807" width="65.7109375" style="77" customWidth="1"/>
    <col min="2808" max="2817" width="12.140625" style="77" customWidth="1"/>
    <col min="2818" max="2818" width="11" style="77" customWidth="1"/>
    <col min="2819" max="2819" width="11.42578125" style="77" customWidth="1"/>
    <col min="2820" max="2820" width="12.7109375" style="77" customWidth="1"/>
    <col min="2821" max="3062" width="9.140625" style="77"/>
    <col min="3063" max="3063" width="65.7109375" style="77" customWidth="1"/>
    <col min="3064" max="3073" width="12.140625" style="77" customWidth="1"/>
    <col min="3074" max="3074" width="11" style="77" customWidth="1"/>
    <col min="3075" max="3075" width="11.42578125" style="77" customWidth="1"/>
    <col min="3076" max="3076" width="12.7109375" style="77" customWidth="1"/>
    <col min="3077" max="3318" width="9.140625" style="77"/>
    <col min="3319" max="3319" width="65.7109375" style="77" customWidth="1"/>
    <col min="3320" max="3329" width="12.140625" style="77" customWidth="1"/>
    <col min="3330" max="3330" width="11" style="77" customWidth="1"/>
    <col min="3331" max="3331" width="11.42578125" style="77" customWidth="1"/>
    <col min="3332" max="3332" width="12.7109375" style="77" customWidth="1"/>
    <col min="3333" max="3574" width="9.140625" style="77"/>
    <col min="3575" max="3575" width="65.7109375" style="77" customWidth="1"/>
    <col min="3576" max="3585" width="12.140625" style="77" customWidth="1"/>
    <col min="3586" max="3586" width="11" style="77" customWidth="1"/>
    <col min="3587" max="3587" width="11.42578125" style="77" customWidth="1"/>
    <col min="3588" max="3588" width="12.7109375" style="77" customWidth="1"/>
    <col min="3589" max="3830" width="9.140625" style="77"/>
    <col min="3831" max="3831" width="65.7109375" style="77" customWidth="1"/>
    <col min="3832" max="3841" width="12.140625" style="77" customWidth="1"/>
    <col min="3842" max="3842" width="11" style="77" customWidth="1"/>
    <col min="3843" max="3843" width="11.42578125" style="77" customWidth="1"/>
    <col min="3844" max="3844" width="12.7109375" style="77" customWidth="1"/>
    <col min="3845" max="4086" width="9.140625" style="77"/>
    <col min="4087" max="4087" width="65.7109375" style="77" customWidth="1"/>
    <col min="4088" max="4097" width="12.140625" style="77" customWidth="1"/>
    <col min="4098" max="4098" width="11" style="77" customWidth="1"/>
    <col min="4099" max="4099" width="11.42578125" style="77" customWidth="1"/>
    <col min="4100" max="4100" width="12.7109375" style="77" customWidth="1"/>
    <col min="4101" max="4342" width="9.140625" style="77"/>
    <col min="4343" max="4343" width="65.7109375" style="77" customWidth="1"/>
    <col min="4344" max="4353" width="12.140625" style="77" customWidth="1"/>
    <col min="4354" max="4354" width="11" style="77" customWidth="1"/>
    <col min="4355" max="4355" width="11.42578125" style="77" customWidth="1"/>
    <col min="4356" max="4356" width="12.7109375" style="77" customWidth="1"/>
    <col min="4357" max="4598" width="9.140625" style="77"/>
    <col min="4599" max="4599" width="65.7109375" style="77" customWidth="1"/>
    <col min="4600" max="4609" width="12.140625" style="77" customWidth="1"/>
    <col min="4610" max="4610" width="11" style="77" customWidth="1"/>
    <col min="4611" max="4611" width="11.42578125" style="77" customWidth="1"/>
    <col min="4612" max="4612" width="12.7109375" style="77" customWidth="1"/>
    <col min="4613" max="4854" width="9.140625" style="77"/>
    <col min="4855" max="4855" width="65.7109375" style="77" customWidth="1"/>
    <col min="4856" max="4865" width="12.140625" style="77" customWidth="1"/>
    <col min="4866" max="4866" width="11" style="77" customWidth="1"/>
    <col min="4867" max="4867" width="11.42578125" style="77" customWidth="1"/>
    <col min="4868" max="4868" width="12.7109375" style="77" customWidth="1"/>
    <col min="4869" max="5110" width="9.140625" style="77"/>
    <col min="5111" max="5111" width="65.7109375" style="77" customWidth="1"/>
    <col min="5112" max="5121" width="12.140625" style="77" customWidth="1"/>
    <col min="5122" max="5122" width="11" style="77" customWidth="1"/>
    <col min="5123" max="5123" width="11.42578125" style="77" customWidth="1"/>
    <col min="5124" max="5124" width="12.7109375" style="77" customWidth="1"/>
    <col min="5125" max="5366" width="9.140625" style="77"/>
    <col min="5367" max="5367" width="65.7109375" style="77" customWidth="1"/>
    <col min="5368" max="5377" width="12.140625" style="77" customWidth="1"/>
    <col min="5378" max="5378" width="11" style="77" customWidth="1"/>
    <col min="5379" max="5379" width="11.42578125" style="77" customWidth="1"/>
    <col min="5380" max="5380" width="12.7109375" style="77" customWidth="1"/>
    <col min="5381" max="5622" width="9.140625" style="77"/>
    <col min="5623" max="5623" width="65.7109375" style="77" customWidth="1"/>
    <col min="5624" max="5633" width="12.140625" style="77" customWidth="1"/>
    <col min="5634" max="5634" width="11" style="77" customWidth="1"/>
    <col min="5635" max="5635" width="11.42578125" style="77" customWidth="1"/>
    <col min="5636" max="5636" width="12.7109375" style="77" customWidth="1"/>
    <col min="5637" max="5878" width="9.140625" style="77"/>
    <col min="5879" max="5879" width="65.7109375" style="77" customWidth="1"/>
    <col min="5880" max="5889" width="12.140625" style="77" customWidth="1"/>
    <col min="5890" max="5890" width="11" style="77" customWidth="1"/>
    <col min="5891" max="5891" width="11.42578125" style="77" customWidth="1"/>
    <col min="5892" max="5892" width="12.7109375" style="77" customWidth="1"/>
    <col min="5893" max="6134" width="9.140625" style="77"/>
    <col min="6135" max="6135" width="65.7109375" style="77" customWidth="1"/>
    <col min="6136" max="6145" width="12.140625" style="77" customWidth="1"/>
    <col min="6146" max="6146" width="11" style="77" customWidth="1"/>
    <col min="6147" max="6147" width="11.42578125" style="77" customWidth="1"/>
    <col min="6148" max="6148" width="12.7109375" style="77" customWidth="1"/>
    <col min="6149" max="6390" width="9.140625" style="77"/>
    <col min="6391" max="6391" width="65.7109375" style="77" customWidth="1"/>
    <col min="6392" max="6401" width="12.140625" style="77" customWidth="1"/>
    <col min="6402" max="6402" width="11" style="77" customWidth="1"/>
    <col min="6403" max="6403" width="11.42578125" style="77" customWidth="1"/>
    <col min="6404" max="6404" width="12.7109375" style="77" customWidth="1"/>
    <col min="6405" max="6646" width="9.140625" style="77"/>
    <col min="6647" max="6647" width="65.7109375" style="77" customWidth="1"/>
    <col min="6648" max="6657" width="12.140625" style="77" customWidth="1"/>
    <col min="6658" max="6658" width="11" style="77" customWidth="1"/>
    <col min="6659" max="6659" width="11.42578125" style="77" customWidth="1"/>
    <col min="6660" max="6660" width="12.7109375" style="77" customWidth="1"/>
    <col min="6661" max="6902" width="9.140625" style="77"/>
    <col min="6903" max="6903" width="65.7109375" style="77" customWidth="1"/>
    <col min="6904" max="6913" width="12.140625" style="77" customWidth="1"/>
    <col min="6914" max="6914" width="11" style="77" customWidth="1"/>
    <col min="6915" max="6915" width="11.42578125" style="77" customWidth="1"/>
    <col min="6916" max="6916" width="12.7109375" style="77" customWidth="1"/>
    <col min="6917" max="7158" width="9.140625" style="77"/>
    <col min="7159" max="7159" width="65.7109375" style="77" customWidth="1"/>
    <col min="7160" max="7169" width="12.140625" style="77" customWidth="1"/>
    <col min="7170" max="7170" width="11" style="77" customWidth="1"/>
    <col min="7171" max="7171" width="11.42578125" style="77" customWidth="1"/>
    <col min="7172" max="7172" width="12.7109375" style="77" customWidth="1"/>
    <col min="7173" max="7414" width="9.140625" style="77"/>
    <col min="7415" max="7415" width="65.7109375" style="77" customWidth="1"/>
    <col min="7416" max="7425" width="12.140625" style="77" customWidth="1"/>
    <col min="7426" max="7426" width="11" style="77" customWidth="1"/>
    <col min="7427" max="7427" width="11.42578125" style="77" customWidth="1"/>
    <col min="7428" max="7428" width="12.7109375" style="77" customWidth="1"/>
    <col min="7429" max="7670" width="9.140625" style="77"/>
    <col min="7671" max="7671" width="65.7109375" style="77" customWidth="1"/>
    <col min="7672" max="7681" width="12.140625" style="77" customWidth="1"/>
    <col min="7682" max="7682" width="11" style="77" customWidth="1"/>
    <col min="7683" max="7683" width="11.42578125" style="77" customWidth="1"/>
    <col min="7684" max="7684" width="12.7109375" style="77" customWidth="1"/>
    <col min="7685" max="7926" width="9.140625" style="77"/>
    <col min="7927" max="7927" width="65.7109375" style="77" customWidth="1"/>
    <col min="7928" max="7937" width="12.140625" style="77" customWidth="1"/>
    <col min="7938" max="7938" width="11" style="77" customWidth="1"/>
    <col min="7939" max="7939" width="11.42578125" style="77" customWidth="1"/>
    <col min="7940" max="7940" width="12.7109375" style="77" customWidth="1"/>
    <col min="7941" max="8182" width="9.140625" style="77"/>
    <col min="8183" max="8183" width="65.7109375" style="77" customWidth="1"/>
    <col min="8184" max="8193" width="12.140625" style="77" customWidth="1"/>
    <col min="8194" max="8194" width="11" style="77" customWidth="1"/>
    <col min="8195" max="8195" width="11.42578125" style="77" customWidth="1"/>
    <col min="8196" max="8196" width="12.7109375" style="77" customWidth="1"/>
    <col min="8197" max="8438" width="9.140625" style="77"/>
    <col min="8439" max="8439" width="65.7109375" style="77" customWidth="1"/>
    <col min="8440" max="8449" width="12.140625" style="77" customWidth="1"/>
    <col min="8450" max="8450" width="11" style="77" customWidth="1"/>
    <col min="8451" max="8451" width="11.42578125" style="77" customWidth="1"/>
    <col min="8452" max="8452" width="12.7109375" style="77" customWidth="1"/>
    <col min="8453" max="8694" width="9.140625" style="77"/>
    <col min="8695" max="8695" width="65.7109375" style="77" customWidth="1"/>
    <col min="8696" max="8705" width="12.140625" style="77" customWidth="1"/>
    <col min="8706" max="8706" width="11" style="77" customWidth="1"/>
    <col min="8707" max="8707" width="11.42578125" style="77" customWidth="1"/>
    <col min="8708" max="8708" width="12.7109375" style="77" customWidth="1"/>
    <col min="8709" max="8950" width="9.140625" style="77"/>
    <col min="8951" max="8951" width="65.7109375" style="77" customWidth="1"/>
    <col min="8952" max="8961" width="12.140625" style="77" customWidth="1"/>
    <col min="8962" max="8962" width="11" style="77" customWidth="1"/>
    <col min="8963" max="8963" width="11.42578125" style="77" customWidth="1"/>
    <col min="8964" max="8964" width="12.7109375" style="77" customWidth="1"/>
    <col min="8965" max="9206" width="9.140625" style="77"/>
    <col min="9207" max="9207" width="65.7109375" style="77" customWidth="1"/>
    <col min="9208" max="9217" width="12.140625" style="77" customWidth="1"/>
    <col min="9218" max="9218" width="11" style="77" customWidth="1"/>
    <col min="9219" max="9219" width="11.42578125" style="77" customWidth="1"/>
    <col min="9220" max="9220" width="12.7109375" style="77" customWidth="1"/>
    <col min="9221" max="9462" width="9.140625" style="77"/>
    <col min="9463" max="9463" width="65.7109375" style="77" customWidth="1"/>
    <col min="9464" max="9473" width="12.140625" style="77" customWidth="1"/>
    <col min="9474" max="9474" width="11" style="77" customWidth="1"/>
    <col min="9475" max="9475" width="11.42578125" style="77" customWidth="1"/>
    <col min="9476" max="9476" width="12.7109375" style="77" customWidth="1"/>
    <col min="9477" max="9718" width="9.140625" style="77"/>
    <col min="9719" max="9719" width="65.7109375" style="77" customWidth="1"/>
    <col min="9720" max="9729" width="12.140625" style="77" customWidth="1"/>
    <col min="9730" max="9730" width="11" style="77" customWidth="1"/>
    <col min="9731" max="9731" width="11.42578125" style="77" customWidth="1"/>
    <col min="9732" max="9732" width="12.7109375" style="77" customWidth="1"/>
    <col min="9733" max="9974" width="9.140625" style="77"/>
    <col min="9975" max="9975" width="65.7109375" style="77" customWidth="1"/>
    <col min="9976" max="9985" width="12.140625" style="77" customWidth="1"/>
    <col min="9986" max="9986" width="11" style="77" customWidth="1"/>
    <col min="9987" max="9987" width="11.42578125" style="77" customWidth="1"/>
    <col min="9988" max="9988" width="12.7109375" style="77" customWidth="1"/>
    <col min="9989" max="10230" width="9.140625" style="77"/>
    <col min="10231" max="10231" width="65.7109375" style="77" customWidth="1"/>
    <col min="10232" max="10241" width="12.140625" style="77" customWidth="1"/>
    <col min="10242" max="10242" width="11" style="77" customWidth="1"/>
    <col min="10243" max="10243" width="11.42578125" style="77" customWidth="1"/>
    <col min="10244" max="10244" width="12.7109375" style="77" customWidth="1"/>
    <col min="10245" max="10486" width="9.140625" style="77"/>
    <col min="10487" max="10487" width="65.7109375" style="77" customWidth="1"/>
    <col min="10488" max="10497" width="12.140625" style="77" customWidth="1"/>
    <col min="10498" max="10498" width="11" style="77" customWidth="1"/>
    <col min="10499" max="10499" width="11.42578125" style="77" customWidth="1"/>
    <col min="10500" max="10500" width="12.7109375" style="77" customWidth="1"/>
    <col min="10501" max="10742" width="9.140625" style="77"/>
    <col min="10743" max="10743" width="65.7109375" style="77" customWidth="1"/>
    <col min="10744" max="10753" width="12.140625" style="77" customWidth="1"/>
    <col min="10754" max="10754" width="11" style="77" customWidth="1"/>
    <col min="10755" max="10755" width="11.42578125" style="77" customWidth="1"/>
    <col min="10756" max="10756" width="12.7109375" style="77" customWidth="1"/>
    <col min="10757" max="10998" width="9.140625" style="77"/>
    <col min="10999" max="10999" width="65.7109375" style="77" customWidth="1"/>
    <col min="11000" max="11009" width="12.140625" style="77" customWidth="1"/>
    <col min="11010" max="11010" width="11" style="77" customWidth="1"/>
    <col min="11011" max="11011" width="11.42578125" style="77" customWidth="1"/>
    <col min="11012" max="11012" width="12.7109375" style="77" customWidth="1"/>
    <col min="11013" max="11254" width="9.140625" style="77"/>
    <col min="11255" max="11255" width="65.7109375" style="77" customWidth="1"/>
    <col min="11256" max="11265" width="12.140625" style="77" customWidth="1"/>
    <col min="11266" max="11266" width="11" style="77" customWidth="1"/>
    <col min="11267" max="11267" width="11.42578125" style="77" customWidth="1"/>
    <col min="11268" max="11268" width="12.7109375" style="77" customWidth="1"/>
    <col min="11269" max="11510" width="9.140625" style="77"/>
    <col min="11511" max="11511" width="65.7109375" style="77" customWidth="1"/>
    <col min="11512" max="11521" width="12.140625" style="77" customWidth="1"/>
    <col min="11522" max="11522" width="11" style="77" customWidth="1"/>
    <col min="11523" max="11523" width="11.42578125" style="77" customWidth="1"/>
    <col min="11524" max="11524" width="12.7109375" style="77" customWidth="1"/>
    <col min="11525" max="11766" width="9.140625" style="77"/>
    <col min="11767" max="11767" width="65.7109375" style="77" customWidth="1"/>
    <col min="11768" max="11777" width="12.140625" style="77" customWidth="1"/>
    <col min="11778" max="11778" width="11" style="77" customWidth="1"/>
    <col min="11779" max="11779" width="11.42578125" style="77" customWidth="1"/>
    <col min="11780" max="11780" width="12.7109375" style="77" customWidth="1"/>
    <col min="11781" max="12022" width="9.140625" style="77"/>
    <col min="12023" max="12023" width="65.7109375" style="77" customWidth="1"/>
    <col min="12024" max="12033" width="12.140625" style="77" customWidth="1"/>
    <col min="12034" max="12034" width="11" style="77" customWidth="1"/>
    <col min="12035" max="12035" width="11.42578125" style="77" customWidth="1"/>
    <col min="12036" max="12036" width="12.7109375" style="77" customWidth="1"/>
    <col min="12037" max="12278" width="9.140625" style="77"/>
    <col min="12279" max="12279" width="65.7109375" style="77" customWidth="1"/>
    <col min="12280" max="12289" width="12.140625" style="77" customWidth="1"/>
    <col min="12290" max="12290" width="11" style="77" customWidth="1"/>
    <col min="12291" max="12291" width="11.42578125" style="77" customWidth="1"/>
    <col min="12292" max="12292" width="12.7109375" style="77" customWidth="1"/>
    <col min="12293" max="12534" width="9.140625" style="77"/>
    <col min="12535" max="12535" width="65.7109375" style="77" customWidth="1"/>
    <col min="12536" max="12545" width="12.140625" style="77" customWidth="1"/>
    <col min="12546" max="12546" width="11" style="77" customWidth="1"/>
    <col min="12547" max="12547" width="11.42578125" style="77" customWidth="1"/>
    <col min="12548" max="12548" width="12.7109375" style="77" customWidth="1"/>
    <col min="12549" max="12790" width="9.140625" style="77"/>
    <col min="12791" max="12791" width="65.7109375" style="77" customWidth="1"/>
    <col min="12792" max="12801" width="12.140625" style="77" customWidth="1"/>
    <col min="12802" max="12802" width="11" style="77" customWidth="1"/>
    <col min="12803" max="12803" width="11.42578125" style="77" customWidth="1"/>
    <col min="12804" max="12804" width="12.7109375" style="77" customWidth="1"/>
    <col min="12805" max="13046" width="9.140625" style="77"/>
    <col min="13047" max="13047" width="65.7109375" style="77" customWidth="1"/>
    <col min="13048" max="13057" width="12.140625" style="77" customWidth="1"/>
    <col min="13058" max="13058" width="11" style="77" customWidth="1"/>
    <col min="13059" max="13059" width="11.42578125" style="77" customWidth="1"/>
    <col min="13060" max="13060" width="12.7109375" style="77" customWidth="1"/>
    <col min="13061" max="13302" width="9.140625" style="77"/>
    <col min="13303" max="13303" width="65.7109375" style="77" customWidth="1"/>
    <col min="13304" max="13313" width="12.140625" style="77" customWidth="1"/>
    <col min="13314" max="13314" width="11" style="77" customWidth="1"/>
    <col min="13315" max="13315" width="11.42578125" style="77" customWidth="1"/>
    <col min="13316" max="13316" width="12.7109375" style="77" customWidth="1"/>
    <col min="13317" max="13558" width="9.140625" style="77"/>
    <col min="13559" max="13559" width="65.7109375" style="77" customWidth="1"/>
    <col min="13560" max="13569" width="12.140625" style="77" customWidth="1"/>
    <col min="13570" max="13570" width="11" style="77" customWidth="1"/>
    <col min="13571" max="13571" width="11.42578125" style="77" customWidth="1"/>
    <col min="13572" max="13572" width="12.7109375" style="77" customWidth="1"/>
    <col min="13573" max="13814" width="9.140625" style="77"/>
    <col min="13815" max="13815" width="65.7109375" style="77" customWidth="1"/>
    <col min="13816" max="13825" width="12.140625" style="77" customWidth="1"/>
    <col min="13826" max="13826" width="11" style="77" customWidth="1"/>
    <col min="13827" max="13827" width="11.42578125" style="77" customWidth="1"/>
    <col min="13828" max="13828" width="12.7109375" style="77" customWidth="1"/>
    <col min="13829" max="14070" width="9.140625" style="77"/>
    <col min="14071" max="14071" width="65.7109375" style="77" customWidth="1"/>
    <col min="14072" max="14081" width="12.140625" style="77" customWidth="1"/>
    <col min="14082" max="14082" width="11" style="77" customWidth="1"/>
    <col min="14083" max="14083" width="11.42578125" style="77" customWidth="1"/>
    <col min="14084" max="14084" width="12.7109375" style="77" customWidth="1"/>
    <col min="14085" max="14326" width="9.140625" style="77"/>
    <col min="14327" max="14327" width="65.7109375" style="77" customWidth="1"/>
    <col min="14328" max="14337" width="12.140625" style="77" customWidth="1"/>
    <col min="14338" max="14338" width="11" style="77" customWidth="1"/>
    <col min="14339" max="14339" width="11.42578125" style="77" customWidth="1"/>
    <col min="14340" max="14340" width="12.7109375" style="77" customWidth="1"/>
    <col min="14341" max="14582" width="9.140625" style="77"/>
    <col min="14583" max="14583" width="65.7109375" style="77" customWidth="1"/>
    <col min="14584" max="14593" width="12.140625" style="77" customWidth="1"/>
    <col min="14594" max="14594" width="11" style="77" customWidth="1"/>
    <col min="14595" max="14595" width="11.42578125" style="77" customWidth="1"/>
    <col min="14596" max="14596" width="12.7109375" style="77" customWidth="1"/>
    <col min="14597" max="14838" width="9.140625" style="77"/>
    <col min="14839" max="14839" width="65.7109375" style="77" customWidth="1"/>
    <col min="14840" max="14849" width="12.140625" style="77" customWidth="1"/>
    <col min="14850" max="14850" width="11" style="77" customWidth="1"/>
    <col min="14851" max="14851" width="11.42578125" style="77" customWidth="1"/>
    <col min="14852" max="14852" width="12.7109375" style="77" customWidth="1"/>
    <col min="14853" max="15094" width="9.140625" style="77"/>
    <col min="15095" max="15095" width="65.7109375" style="77" customWidth="1"/>
    <col min="15096" max="15105" width="12.140625" style="77" customWidth="1"/>
    <col min="15106" max="15106" width="11" style="77" customWidth="1"/>
    <col min="15107" max="15107" width="11.42578125" style="77" customWidth="1"/>
    <col min="15108" max="15108" width="12.7109375" style="77" customWidth="1"/>
    <col min="15109" max="15350" width="9.140625" style="77"/>
    <col min="15351" max="15351" width="65.7109375" style="77" customWidth="1"/>
    <col min="15352" max="15361" width="12.140625" style="77" customWidth="1"/>
    <col min="15362" max="15362" width="11" style="77" customWidth="1"/>
    <col min="15363" max="15363" width="11.42578125" style="77" customWidth="1"/>
    <col min="15364" max="15364" width="12.7109375" style="77" customWidth="1"/>
    <col min="15365" max="15606" width="9.140625" style="77"/>
    <col min="15607" max="15607" width="65.7109375" style="77" customWidth="1"/>
    <col min="15608" max="15617" width="12.140625" style="77" customWidth="1"/>
    <col min="15618" max="15618" width="11" style="77" customWidth="1"/>
    <col min="15619" max="15619" width="11.42578125" style="77" customWidth="1"/>
    <col min="15620" max="15620" width="12.7109375" style="77" customWidth="1"/>
    <col min="15621" max="15862" width="9.140625" style="77"/>
    <col min="15863" max="15863" width="65.7109375" style="77" customWidth="1"/>
    <col min="15864" max="15873" width="12.140625" style="77" customWidth="1"/>
    <col min="15874" max="15874" width="11" style="77" customWidth="1"/>
    <col min="15875" max="15875" width="11.42578125" style="77" customWidth="1"/>
    <col min="15876" max="15876" width="12.7109375" style="77" customWidth="1"/>
    <col min="15877" max="16118" width="9.140625" style="77"/>
    <col min="16119" max="16119" width="65.7109375" style="77" customWidth="1"/>
    <col min="16120" max="16129" width="12.140625" style="77" customWidth="1"/>
    <col min="16130" max="16130" width="11" style="77" customWidth="1"/>
    <col min="16131" max="16131" width="11.42578125" style="77" customWidth="1"/>
    <col min="16132" max="16132" width="12.7109375" style="77" customWidth="1"/>
    <col min="16133" max="16384" width="9.140625" style="77"/>
  </cols>
  <sheetData>
    <row r="1" spans="1:16" ht="15.75" customHeight="1" x14ac:dyDescent="0.25">
      <c r="A1" s="1518" t="s">
        <v>535</v>
      </c>
      <c r="B1" s="1518"/>
      <c r="C1" s="1518"/>
      <c r="D1" s="1518"/>
      <c r="E1" s="1518"/>
      <c r="F1" s="1518"/>
      <c r="G1" s="1518"/>
      <c r="H1" s="1518"/>
      <c r="I1" s="1518"/>
      <c r="J1" s="1518"/>
      <c r="K1" s="1518"/>
      <c r="L1" s="1518"/>
      <c r="M1" s="1518"/>
      <c r="N1" s="1518"/>
    </row>
    <row r="2" spans="1:16" s="10" customFormat="1" x14ac:dyDescent="0.25">
      <c r="A2" s="1088"/>
      <c r="B2" s="1207">
        <v>2010</v>
      </c>
      <c r="C2" s="1207">
        <v>2011</v>
      </c>
      <c r="D2" s="1207">
        <v>2012</v>
      </c>
      <c r="E2" s="1207">
        <v>2013</v>
      </c>
      <c r="F2" s="1207">
        <v>2014</v>
      </c>
      <c r="G2" s="1207">
        <v>2015</v>
      </c>
      <c r="H2" s="1207">
        <v>2016</v>
      </c>
      <c r="I2" s="1207">
        <v>2017</v>
      </c>
      <c r="J2" s="1207">
        <v>2018</v>
      </c>
      <c r="K2" s="1207">
        <v>2019</v>
      </c>
      <c r="L2" s="1207">
        <v>2020</v>
      </c>
      <c r="M2" s="1207">
        <v>2021</v>
      </c>
      <c r="N2" s="1207">
        <v>2022</v>
      </c>
      <c r="O2" s="1048">
        <v>2023</v>
      </c>
      <c r="P2" s="1088">
        <v>2024</v>
      </c>
    </row>
    <row r="3" spans="1:16" s="113" customFormat="1" x14ac:dyDescent="0.2">
      <c r="A3" s="1270" t="s">
        <v>1</v>
      </c>
      <c r="B3" s="1401"/>
      <c r="C3" s="1401"/>
      <c r="D3" s="1401"/>
      <c r="E3" s="1401"/>
      <c r="F3" s="1401"/>
      <c r="G3" s="1401"/>
      <c r="H3" s="1401"/>
      <c r="I3" s="1401"/>
      <c r="J3" s="1401"/>
      <c r="K3" s="1401"/>
      <c r="L3" s="1402"/>
      <c r="M3" s="1402"/>
      <c r="N3" s="1402"/>
      <c r="O3" s="1098"/>
      <c r="P3" s="1098"/>
    </row>
    <row r="4" spans="1:16" s="113" customFormat="1" x14ac:dyDescent="0.2">
      <c r="A4" s="790" t="s">
        <v>2</v>
      </c>
      <c r="B4" s="781"/>
      <c r="C4" s="781"/>
      <c r="D4" s="781"/>
      <c r="E4" s="781"/>
      <c r="F4" s="300"/>
      <c r="G4" s="300"/>
      <c r="H4" s="298"/>
      <c r="I4" s="294"/>
      <c r="J4" s="294"/>
      <c r="K4" s="294"/>
      <c r="L4" s="294"/>
      <c r="M4" s="294"/>
      <c r="N4" s="294"/>
      <c r="O4" s="36"/>
      <c r="P4" s="36"/>
    </row>
    <row r="5" spans="1:16" s="113" customFormat="1" x14ac:dyDescent="0.2">
      <c r="A5" s="790" t="s">
        <v>3</v>
      </c>
      <c r="B5" s="312">
        <v>19.3</v>
      </c>
      <c r="C5" s="312">
        <v>19.2</v>
      </c>
      <c r="D5" s="312">
        <v>19.2</v>
      </c>
      <c r="E5" s="312">
        <v>19.2</v>
      </c>
      <c r="F5" s="312">
        <v>19.100000000000001</v>
      </c>
      <c r="G5" s="312">
        <v>18.899999999999999</v>
      </c>
      <c r="H5" s="312">
        <v>18.5</v>
      </c>
      <c r="I5" s="312">
        <v>18.399999999999999</v>
      </c>
      <c r="J5" s="312">
        <v>18.399999999999999</v>
      </c>
      <c r="K5" s="791">
        <v>18.600000000000001</v>
      </c>
      <c r="L5" s="791">
        <v>18.7</v>
      </c>
      <c r="M5" s="791">
        <v>18.7</v>
      </c>
      <c r="N5" s="791">
        <v>17.399999999999999</v>
      </c>
      <c r="O5" s="271">
        <v>17.3</v>
      </c>
      <c r="P5" s="271">
        <v>17.3</v>
      </c>
    </row>
    <row r="6" spans="1:16" s="113" customFormat="1" x14ac:dyDescent="0.2">
      <c r="A6" s="790" t="s">
        <v>5</v>
      </c>
      <c r="B6" s="792">
        <v>99.5</v>
      </c>
      <c r="C6" s="792">
        <v>99.9</v>
      </c>
      <c r="D6" s="792">
        <v>99.6</v>
      </c>
      <c r="E6" s="792">
        <v>100</v>
      </c>
      <c r="F6" s="792">
        <v>99.7</v>
      </c>
      <c r="G6" s="792">
        <v>98.9</v>
      </c>
      <c r="H6" s="792">
        <v>97.9</v>
      </c>
      <c r="I6" s="792">
        <v>99.1</v>
      </c>
      <c r="J6" s="792">
        <v>100.4</v>
      </c>
      <c r="K6" s="791">
        <v>100.9</v>
      </c>
      <c r="L6" s="791">
        <v>100.5</v>
      </c>
      <c r="M6" s="791">
        <v>100.2</v>
      </c>
      <c r="N6" s="791">
        <v>93</v>
      </c>
      <c r="O6" s="271">
        <v>99.4</v>
      </c>
      <c r="P6" s="271">
        <v>100</v>
      </c>
    </row>
    <row r="7" spans="1:16" s="113" customFormat="1" x14ac:dyDescent="0.2">
      <c r="A7" s="317" t="s">
        <v>6</v>
      </c>
      <c r="B7" s="792"/>
      <c r="C7" s="792"/>
      <c r="D7" s="792"/>
      <c r="E7" s="792"/>
      <c r="F7" s="792"/>
      <c r="G7" s="792"/>
      <c r="H7" s="792"/>
      <c r="I7" s="792"/>
      <c r="J7" s="792"/>
      <c r="K7" s="791"/>
      <c r="L7" s="791"/>
      <c r="M7" s="791"/>
      <c r="N7" s="791"/>
      <c r="O7" s="271"/>
      <c r="P7" s="271"/>
    </row>
    <row r="8" spans="1:16" s="113" customFormat="1" x14ac:dyDescent="0.2">
      <c r="A8" s="317" t="s">
        <v>392</v>
      </c>
      <c r="B8" s="307">
        <v>389</v>
      </c>
      <c r="C8" s="307">
        <v>450</v>
      </c>
      <c r="D8" s="307">
        <v>381</v>
      </c>
      <c r="E8" s="307">
        <v>386</v>
      </c>
      <c r="F8" s="307">
        <v>386</v>
      </c>
      <c r="G8" s="307">
        <v>371</v>
      </c>
      <c r="H8" s="307">
        <v>368</v>
      </c>
      <c r="I8" s="307">
        <v>334</v>
      </c>
      <c r="J8" s="307">
        <v>365</v>
      </c>
      <c r="K8" s="777">
        <v>383</v>
      </c>
      <c r="L8" s="308">
        <v>428</v>
      </c>
      <c r="M8" s="308">
        <v>401</v>
      </c>
      <c r="N8" s="308">
        <v>370</v>
      </c>
      <c r="O8" s="272">
        <v>352</v>
      </c>
      <c r="P8" s="698">
        <v>348</v>
      </c>
    </row>
    <row r="9" spans="1:16" s="113" customFormat="1" x14ac:dyDescent="0.2">
      <c r="A9" s="790" t="s">
        <v>9</v>
      </c>
      <c r="B9" s="777">
        <v>20.16</v>
      </c>
      <c r="C9" s="777">
        <v>23.38</v>
      </c>
      <c r="D9" s="777">
        <v>19.84</v>
      </c>
      <c r="E9" s="777">
        <v>20.14</v>
      </c>
      <c r="F9" s="777">
        <v>20.170000000000002</v>
      </c>
      <c r="G9" s="777">
        <v>19.52</v>
      </c>
      <c r="H9" s="777">
        <v>19.670000000000002</v>
      </c>
      <c r="I9" s="777">
        <v>18.12</v>
      </c>
      <c r="J9" s="777">
        <v>19.84</v>
      </c>
      <c r="K9" s="777">
        <v>20.69</v>
      </c>
      <c r="L9" s="308">
        <v>22.98</v>
      </c>
      <c r="M9" s="308">
        <v>21.47</v>
      </c>
      <c r="N9" s="308">
        <v>21.23</v>
      </c>
      <c r="O9" s="1441">
        <v>20.27</v>
      </c>
      <c r="P9" s="698">
        <v>20.079999999999998</v>
      </c>
    </row>
    <row r="10" spans="1:16" s="113" customFormat="1" x14ac:dyDescent="0.2">
      <c r="A10" s="280" t="s">
        <v>206</v>
      </c>
      <c r="B10" s="307"/>
      <c r="C10" s="307"/>
      <c r="D10" s="307"/>
      <c r="E10" s="307"/>
      <c r="F10" s="307"/>
      <c r="G10" s="307"/>
      <c r="H10" s="307"/>
      <c r="I10" s="307"/>
      <c r="J10" s="307"/>
      <c r="K10" s="777"/>
      <c r="L10" s="308"/>
      <c r="M10" s="308"/>
      <c r="N10" s="308"/>
      <c r="O10" s="271"/>
      <c r="P10" s="271"/>
    </row>
    <row r="11" spans="1:16" s="113" customFormat="1" x14ac:dyDescent="0.2">
      <c r="A11" s="280" t="s">
        <v>393</v>
      </c>
      <c r="B11" s="307">
        <v>205</v>
      </c>
      <c r="C11" s="307">
        <v>189</v>
      </c>
      <c r="D11" s="307">
        <v>176</v>
      </c>
      <c r="E11" s="307">
        <v>134</v>
      </c>
      <c r="F11" s="307">
        <v>147</v>
      </c>
      <c r="G11" s="307">
        <v>148</v>
      </c>
      <c r="H11" s="307">
        <v>153</v>
      </c>
      <c r="I11" s="307">
        <v>128</v>
      </c>
      <c r="J11" s="307">
        <v>126</v>
      </c>
      <c r="K11" s="777">
        <v>109</v>
      </c>
      <c r="L11" s="308">
        <v>169</v>
      </c>
      <c r="M11" s="308">
        <v>164</v>
      </c>
      <c r="N11" s="308">
        <v>133</v>
      </c>
      <c r="O11" s="272">
        <v>138</v>
      </c>
      <c r="P11" s="698">
        <v>119</v>
      </c>
    </row>
    <row r="12" spans="1:16" s="113" customFormat="1" x14ac:dyDescent="0.2">
      <c r="A12" s="790" t="s">
        <v>12</v>
      </c>
      <c r="B12" s="777">
        <v>10.62</v>
      </c>
      <c r="C12" s="777">
        <v>9.82</v>
      </c>
      <c r="D12" s="777">
        <v>9.16</v>
      </c>
      <c r="E12" s="777">
        <v>6.99</v>
      </c>
      <c r="F12" s="777">
        <v>7.68</v>
      </c>
      <c r="G12" s="777">
        <v>7.79</v>
      </c>
      <c r="H12" s="777">
        <v>8.18</v>
      </c>
      <c r="I12" s="777">
        <v>6.94</v>
      </c>
      <c r="J12" s="777">
        <v>6.85</v>
      </c>
      <c r="K12" s="777">
        <v>5.89</v>
      </c>
      <c r="L12" s="308">
        <v>9.08</v>
      </c>
      <c r="M12" s="308">
        <v>8.7799999999999994</v>
      </c>
      <c r="N12" s="308">
        <v>7.63</v>
      </c>
      <c r="O12" s="1441">
        <v>7.95</v>
      </c>
      <c r="P12" s="698">
        <v>6.87</v>
      </c>
    </row>
    <row r="13" spans="1:16" s="113" customFormat="1" ht="22.5" x14ac:dyDescent="0.2">
      <c r="A13" s="790" t="s">
        <v>13</v>
      </c>
      <c r="B13" s="777">
        <v>25.63</v>
      </c>
      <c r="C13" s="777">
        <v>8.89</v>
      </c>
      <c r="D13" s="777">
        <v>18.37</v>
      </c>
      <c r="E13" s="777">
        <v>7.77</v>
      </c>
      <c r="F13" s="777">
        <v>12.95</v>
      </c>
      <c r="G13" s="777">
        <v>5.39</v>
      </c>
      <c r="H13" s="777">
        <v>13.59</v>
      </c>
      <c r="I13" s="777">
        <v>8.98</v>
      </c>
      <c r="J13" s="777">
        <v>5.48</v>
      </c>
      <c r="K13" s="777">
        <v>5.22</v>
      </c>
      <c r="L13" s="308">
        <v>14.66</v>
      </c>
      <c r="M13" s="308">
        <v>7.48</v>
      </c>
      <c r="N13" s="308">
        <v>13.51</v>
      </c>
      <c r="O13" s="1441">
        <v>5.68</v>
      </c>
      <c r="P13" s="698">
        <v>8.59</v>
      </c>
    </row>
    <row r="14" spans="1:16" s="113" customFormat="1" x14ac:dyDescent="0.2">
      <c r="A14" s="790" t="s">
        <v>15</v>
      </c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308"/>
      <c r="M14" s="308"/>
      <c r="N14" s="308"/>
      <c r="O14" s="271"/>
      <c r="P14" s="271"/>
    </row>
    <row r="15" spans="1:16" s="113" customFormat="1" x14ac:dyDescent="0.2">
      <c r="A15" s="790" t="s">
        <v>16</v>
      </c>
      <c r="B15" s="307">
        <v>184</v>
      </c>
      <c r="C15" s="307">
        <v>261</v>
      </c>
      <c r="D15" s="307">
        <v>205</v>
      </c>
      <c r="E15" s="307">
        <v>252</v>
      </c>
      <c r="F15" s="307">
        <v>239</v>
      </c>
      <c r="G15" s="307">
        <v>223</v>
      </c>
      <c r="H15" s="307">
        <v>215</v>
      </c>
      <c r="I15" s="307">
        <v>206</v>
      </c>
      <c r="J15" s="307">
        <v>239</v>
      </c>
      <c r="K15" s="777">
        <v>274</v>
      </c>
      <c r="L15" s="308">
        <v>259</v>
      </c>
      <c r="M15" s="308">
        <v>237</v>
      </c>
      <c r="N15" s="308">
        <v>237</v>
      </c>
      <c r="O15" s="272">
        <v>214</v>
      </c>
      <c r="P15" s="698">
        <v>229</v>
      </c>
    </row>
    <row r="16" spans="1:16" s="113" customFormat="1" x14ac:dyDescent="0.2">
      <c r="A16" s="790" t="s">
        <v>17</v>
      </c>
      <c r="B16" s="777">
        <v>9.5399999999999991</v>
      </c>
      <c r="C16" s="777">
        <v>13.56</v>
      </c>
      <c r="D16" s="777">
        <v>10.67</v>
      </c>
      <c r="E16" s="777">
        <v>13.15</v>
      </c>
      <c r="F16" s="777">
        <v>12.49</v>
      </c>
      <c r="G16" s="777">
        <v>11.73</v>
      </c>
      <c r="H16" s="777">
        <v>11.49</v>
      </c>
      <c r="I16" s="777">
        <v>11.18</v>
      </c>
      <c r="J16" s="777">
        <v>12.99</v>
      </c>
      <c r="K16" s="777">
        <v>14.8</v>
      </c>
      <c r="L16" s="308">
        <v>13.91</v>
      </c>
      <c r="M16" s="308">
        <v>12.69</v>
      </c>
      <c r="N16" s="308">
        <v>13.6</v>
      </c>
      <c r="O16" s="1441">
        <v>12.32</v>
      </c>
      <c r="P16" s="698">
        <v>13.22</v>
      </c>
    </row>
    <row r="17" spans="1:16" s="113" customFormat="1" x14ac:dyDescent="0.2">
      <c r="A17" s="790" t="s">
        <v>18</v>
      </c>
      <c r="B17" s="777">
        <v>9.07</v>
      </c>
      <c r="C17" s="777">
        <v>12.26</v>
      </c>
      <c r="D17" s="777">
        <v>10.050000000000001</v>
      </c>
      <c r="E17" s="777">
        <v>9.6999999999999993</v>
      </c>
      <c r="F17" s="777">
        <v>8.6199999999999992</v>
      </c>
      <c r="G17" s="777">
        <v>7</v>
      </c>
      <c r="H17" s="777">
        <v>7.22</v>
      </c>
      <c r="I17" s="777">
        <v>6.4</v>
      </c>
      <c r="J17" s="777">
        <v>7.99</v>
      </c>
      <c r="K17" s="777">
        <v>6</v>
      </c>
      <c r="L17" s="308">
        <v>7.52</v>
      </c>
      <c r="M17" s="308">
        <v>6.26</v>
      </c>
      <c r="N17" s="308">
        <v>8.2100000000000009</v>
      </c>
      <c r="O17" s="718">
        <v>6.74</v>
      </c>
      <c r="P17" s="698">
        <v>5.71</v>
      </c>
    </row>
    <row r="18" spans="1:16" s="113" customFormat="1" x14ac:dyDescent="0.2">
      <c r="A18" s="790" t="s">
        <v>19</v>
      </c>
      <c r="B18" s="307">
        <v>175</v>
      </c>
      <c r="C18" s="307">
        <v>236</v>
      </c>
      <c r="D18" s="307">
        <v>193</v>
      </c>
      <c r="E18" s="307">
        <v>186</v>
      </c>
      <c r="F18" s="307">
        <v>165</v>
      </c>
      <c r="G18" s="307">
        <v>133</v>
      </c>
      <c r="H18" s="307">
        <v>135</v>
      </c>
      <c r="I18" s="307">
        <v>118</v>
      </c>
      <c r="J18" s="307">
        <v>147</v>
      </c>
      <c r="K18" s="777">
        <v>111</v>
      </c>
      <c r="L18" s="308">
        <v>140</v>
      </c>
      <c r="M18" s="308">
        <v>117</v>
      </c>
      <c r="N18" s="308">
        <v>143</v>
      </c>
      <c r="O18" s="272">
        <v>117</v>
      </c>
      <c r="P18" s="698">
        <v>99</v>
      </c>
    </row>
    <row r="19" spans="1:16" s="113" customFormat="1" x14ac:dyDescent="0.2">
      <c r="A19" s="790" t="s">
        <v>20</v>
      </c>
      <c r="B19" s="777">
        <v>1.97</v>
      </c>
      <c r="C19" s="777">
        <v>3.33</v>
      </c>
      <c r="D19" s="777">
        <v>2.71</v>
      </c>
      <c r="E19" s="777">
        <v>3.18</v>
      </c>
      <c r="F19" s="777">
        <v>3.08</v>
      </c>
      <c r="G19" s="777">
        <v>2.42</v>
      </c>
      <c r="H19" s="777">
        <v>1.87</v>
      </c>
      <c r="I19" s="777">
        <v>2.5</v>
      </c>
      <c r="J19" s="777">
        <v>3.15</v>
      </c>
      <c r="K19" s="777">
        <v>2.65</v>
      </c>
      <c r="L19" s="308">
        <v>2.9</v>
      </c>
      <c r="M19" s="308">
        <v>3.21</v>
      </c>
      <c r="N19" s="308">
        <v>2.64</v>
      </c>
      <c r="O19" s="1441">
        <v>2.5299999999999998</v>
      </c>
      <c r="P19" s="1441">
        <v>2.14</v>
      </c>
    </row>
    <row r="20" spans="1:16" s="113" customFormat="1" x14ac:dyDescent="0.2">
      <c r="A20" s="790" t="s">
        <v>21</v>
      </c>
      <c r="B20" s="307">
        <v>38</v>
      </c>
      <c r="C20" s="307">
        <v>64</v>
      </c>
      <c r="D20" s="307">
        <v>52</v>
      </c>
      <c r="E20" s="307">
        <v>61</v>
      </c>
      <c r="F20" s="307">
        <v>59</v>
      </c>
      <c r="G20" s="307">
        <v>46</v>
      </c>
      <c r="H20" s="307">
        <v>35</v>
      </c>
      <c r="I20" s="307">
        <v>46</v>
      </c>
      <c r="J20" s="307">
        <v>58</v>
      </c>
      <c r="K20" s="777">
        <v>49</v>
      </c>
      <c r="L20" s="308">
        <v>54</v>
      </c>
      <c r="M20" s="308">
        <v>60</v>
      </c>
      <c r="N20" s="308">
        <v>46</v>
      </c>
      <c r="O20" s="718">
        <v>44</v>
      </c>
      <c r="P20" s="718">
        <v>37</v>
      </c>
    </row>
    <row r="21" spans="1:16" s="113" customFormat="1" x14ac:dyDescent="0.2">
      <c r="A21" s="790" t="s">
        <v>22</v>
      </c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308"/>
      <c r="M21" s="308"/>
      <c r="N21" s="308"/>
      <c r="O21" s="307" t="s">
        <v>8</v>
      </c>
      <c r="P21" s="307" t="s">
        <v>8</v>
      </c>
    </row>
    <row r="22" spans="1:16" s="113" customFormat="1" x14ac:dyDescent="0.2">
      <c r="A22" s="317" t="s">
        <v>211</v>
      </c>
      <c r="B22" s="307">
        <v>309</v>
      </c>
      <c r="C22" s="307">
        <v>177</v>
      </c>
      <c r="D22" s="307">
        <v>204</v>
      </c>
      <c r="E22" s="307">
        <v>206</v>
      </c>
      <c r="F22" s="307">
        <v>299</v>
      </c>
      <c r="G22" s="307">
        <v>173</v>
      </c>
      <c r="H22" s="307">
        <v>257</v>
      </c>
      <c r="I22" s="307">
        <v>440</v>
      </c>
      <c r="J22" s="307">
        <v>500</v>
      </c>
      <c r="K22" s="777">
        <v>733</v>
      </c>
      <c r="L22" s="308">
        <v>533</v>
      </c>
      <c r="M22" s="308">
        <v>387</v>
      </c>
      <c r="N22" s="308">
        <v>416</v>
      </c>
      <c r="O22" s="718">
        <v>527</v>
      </c>
      <c r="P22" s="698">
        <v>850</v>
      </c>
    </row>
    <row r="23" spans="1:16" s="113" customFormat="1" x14ac:dyDescent="0.2">
      <c r="A23" s="317" t="s">
        <v>212</v>
      </c>
      <c r="B23" s="307">
        <v>581</v>
      </c>
      <c r="C23" s="307">
        <v>449</v>
      </c>
      <c r="D23" s="307">
        <v>482</v>
      </c>
      <c r="E23" s="307">
        <v>459</v>
      </c>
      <c r="F23" s="307">
        <v>596</v>
      </c>
      <c r="G23" s="307">
        <v>603</v>
      </c>
      <c r="H23" s="307">
        <v>860</v>
      </c>
      <c r="I23" s="307">
        <v>804</v>
      </c>
      <c r="J23" s="307">
        <v>659</v>
      </c>
      <c r="K23" s="777">
        <v>849</v>
      </c>
      <c r="L23" s="308">
        <v>721</v>
      </c>
      <c r="M23" s="308">
        <v>582</v>
      </c>
      <c r="N23" s="308">
        <v>671</v>
      </c>
      <c r="O23" s="718">
        <v>846</v>
      </c>
      <c r="P23" s="698">
        <v>1050</v>
      </c>
    </row>
    <row r="24" spans="1:16" s="113" customFormat="1" x14ac:dyDescent="0.2">
      <c r="A24" s="317" t="s">
        <v>27</v>
      </c>
      <c r="B24" s="307">
        <v>-272</v>
      </c>
      <c r="C24" s="307">
        <v>-272</v>
      </c>
      <c r="D24" s="307">
        <v>-278</v>
      </c>
      <c r="E24" s="307">
        <v>-253</v>
      </c>
      <c r="F24" s="307">
        <v>-297</v>
      </c>
      <c r="G24" s="307">
        <v>-430</v>
      </c>
      <c r="H24" s="307">
        <v>-603</v>
      </c>
      <c r="I24" s="307">
        <v>-364</v>
      </c>
      <c r="J24" s="307">
        <v>-159</v>
      </c>
      <c r="K24" s="777">
        <v>-116</v>
      </c>
      <c r="L24" s="308">
        <v>-188</v>
      </c>
      <c r="M24" s="308">
        <v>-195</v>
      </c>
      <c r="N24" s="308">
        <v>-255</v>
      </c>
      <c r="O24" s="718">
        <v>-319</v>
      </c>
      <c r="P24" s="698">
        <v>-200</v>
      </c>
    </row>
    <row r="25" spans="1:16" s="113" customFormat="1" x14ac:dyDescent="0.2">
      <c r="A25" s="790" t="s">
        <v>214</v>
      </c>
      <c r="B25" s="777" t="s">
        <v>4</v>
      </c>
      <c r="C25" s="777">
        <v>4</v>
      </c>
      <c r="D25" s="777">
        <v>4</v>
      </c>
      <c r="E25" s="777">
        <v>2</v>
      </c>
      <c r="F25" s="777">
        <v>1</v>
      </c>
      <c r="G25" s="777">
        <v>2</v>
      </c>
      <c r="H25" s="777">
        <v>1</v>
      </c>
      <c r="I25" s="777">
        <v>1</v>
      </c>
      <c r="J25" s="777">
        <v>1</v>
      </c>
      <c r="K25" s="777">
        <v>2</v>
      </c>
      <c r="L25" s="308">
        <v>2</v>
      </c>
      <c r="M25" s="308">
        <v>2</v>
      </c>
      <c r="N25" s="308">
        <v>2</v>
      </c>
      <c r="O25" s="718">
        <v>2</v>
      </c>
      <c r="P25" s="718">
        <v>2</v>
      </c>
    </row>
    <row r="26" spans="1:16" s="113" customFormat="1" x14ac:dyDescent="0.2">
      <c r="A26" s="790" t="s">
        <v>536</v>
      </c>
      <c r="B26" s="777" t="s">
        <v>4</v>
      </c>
      <c r="C26" s="777">
        <v>109</v>
      </c>
      <c r="D26" s="777">
        <v>109</v>
      </c>
      <c r="E26" s="777">
        <v>76</v>
      </c>
      <c r="F26" s="777">
        <v>76</v>
      </c>
      <c r="G26" s="777">
        <v>61</v>
      </c>
      <c r="H26" s="777">
        <v>56</v>
      </c>
      <c r="I26" s="777">
        <v>50</v>
      </c>
      <c r="J26" s="777">
        <v>50</v>
      </c>
      <c r="K26" s="777">
        <v>50</v>
      </c>
      <c r="L26" s="308">
        <v>105</v>
      </c>
      <c r="M26" s="308">
        <v>105</v>
      </c>
      <c r="N26" s="308">
        <v>50</v>
      </c>
      <c r="O26" s="718">
        <v>50</v>
      </c>
      <c r="P26" s="718">
        <v>46</v>
      </c>
    </row>
    <row r="27" spans="1:16" s="113" customFormat="1" ht="24" x14ac:dyDescent="0.2">
      <c r="A27" s="790" t="s">
        <v>537</v>
      </c>
      <c r="B27" s="307">
        <v>9</v>
      </c>
      <c r="C27" s="307">
        <v>10</v>
      </c>
      <c r="D27" s="307">
        <v>10</v>
      </c>
      <c r="E27" s="307">
        <v>10</v>
      </c>
      <c r="F27" s="307">
        <v>10</v>
      </c>
      <c r="G27" s="307">
        <v>10</v>
      </c>
      <c r="H27" s="307">
        <v>10</v>
      </c>
      <c r="I27" s="307">
        <v>10</v>
      </c>
      <c r="J27" s="307">
        <v>10</v>
      </c>
      <c r="K27" s="777">
        <v>9</v>
      </c>
      <c r="L27" s="308">
        <v>9</v>
      </c>
      <c r="M27" s="308">
        <v>9</v>
      </c>
      <c r="N27" s="308">
        <v>8</v>
      </c>
      <c r="O27" s="718">
        <v>8</v>
      </c>
      <c r="P27" s="718">
        <v>7</v>
      </c>
    </row>
    <row r="28" spans="1:16" s="113" customFormat="1" ht="12.75" x14ac:dyDescent="0.2">
      <c r="A28" s="790" t="s">
        <v>538</v>
      </c>
      <c r="B28" s="307">
        <v>766</v>
      </c>
      <c r="C28" s="307">
        <v>954</v>
      </c>
      <c r="D28" s="307">
        <v>970</v>
      </c>
      <c r="E28" s="307">
        <v>969</v>
      </c>
      <c r="F28" s="307">
        <v>1015</v>
      </c>
      <c r="G28" s="307">
        <v>1040</v>
      </c>
      <c r="H28" s="307">
        <v>1040</v>
      </c>
      <c r="I28" s="307">
        <v>1040</v>
      </c>
      <c r="J28" s="307">
        <v>828</v>
      </c>
      <c r="K28" s="777">
        <v>716</v>
      </c>
      <c r="L28" s="308">
        <v>530</v>
      </c>
      <c r="M28" s="308">
        <v>689</v>
      </c>
      <c r="N28" s="308">
        <v>971</v>
      </c>
      <c r="O28" s="718">
        <v>1027</v>
      </c>
      <c r="P28" s="718">
        <v>1143</v>
      </c>
    </row>
    <row r="29" spans="1:16" s="113" customFormat="1" ht="12.75" x14ac:dyDescent="0.2">
      <c r="A29" s="790" t="s">
        <v>539</v>
      </c>
      <c r="B29" s="307">
        <v>8</v>
      </c>
      <c r="C29" s="307">
        <v>8</v>
      </c>
      <c r="D29" s="307">
        <v>8</v>
      </c>
      <c r="E29" s="307">
        <v>8</v>
      </c>
      <c r="F29" s="307">
        <v>8</v>
      </c>
      <c r="G29" s="307">
        <v>8</v>
      </c>
      <c r="H29" s="307">
        <v>8</v>
      </c>
      <c r="I29" s="307">
        <v>8</v>
      </c>
      <c r="J29" s="307">
        <v>8</v>
      </c>
      <c r="K29" s="777">
        <v>8</v>
      </c>
      <c r="L29" s="308">
        <v>8</v>
      </c>
      <c r="M29" s="308">
        <v>8</v>
      </c>
      <c r="N29" s="308">
        <v>8</v>
      </c>
      <c r="O29" s="724">
        <v>8</v>
      </c>
      <c r="P29" s="718">
        <v>8</v>
      </c>
    </row>
    <row r="30" spans="1:16" s="113" customFormat="1" ht="12.75" x14ac:dyDescent="0.2">
      <c r="A30" s="790" t="s">
        <v>540</v>
      </c>
      <c r="B30" s="307" t="s">
        <v>541</v>
      </c>
      <c r="C30" s="307" t="s">
        <v>542</v>
      </c>
      <c r="D30" s="307" t="s">
        <v>543</v>
      </c>
      <c r="E30" s="307" t="s">
        <v>544</v>
      </c>
      <c r="F30" s="307">
        <v>2902</v>
      </c>
      <c r="G30" s="307">
        <v>2880</v>
      </c>
      <c r="H30" s="307">
        <v>2923</v>
      </c>
      <c r="I30" s="307">
        <v>2926</v>
      </c>
      <c r="J30" s="307">
        <v>3068</v>
      </c>
      <c r="K30" s="777">
        <v>3118</v>
      </c>
      <c r="L30" s="308">
        <v>3194</v>
      </c>
      <c r="M30" s="308">
        <v>3230</v>
      </c>
      <c r="N30" s="308">
        <v>3350</v>
      </c>
      <c r="O30" s="724">
        <v>3398</v>
      </c>
      <c r="P30" s="718">
        <v>3446</v>
      </c>
    </row>
    <row r="31" spans="1:16" s="113" customFormat="1" ht="12.75" x14ac:dyDescent="0.2">
      <c r="A31" s="790" t="s">
        <v>545</v>
      </c>
      <c r="B31" s="307" t="s">
        <v>8</v>
      </c>
      <c r="C31" s="307" t="s">
        <v>8</v>
      </c>
      <c r="D31" s="307" t="s">
        <v>8</v>
      </c>
      <c r="E31" s="307">
        <v>1</v>
      </c>
      <c r="F31" s="307">
        <v>1</v>
      </c>
      <c r="G31" s="307">
        <v>1</v>
      </c>
      <c r="H31" s="307">
        <v>1</v>
      </c>
      <c r="I31" s="307">
        <v>1</v>
      </c>
      <c r="J31" s="307">
        <v>1</v>
      </c>
      <c r="K31" s="777">
        <v>1</v>
      </c>
      <c r="L31" s="308">
        <v>1</v>
      </c>
      <c r="M31" s="308">
        <v>1</v>
      </c>
      <c r="N31" s="308">
        <v>1</v>
      </c>
      <c r="O31" s="724">
        <v>1</v>
      </c>
      <c r="P31" s="698">
        <v>1</v>
      </c>
    </row>
    <row r="32" spans="1:16" s="113" customFormat="1" x14ac:dyDescent="0.2">
      <c r="A32" s="790" t="s">
        <v>546</v>
      </c>
      <c r="B32" s="307" t="s">
        <v>8</v>
      </c>
      <c r="C32" s="307" t="s">
        <v>8</v>
      </c>
      <c r="D32" s="307" t="s">
        <v>8</v>
      </c>
      <c r="E32" s="307">
        <v>259</v>
      </c>
      <c r="F32" s="307">
        <v>325</v>
      </c>
      <c r="G32" s="307">
        <v>182</v>
      </c>
      <c r="H32" s="307">
        <v>160</v>
      </c>
      <c r="I32" s="307">
        <v>162</v>
      </c>
      <c r="J32" s="307">
        <v>105</v>
      </c>
      <c r="K32" s="777">
        <v>92</v>
      </c>
      <c r="L32" s="308" t="s">
        <v>115</v>
      </c>
      <c r="M32" s="308">
        <v>107</v>
      </c>
      <c r="N32" s="308">
        <v>100</v>
      </c>
      <c r="O32" s="724">
        <v>80</v>
      </c>
      <c r="P32" s="698">
        <v>87</v>
      </c>
    </row>
    <row r="33" spans="1:16" s="113" customFormat="1" x14ac:dyDescent="0.2">
      <c r="A33" s="790" t="s">
        <v>37</v>
      </c>
      <c r="B33" s="307" t="s">
        <v>8</v>
      </c>
      <c r="C33" s="307" t="s">
        <v>8</v>
      </c>
      <c r="D33" s="307" t="s">
        <v>8</v>
      </c>
      <c r="E33" s="307" t="s">
        <v>8</v>
      </c>
      <c r="F33" s="307" t="s">
        <v>8</v>
      </c>
      <c r="G33" s="307" t="s">
        <v>8</v>
      </c>
      <c r="H33" s="307" t="s">
        <v>8</v>
      </c>
      <c r="I33" s="307" t="s">
        <v>8</v>
      </c>
      <c r="J33" s="307" t="s">
        <v>8</v>
      </c>
      <c r="K33" s="777" t="s">
        <v>8</v>
      </c>
      <c r="L33" s="308" t="s">
        <v>8</v>
      </c>
      <c r="M33" s="308" t="s">
        <v>8</v>
      </c>
      <c r="N33" s="308" t="s">
        <v>8</v>
      </c>
      <c r="O33" s="796" t="s">
        <v>8</v>
      </c>
      <c r="P33" s="275" t="s">
        <v>8</v>
      </c>
    </row>
    <row r="34" spans="1:16" s="113" customFormat="1" x14ac:dyDescent="0.2">
      <c r="A34" s="790" t="s">
        <v>547</v>
      </c>
      <c r="B34" s="307" t="s">
        <v>8</v>
      </c>
      <c r="C34" s="307" t="s">
        <v>8</v>
      </c>
      <c r="D34" s="307" t="s">
        <v>8</v>
      </c>
      <c r="E34" s="307" t="s">
        <v>8</v>
      </c>
      <c r="F34" s="307" t="s">
        <v>8</v>
      </c>
      <c r="G34" s="307" t="s">
        <v>8</v>
      </c>
      <c r="H34" s="307" t="s">
        <v>8</v>
      </c>
      <c r="I34" s="307" t="s">
        <v>8</v>
      </c>
      <c r="J34" s="307" t="s">
        <v>8</v>
      </c>
      <c r="K34" s="777" t="s">
        <v>8</v>
      </c>
      <c r="L34" s="308" t="s">
        <v>8</v>
      </c>
      <c r="M34" s="308" t="s">
        <v>8</v>
      </c>
      <c r="N34" s="308" t="s">
        <v>8</v>
      </c>
      <c r="O34" s="796" t="s">
        <v>8</v>
      </c>
      <c r="P34" s="275" t="s">
        <v>8</v>
      </c>
    </row>
    <row r="35" spans="1:16" s="113" customFormat="1" ht="12.75" x14ac:dyDescent="0.2">
      <c r="A35" s="790" t="s">
        <v>548</v>
      </c>
      <c r="B35" s="777">
        <v>93</v>
      </c>
      <c r="C35" s="777">
        <v>101</v>
      </c>
      <c r="D35" s="777">
        <v>120</v>
      </c>
      <c r="E35" s="777">
        <v>116</v>
      </c>
      <c r="F35" s="777">
        <v>102</v>
      </c>
      <c r="G35" s="777">
        <v>186</v>
      </c>
      <c r="H35" s="777">
        <v>117</v>
      </c>
      <c r="I35" s="777">
        <v>143</v>
      </c>
      <c r="J35" s="777">
        <v>131</v>
      </c>
      <c r="K35" s="777">
        <v>125</v>
      </c>
      <c r="L35" s="308">
        <v>55</v>
      </c>
      <c r="M35" s="308">
        <v>56</v>
      </c>
      <c r="N35" s="308" t="s">
        <v>8</v>
      </c>
      <c r="O35" s="275" t="s">
        <v>8</v>
      </c>
      <c r="P35" s="275" t="s">
        <v>8</v>
      </c>
    </row>
    <row r="36" spans="1:16" s="113" customFormat="1" x14ac:dyDescent="0.2">
      <c r="A36" s="790" t="s">
        <v>549</v>
      </c>
      <c r="B36" s="777"/>
      <c r="C36" s="777"/>
      <c r="D36" s="307"/>
      <c r="E36" s="307"/>
      <c r="F36" s="307"/>
      <c r="G36" s="307"/>
      <c r="H36" s="307"/>
      <c r="I36" s="307"/>
      <c r="J36" s="307"/>
      <c r="K36" s="777"/>
      <c r="L36" s="308"/>
      <c r="M36" s="308"/>
      <c r="N36" s="308"/>
      <c r="O36" s="796"/>
      <c r="P36" s="796"/>
    </row>
    <row r="37" spans="1:16" s="113" customFormat="1" x14ac:dyDescent="0.2">
      <c r="A37" s="790" t="s">
        <v>42</v>
      </c>
      <c r="B37" s="777">
        <v>21231</v>
      </c>
      <c r="C37" s="777">
        <v>27072</v>
      </c>
      <c r="D37" s="777">
        <v>29191</v>
      </c>
      <c r="E37" s="777">
        <v>31432</v>
      </c>
      <c r="F37" s="777">
        <v>35464</v>
      </c>
      <c r="G37" s="777">
        <v>38144</v>
      </c>
      <c r="H37" s="777">
        <v>41715</v>
      </c>
      <c r="I37" s="777">
        <v>49970</v>
      </c>
      <c r="J37" s="777">
        <v>53124</v>
      </c>
      <c r="K37" s="777">
        <v>56537</v>
      </c>
      <c r="L37" s="308">
        <v>63034</v>
      </c>
      <c r="M37" s="308">
        <v>66593</v>
      </c>
      <c r="N37" s="308" t="s">
        <v>8</v>
      </c>
      <c r="O37" s="275" t="s">
        <v>8</v>
      </c>
      <c r="P37" s="275" t="s">
        <v>8</v>
      </c>
    </row>
    <row r="38" spans="1:16" s="113" customFormat="1" x14ac:dyDescent="0.2">
      <c r="A38" s="790" t="s">
        <v>43</v>
      </c>
      <c r="B38" s="777">
        <v>144.09</v>
      </c>
      <c r="C38" s="777">
        <v>184.64</v>
      </c>
      <c r="D38" s="777">
        <v>195.77</v>
      </c>
      <c r="E38" s="777">
        <v>206.61</v>
      </c>
      <c r="F38" s="777">
        <v>197.91</v>
      </c>
      <c r="G38" s="777">
        <v>172.03</v>
      </c>
      <c r="H38" s="777">
        <v>121.92</v>
      </c>
      <c r="I38" s="777">
        <v>153.28</v>
      </c>
      <c r="J38" s="777">
        <v>154.11000000000001</v>
      </c>
      <c r="K38" s="777">
        <f>K37/382.87</f>
        <v>147.66630971347976</v>
      </c>
      <c r="L38" s="308">
        <v>152.62</v>
      </c>
      <c r="M38" s="308">
        <v>154.27000000000001</v>
      </c>
      <c r="N38" s="308" t="s">
        <v>8</v>
      </c>
      <c r="O38" s="285" t="s">
        <v>8</v>
      </c>
      <c r="P38" s="275" t="s">
        <v>8</v>
      </c>
    </row>
    <row r="39" spans="1:16" s="113" customFormat="1" x14ac:dyDescent="0.2">
      <c r="A39" s="790" t="s">
        <v>550</v>
      </c>
      <c r="B39" s="294"/>
      <c r="C39" s="294"/>
      <c r="D39" s="294"/>
      <c r="E39" s="777"/>
      <c r="F39" s="777"/>
      <c r="G39" s="777"/>
      <c r="H39" s="777"/>
      <c r="I39" s="777"/>
      <c r="J39" s="777"/>
      <c r="K39" s="777"/>
      <c r="L39" s="294"/>
      <c r="M39" s="294"/>
      <c r="N39" s="294"/>
      <c r="O39" s="781"/>
      <c r="P39" s="781"/>
    </row>
    <row r="40" spans="1:16" s="113" customFormat="1" x14ac:dyDescent="0.2">
      <c r="A40" s="790" t="s">
        <v>42</v>
      </c>
      <c r="B40" s="777">
        <v>12344</v>
      </c>
      <c r="C40" s="777">
        <v>16047</v>
      </c>
      <c r="D40" s="777">
        <v>17941</v>
      </c>
      <c r="E40" s="307">
        <v>19066</v>
      </c>
      <c r="F40" s="307">
        <v>21736</v>
      </c>
      <c r="G40" s="307">
        <v>23692</v>
      </c>
      <c r="H40" s="307">
        <v>25824</v>
      </c>
      <c r="I40" s="307">
        <v>31245</v>
      </c>
      <c r="J40" s="307">
        <v>33745</v>
      </c>
      <c r="K40" s="777">
        <v>36108</v>
      </c>
      <c r="L40" s="308">
        <v>40441</v>
      </c>
      <c r="M40" s="308">
        <v>43272</v>
      </c>
      <c r="N40" s="308" t="s">
        <v>8</v>
      </c>
      <c r="O40" s="275" t="s">
        <v>8</v>
      </c>
      <c r="P40" s="275" t="s">
        <v>8</v>
      </c>
    </row>
    <row r="41" spans="1:16" s="113" customFormat="1" x14ac:dyDescent="0.2">
      <c r="A41" s="790" t="s">
        <v>43</v>
      </c>
      <c r="B41" s="777">
        <v>83.77</v>
      </c>
      <c r="C41" s="777">
        <v>109.4</v>
      </c>
      <c r="D41" s="777">
        <v>120.3</v>
      </c>
      <c r="E41" s="777">
        <v>125.3</v>
      </c>
      <c r="F41" s="777">
        <v>121.3</v>
      </c>
      <c r="G41" s="777">
        <v>106.9</v>
      </c>
      <c r="H41" s="777">
        <v>75.5</v>
      </c>
      <c r="I41" s="777">
        <v>95.8</v>
      </c>
      <c r="J41" s="777">
        <v>97.89</v>
      </c>
      <c r="K41" s="777">
        <v>94.28</v>
      </c>
      <c r="L41" s="308">
        <v>96.76</v>
      </c>
      <c r="M41" s="308">
        <v>100.24</v>
      </c>
      <c r="N41" s="308" t="s">
        <v>8</v>
      </c>
      <c r="O41" s="285" t="s">
        <v>8</v>
      </c>
      <c r="P41" s="275" t="s">
        <v>8</v>
      </c>
    </row>
    <row r="42" spans="1:16" s="113" customFormat="1" x14ac:dyDescent="0.2">
      <c r="A42" s="1316" t="s">
        <v>40</v>
      </c>
      <c r="B42" s="1403"/>
      <c r="C42" s="1403"/>
      <c r="D42" s="1403"/>
      <c r="E42" s="1403"/>
      <c r="F42" s="1403"/>
      <c r="G42" s="1403"/>
      <c r="H42" s="1403"/>
      <c r="I42" s="1403"/>
      <c r="J42" s="1403"/>
      <c r="K42" s="1404"/>
      <c r="L42" s="1405"/>
      <c r="M42" s="1405"/>
      <c r="N42" s="1405"/>
      <c r="O42" s="1098"/>
      <c r="P42" s="1282"/>
    </row>
    <row r="43" spans="1:16" x14ac:dyDescent="0.2">
      <c r="A43" s="790" t="s">
        <v>41</v>
      </c>
      <c r="B43" s="794"/>
      <c r="C43" s="794"/>
      <c r="D43" s="794"/>
      <c r="E43" s="794"/>
      <c r="F43" s="794"/>
      <c r="G43" s="794"/>
      <c r="H43" s="307"/>
      <c r="I43" s="794"/>
      <c r="J43" s="794"/>
      <c r="K43" s="794"/>
      <c r="L43" s="794"/>
      <c r="M43" s="794"/>
      <c r="N43" s="794"/>
      <c r="O43" s="32"/>
      <c r="P43" s="793"/>
    </row>
    <row r="44" spans="1:16" x14ac:dyDescent="0.2">
      <c r="A44" s="790" t="s">
        <v>42</v>
      </c>
      <c r="B44" s="794">
        <v>13911</v>
      </c>
      <c r="C44" s="794">
        <v>16670</v>
      </c>
      <c r="D44" s="794">
        <v>17251</v>
      </c>
      <c r="E44" s="794">
        <v>18361</v>
      </c>
      <c r="F44" s="794">
        <v>18732</v>
      </c>
      <c r="G44" s="794">
        <v>19128</v>
      </c>
      <c r="H44" s="307">
        <v>21271</v>
      </c>
      <c r="I44" s="794">
        <v>22442</v>
      </c>
      <c r="J44" s="794">
        <v>24834</v>
      </c>
      <c r="K44" s="794">
        <v>26810</v>
      </c>
      <c r="L44" s="794">
        <v>29943</v>
      </c>
      <c r="M44" s="794">
        <v>37098</v>
      </c>
      <c r="N44" s="794">
        <v>43925</v>
      </c>
      <c r="O44" s="109">
        <v>49444</v>
      </c>
      <c r="P44" s="300">
        <v>51036</v>
      </c>
    </row>
    <row r="45" spans="1:16" s="113" customFormat="1" x14ac:dyDescent="0.2">
      <c r="A45" s="1339" t="s">
        <v>44</v>
      </c>
      <c r="B45" s="1519"/>
      <c r="C45" s="1519"/>
      <c r="D45" s="1519"/>
      <c r="E45" s="1519"/>
      <c r="F45" s="1519"/>
      <c r="G45" s="1519"/>
      <c r="H45" s="1519"/>
      <c r="I45" s="1519"/>
      <c r="J45" s="1519"/>
      <c r="K45" s="1519"/>
      <c r="L45" s="1440"/>
      <c r="M45" s="1440"/>
      <c r="N45" s="1440"/>
      <c r="O45" s="1098"/>
      <c r="P45" s="1282"/>
    </row>
    <row r="46" spans="1:16" s="113" customFormat="1" x14ac:dyDescent="0.2">
      <c r="A46" s="790" t="s">
        <v>45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6"/>
      <c r="P46" s="793"/>
    </row>
    <row r="47" spans="1:16" s="113" customFormat="1" x14ac:dyDescent="0.2">
      <c r="A47" s="386" t="s">
        <v>3</v>
      </c>
      <c r="B47" s="300" t="s">
        <v>8</v>
      </c>
      <c r="C47" s="300" t="s">
        <v>8</v>
      </c>
      <c r="D47" s="300" t="s">
        <v>8</v>
      </c>
      <c r="E47" s="300" t="s">
        <v>8</v>
      </c>
      <c r="F47" s="300">
        <v>8.8000000000000007</v>
      </c>
      <c r="G47" s="300">
        <v>7.9</v>
      </c>
      <c r="H47" s="300">
        <v>8</v>
      </c>
      <c r="I47" s="300">
        <v>7.7</v>
      </c>
      <c r="J47" s="300">
        <v>9.1999999999999993</v>
      </c>
      <c r="K47" s="300">
        <v>8.9</v>
      </c>
      <c r="L47" s="300">
        <v>9.3000000000000007</v>
      </c>
      <c r="M47" s="300">
        <v>8.6999999999999993</v>
      </c>
      <c r="N47" s="300">
        <v>8.1</v>
      </c>
      <c r="O47" s="271">
        <v>8.077</v>
      </c>
      <c r="P47" s="271">
        <v>8.3000000000000007</v>
      </c>
    </row>
    <row r="48" spans="1:16" s="113" customFormat="1" x14ac:dyDescent="0.2">
      <c r="A48" s="790" t="s">
        <v>5</v>
      </c>
      <c r="B48" s="300" t="s">
        <v>8</v>
      </c>
      <c r="C48" s="300" t="s">
        <v>8</v>
      </c>
      <c r="D48" s="300" t="s">
        <v>8</v>
      </c>
      <c r="E48" s="300" t="s">
        <v>8</v>
      </c>
      <c r="F48" s="300" t="s">
        <v>8</v>
      </c>
      <c r="G48" s="300">
        <v>90</v>
      </c>
      <c r="H48" s="300">
        <v>100.2</v>
      </c>
      <c r="I48" s="300">
        <v>97.1</v>
      </c>
      <c r="J48" s="300">
        <v>118.5</v>
      </c>
      <c r="K48" s="300">
        <v>97.3</v>
      </c>
      <c r="L48" s="300">
        <v>104</v>
      </c>
      <c r="M48" s="300">
        <v>93.8</v>
      </c>
      <c r="N48" s="300">
        <v>92.9</v>
      </c>
      <c r="O48" s="271">
        <v>99.3</v>
      </c>
      <c r="P48" s="271">
        <v>102.9</v>
      </c>
    </row>
    <row r="49" spans="1:16" s="113" customFormat="1" x14ac:dyDescent="0.2">
      <c r="A49" s="790" t="s">
        <v>47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271"/>
      <c r="P49" s="271"/>
    </row>
    <row r="50" spans="1:16" s="113" customFormat="1" x14ac:dyDescent="0.2">
      <c r="A50" s="386" t="s">
        <v>3</v>
      </c>
      <c r="B50" s="300" t="s">
        <v>8</v>
      </c>
      <c r="C50" s="300" t="s">
        <v>8</v>
      </c>
      <c r="D50" s="300" t="s">
        <v>8</v>
      </c>
      <c r="E50" s="300" t="s">
        <v>8</v>
      </c>
      <c r="F50" s="300">
        <v>8.4</v>
      </c>
      <c r="G50" s="300">
        <v>7.6</v>
      </c>
      <c r="H50" s="300">
        <v>7.6</v>
      </c>
      <c r="I50" s="300">
        <v>7.4</v>
      </c>
      <c r="J50" s="300">
        <v>8.6999999999999993</v>
      </c>
      <c r="K50" s="300">
        <v>8.6</v>
      </c>
      <c r="L50" s="300">
        <v>8.9</v>
      </c>
      <c r="M50" s="300">
        <v>8.4</v>
      </c>
      <c r="N50" s="300">
        <v>7.8</v>
      </c>
      <c r="O50" s="271">
        <v>7.7747999999999999</v>
      </c>
      <c r="P50" s="271">
        <v>8</v>
      </c>
    </row>
    <row r="51" spans="1:16" s="113" customFormat="1" x14ac:dyDescent="0.2">
      <c r="A51" s="790" t="s">
        <v>5</v>
      </c>
      <c r="B51" s="300" t="s">
        <v>8</v>
      </c>
      <c r="C51" s="300" t="s">
        <v>8</v>
      </c>
      <c r="D51" s="300" t="s">
        <v>8</v>
      </c>
      <c r="E51" s="300" t="s">
        <v>8</v>
      </c>
      <c r="F51" s="300" t="s">
        <v>8</v>
      </c>
      <c r="G51" s="300">
        <v>89.9</v>
      </c>
      <c r="H51" s="300">
        <v>100.2</v>
      </c>
      <c r="I51" s="300">
        <v>96.9</v>
      </c>
      <c r="J51" s="300">
        <v>118.4</v>
      </c>
      <c r="K51" s="300">
        <v>98.5</v>
      </c>
      <c r="L51" s="300">
        <v>103.9</v>
      </c>
      <c r="M51" s="300">
        <v>93.9</v>
      </c>
      <c r="N51" s="300">
        <v>93</v>
      </c>
      <c r="O51" s="271">
        <v>98.9</v>
      </c>
      <c r="P51" s="271">
        <v>103.5</v>
      </c>
    </row>
    <row r="52" spans="1:16" s="113" customFormat="1" x14ac:dyDescent="0.2">
      <c r="A52" s="790" t="s">
        <v>551</v>
      </c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271"/>
      <c r="P52" s="271"/>
    </row>
    <row r="53" spans="1:16" s="113" customFormat="1" x14ac:dyDescent="0.2">
      <c r="A53" s="386" t="s">
        <v>3</v>
      </c>
      <c r="B53" s="300" t="s">
        <v>8</v>
      </c>
      <c r="C53" s="300" t="s">
        <v>8</v>
      </c>
      <c r="D53" s="300" t="s">
        <v>8</v>
      </c>
      <c r="E53" s="300" t="s">
        <v>8</v>
      </c>
      <c r="F53" s="300">
        <v>7.9</v>
      </c>
      <c r="G53" s="300">
        <v>7</v>
      </c>
      <c r="H53" s="300">
        <v>7.2</v>
      </c>
      <c r="I53" s="300">
        <v>7.1</v>
      </c>
      <c r="J53" s="300">
        <v>8.4</v>
      </c>
      <c r="K53" s="300">
        <v>8.4</v>
      </c>
      <c r="L53" s="300">
        <v>8.5</v>
      </c>
      <c r="M53" s="300">
        <v>8</v>
      </c>
      <c r="N53" s="300">
        <v>7.2</v>
      </c>
      <c r="O53" s="271">
        <v>7.1989999999999998</v>
      </c>
      <c r="P53" s="271">
        <v>7.4</v>
      </c>
    </row>
    <row r="54" spans="1:16" s="113" customFormat="1" x14ac:dyDescent="0.2">
      <c r="A54" s="790" t="s">
        <v>5</v>
      </c>
      <c r="B54" s="300" t="s">
        <v>8</v>
      </c>
      <c r="C54" s="300" t="s">
        <v>8</v>
      </c>
      <c r="D54" s="300" t="s">
        <v>8</v>
      </c>
      <c r="E54" s="300" t="s">
        <v>8</v>
      </c>
      <c r="F54" s="300" t="s">
        <v>8</v>
      </c>
      <c r="G54" s="300">
        <v>88.6</v>
      </c>
      <c r="H54" s="300">
        <v>103.7</v>
      </c>
      <c r="I54" s="300">
        <v>98.4</v>
      </c>
      <c r="J54" s="300">
        <v>118.7</v>
      </c>
      <c r="K54" s="300">
        <v>99.7</v>
      </c>
      <c r="L54" s="300">
        <v>101.1</v>
      </c>
      <c r="M54" s="300">
        <v>93.8</v>
      </c>
      <c r="N54" s="300">
        <v>93</v>
      </c>
      <c r="O54" s="271">
        <v>98.9</v>
      </c>
      <c r="P54" s="271">
        <v>102.8</v>
      </c>
    </row>
    <row r="55" spans="1:16" s="113" customFormat="1" x14ac:dyDescent="0.2">
      <c r="A55" s="790" t="s">
        <v>49</v>
      </c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271"/>
      <c r="P55" s="271"/>
    </row>
    <row r="56" spans="1:16" s="113" customFormat="1" x14ac:dyDescent="0.2">
      <c r="A56" s="386" t="s">
        <v>3</v>
      </c>
      <c r="B56" s="300" t="s">
        <v>8</v>
      </c>
      <c r="C56" s="300" t="s">
        <v>8</v>
      </c>
      <c r="D56" s="300" t="s">
        <v>8</v>
      </c>
      <c r="E56" s="300" t="s">
        <v>8</v>
      </c>
      <c r="F56" s="300">
        <v>0.5</v>
      </c>
      <c r="G56" s="300">
        <v>0.6</v>
      </c>
      <c r="H56" s="300">
        <v>0.3</v>
      </c>
      <c r="I56" s="300">
        <v>0.2</v>
      </c>
      <c r="J56" s="300">
        <v>0.2</v>
      </c>
      <c r="K56" s="300">
        <v>0.1</v>
      </c>
      <c r="L56" s="300">
        <v>0.4</v>
      </c>
      <c r="M56" s="300">
        <v>0.4</v>
      </c>
      <c r="N56" s="300">
        <v>0.5</v>
      </c>
      <c r="O56" s="271">
        <v>0.54900000000000004</v>
      </c>
      <c r="P56" s="271">
        <v>0.6</v>
      </c>
    </row>
    <row r="57" spans="1:16" s="113" customFormat="1" x14ac:dyDescent="0.2">
      <c r="A57" s="790" t="s">
        <v>5</v>
      </c>
      <c r="B57" s="300" t="s">
        <v>8</v>
      </c>
      <c r="C57" s="300" t="s">
        <v>8</v>
      </c>
      <c r="D57" s="300" t="s">
        <v>8</v>
      </c>
      <c r="E57" s="300" t="s">
        <v>8</v>
      </c>
      <c r="F57" s="300" t="s">
        <v>8</v>
      </c>
      <c r="G57" s="300">
        <v>108.8</v>
      </c>
      <c r="H57" s="300">
        <v>62.1</v>
      </c>
      <c r="I57" s="300">
        <v>68.3</v>
      </c>
      <c r="J57" s="300">
        <v>112</v>
      </c>
      <c r="K57" s="300">
        <v>63.9</v>
      </c>
      <c r="L57" s="300">
        <v>228.8</v>
      </c>
      <c r="M57" s="300">
        <v>95</v>
      </c>
      <c r="N57" s="300" t="s">
        <v>8</v>
      </c>
      <c r="O57" s="271">
        <v>97.9</v>
      </c>
      <c r="P57" s="271">
        <v>112.6</v>
      </c>
    </row>
    <row r="58" spans="1:16" s="113" customFormat="1" x14ac:dyDescent="0.2">
      <c r="A58" s="790" t="s">
        <v>50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271"/>
      <c r="P58" s="271"/>
    </row>
    <row r="59" spans="1:16" s="113" customFormat="1" x14ac:dyDescent="0.2">
      <c r="A59" s="386" t="s">
        <v>3</v>
      </c>
      <c r="B59" s="300" t="s">
        <v>8</v>
      </c>
      <c r="C59" s="300" t="s">
        <v>8</v>
      </c>
      <c r="D59" s="300" t="s">
        <v>8</v>
      </c>
      <c r="E59" s="300" t="s">
        <v>8</v>
      </c>
      <c r="F59" s="300">
        <v>0.3</v>
      </c>
      <c r="G59" s="300">
        <v>0.3</v>
      </c>
      <c r="H59" s="300">
        <v>0.3</v>
      </c>
      <c r="I59" s="300">
        <v>0.3</v>
      </c>
      <c r="J59" s="300">
        <v>0.4</v>
      </c>
      <c r="K59" s="300">
        <v>0.3</v>
      </c>
      <c r="L59" s="300">
        <v>0.3</v>
      </c>
      <c r="M59" s="300">
        <v>0.3</v>
      </c>
      <c r="N59" s="300">
        <v>0.2</v>
      </c>
      <c r="O59" s="271">
        <v>0.32900000000000001</v>
      </c>
      <c r="P59" s="271">
        <v>0.3</v>
      </c>
    </row>
    <row r="60" spans="1:16" s="113" customFormat="1" x14ac:dyDescent="0.2">
      <c r="A60" s="790" t="s">
        <v>5</v>
      </c>
      <c r="B60" s="300" t="s">
        <v>8</v>
      </c>
      <c r="C60" s="300" t="s">
        <v>8</v>
      </c>
      <c r="D60" s="300" t="s">
        <v>8</v>
      </c>
      <c r="E60" s="300" t="s">
        <v>8</v>
      </c>
      <c r="F60" s="300" t="s">
        <v>8</v>
      </c>
      <c r="G60" s="300">
        <v>91.6</v>
      </c>
      <c r="H60" s="300">
        <v>98.6</v>
      </c>
      <c r="I60" s="300">
        <v>102.5</v>
      </c>
      <c r="J60" s="300">
        <v>119.8</v>
      </c>
      <c r="K60" s="300">
        <v>73.8</v>
      </c>
      <c r="L60" s="300">
        <v>107.2</v>
      </c>
      <c r="M60" s="300">
        <v>91.6</v>
      </c>
      <c r="N60" s="300">
        <v>93.7</v>
      </c>
      <c r="O60" s="271">
        <v>111.5</v>
      </c>
      <c r="P60" s="271">
        <v>88.8</v>
      </c>
    </row>
    <row r="61" spans="1:16" s="113" customFormat="1" x14ac:dyDescent="0.2">
      <c r="A61" s="386" t="s">
        <v>232</v>
      </c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271"/>
      <c r="P61" s="271"/>
    </row>
    <row r="62" spans="1:16" s="113" customFormat="1" x14ac:dyDescent="0.2">
      <c r="A62" s="386" t="s">
        <v>233</v>
      </c>
      <c r="B62" s="300"/>
      <c r="C62" s="300"/>
      <c r="D62" s="300"/>
      <c r="E62" s="300"/>
      <c r="F62" s="300"/>
      <c r="G62" s="271"/>
      <c r="H62" s="271"/>
      <c r="I62" s="300"/>
      <c r="J62" s="271"/>
      <c r="K62" s="271"/>
      <c r="L62" s="300"/>
      <c r="M62" s="300"/>
      <c r="N62" s="300"/>
      <c r="O62" s="271"/>
      <c r="P62" s="271"/>
    </row>
    <row r="63" spans="1:16" s="113" customFormat="1" x14ac:dyDescent="0.2">
      <c r="A63" s="790" t="s">
        <v>51</v>
      </c>
      <c r="B63" s="300" t="s">
        <v>8</v>
      </c>
      <c r="C63" s="300" t="s">
        <v>8</v>
      </c>
      <c r="D63" s="300" t="s">
        <v>8</v>
      </c>
      <c r="E63" s="300" t="s">
        <v>8</v>
      </c>
      <c r="F63" s="300">
        <v>4.4000000000000004</v>
      </c>
      <c r="G63" s="271">
        <v>4.5</v>
      </c>
      <c r="H63" s="271">
        <v>4.4000000000000004</v>
      </c>
      <c r="I63" s="300">
        <v>4.7</v>
      </c>
      <c r="J63" s="271">
        <v>4.7</v>
      </c>
      <c r="K63" s="271">
        <v>3.6</v>
      </c>
      <c r="L63" s="300">
        <v>3.7</v>
      </c>
      <c r="M63" s="300">
        <v>3.6</v>
      </c>
      <c r="N63" s="300">
        <v>3.6</v>
      </c>
      <c r="O63" s="271">
        <v>4.0999999999999996</v>
      </c>
      <c r="P63" s="271">
        <v>3.5</v>
      </c>
    </row>
    <row r="64" spans="1:16" s="113" customFormat="1" ht="12.75" x14ac:dyDescent="0.2">
      <c r="A64" s="795" t="s">
        <v>552</v>
      </c>
      <c r="B64" s="300" t="s">
        <v>8</v>
      </c>
      <c r="C64" s="300" t="s">
        <v>8</v>
      </c>
      <c r="D64" s="300" t="s">
        <v>8</v>
      </c>
      <c r="E64" s="300" t="s">
        <v>8</v>
      </c>
      <c r="F64" s="300">
        <v>4.5</v>
      </c>
      <c r="G64" s="271">
        <v>5.5</v>
      </c>
      <c r="H64" s="271">
        <v>6.6</v>
      </c>
      <c r="I64" s="300">
        <v>5.6</v>
      </c>
      <c r="J64" s="271">
        <v>5.5</v>
      </c>
      <c r="K64" s="271">
        <v>5</v>
      </c>
      <c r="L64" s="300">
        <v>4.8</v>
      </c>
      <c r="M64" s="300">
        <v>4.7</v>
      </c>
      <c r="N64" s="300">
        <v>3.2</v>
      </c>
      <c r="O64" s="300" t="s">
        <v>8</v>
      </c>
      <c r="P64" s="300" t="s">
        <v>8</v>
      </c>
    </row>
    <row r="65" spans="1:16" s="113" customFormat="1" ht="12.75" x14ac:dyDescent="0.2">
      <c r="A65" s="790" t="s">
        <v>553</v>
      </c>
      <c r="B65" s="300" t="s">
        <v>8</v>
      </c>
      <c r="C65" s="300" t="s">
        <v>8</v>
      </c>
      <c r="D65" s="300" t="s">
        <v>8</v>
      </c>
      <c r="E65" s="300" t="s">
        <v>8</v>
      </c>
      <c r="F65" s="300">
        <v>3.4</v>
      </c>
      <c r="G65" s="271">
        <v>3.6</v>
      </c>
      <c r="H65" s="271">
        <v>5.4</v>
      </c>
      <c r="I65" s="300">
        <v>5.9</v>
      </c>
      <c r="J65" s="271">
        <v>6</v>
      </c>
      <c r="K65" s="271">
        <v>3.8</v>
      </c>
      <c r="L65" s="300">
        <v>4</v>
      </c>
      <c r="M65" s="300">
        <v>3.5</v>
      </c>
      <c r="N65" s="300" t="s">
        <v>8</v>
      </c>
      <c r="O65" s="271">
        <v>3.1</v>
      </c>
      <c r="P65" s="271">
        <v>4</v>
      </c>
    </row>
    <row r="66" spans="1:16" s="113" customFormat="1" ht="12.75" x14ac:dyDescent="0.2">
      <c r="A66" s="790" t="s">
        <v>554</v>
      </c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300"/>
      <c r="M66" s="300"/>
      <c r="N66" s="300"/>
      <c r="O66" s="271"/>
      <c r="P66" s="271"/>
    </row>
    <row r="67" spans="1:16" s="113" customFormat="1" x14ac:dyDescent="0.2">
      <c r="A67" s="790" t="s">
        <v>42</v>
      </c>
      <c r="B67" s="300" t="s">
        <v>555</v>
      </c>
      <c r="C67" s="300" t="s">
        <v>556</v>
      </c>
      <c r="D67" s="300" t="s">
        <v>557</v>
      </c>
      <c r="E67" s="300" t="s">
        <v>558</v>
      </c>
      <c r="F67" s="300" t="s">
        <v>559</v>
      </c>
      <c r="G67" s="271">
        <v>113053</v>
      </c>
      <c r="H67" s="271">
        <v>127609</v>
      </c>
      <c r="I67" s="300">
        <v>139452</v>
      </c>
      <c r="J67" s="271">
        <v>152490</v>
      </c>
      <c r="K67" s="271">
        <v>174516</v>
      </c>
      <c r="L67" s="300">
        <v>209064</v>
      </c>
      <c r="M67" s="300">
        <v>276711</v>
      </c>
      <c r="N67" s="300">
        <v>376741</v>
      </c>
      <c r="O67" s="272">
        <v>422140</v>
      </c>
      <c r="P67" s="108">
        <v>445989</v>
      </c>
    </row>
    <row r="68" spans="1:16" s="113" customFormat="1" x14ac:dyDescent="0.2">
      <c r="A68" s="790" t="s">
        <v>43</v>
      </c>
      <c r="B68" s="271">
        <v>507.2</v>
      </c>
      <c r="C68" s="271">
        <v>574.79999999999995</v>
      </c>
      <c r="D68" s="271">
        <v>594.29999999999995</v>
      </c>
      <c r="E68" s="271">
        <v>609.4</v>
      </c>
      <c r="F68" s="271">
        <v>570.9</v>
      </c>
      <c r="G68" s="271">
        <v>496.9</v>
      </c>
      <c r="H68" s="271">
        <v>369</v>
      </c>
      <c r="I68" s="271">
        <v>426.2</v>
      </c>
      <c r="J68" s="271">
        <v>442.4</v>
      </c>
      <c r="K68" s="271">
        <v>455.95</v>
      </c>
      <c r="L68" s="300">
        <v>488.8</v>
      </c>
      <c r="M68" s="300">
        <v>650</v>
      </c>
      <c r="N68" s="300"/>
      <c r="O68" s="272"/>
      <c r="P68" s="272"/>
    </row>
    <row r="69" spans="1:16" s="113" customFormat="1" ht="12.75" x14ac:dyDescent="0.2">
      <c r="A69" s="790" t="s">
        <v>560</v>
      </c>
      <c r="B69" s="271">
        <v>120.3</v>
      </c>
      <c r="C69" s="271">
        <v>115.9</v>
      </c>
      <c r="D69" s="271">
        <v>115</v>
      </c>
      <c r="E69" s="271">
        <v>104.5</v>
      </c>
      <c r="F69" s="271">
        <v>110.4</v>
      </c>
      <c r="G69" s="271">
        <v>104.9</v>
      </c>
      <c r="H69" s="271">
        <v>112.9</v>
      </c>
      <c r="I69" s="271">
        <v>109.3</v>
      </c>
      <c r="J69" s="271">
        <v>109.3</v>
      </c>
      <c r="K69" s="271">
        <v>114.4</v>
      </c>
      <c r="L69" s="300">
        <v>119.8</v>
      </c>
      <c r="M69" s="300">
        <v>132.4</v>
      </c>
      <c r="N69" s="300">
        <v>136.1</v>
      </c>
      <c r="O69" s="271">
        <v>112.1</v>
      </c>
      <c r="P69" s="111">
        <v>105.6</v>
      </c>
    </row>
    <row r="70" spans="1:16" s="113" customFormat="1" ht="12.75" x14ac:dyDescent="0.2">
      <c r="A70" s="790" t="s">
        <v>561</v>
      </c>
      <c r="B70" s="271">
        <v>113</v>
      </c>
      <c r="C70" s="271">
        <v>108.1</v>
      </c>
      <c r="D70" s="271">
        <v>108.4</v>
      </c>
      <c r="E70" s="271">
        <v>97.3</v>
      </c>
      <c r="F70" s="271">
        <v>101.7</v>
      </c>
      <c r="G70" s="271">
        <v>98.4</v>
      </c>
      <c r="H70" s="271">
        <v>100</v>
      </c>
      <c r="I70" s="271">
        <v>102.1</v>
      </c>
      <c r="J70" s="271">
        <v>103.5</v>
      </c>
      <c r="K70" s="271">
        <v>108.5</v>
      </c>
      <c r="L70" s="300">
        <v>112.3</v>
      </c>
      <c r="M70" s="300">
        <v>122.1</v>
      </c>
      <c r="N70" s="300">
        <v>117.6</v>
      </c>
      <c r="O70" s="271">
        <v>97.4</v>
      </c>
      <c r="P70" s="271">
        <v>98.2</v>
      </c>
    </row>
    <row r="71" spans="1:16" s="113" customFormat="1" x14ac:dyDescent="0.2">
      <c r="A71" s="790" t="s">
        <v>562</v>
      </c>
      <c r="B71" s="271">
        <v>207.5</v>
      </c>
      <c r="C71" s="271">
        <v>224.3</v>
      </c>
      <c r="D71" s="271">
        <v>243.1</v>
      </c>
      <c r="E71" s="271">
        <v>236.5</v>
      </c>
      <c r="F71" s="271">
        <v>240.5</v>
      </c>
      <c r="G71" s="271">
        <v>236.7</v>
      </c>
      <c r="H71" s="271">
        <v>236.7</v>
      </c>
      <c r="I71" s="271">
        <v>241.7</v>
      </c>
      <c r="J71" s="271">
        <v>250.1</v>
      </c>
      <c r="K71" s="271">
        <v>271.39999999999998</v>
      </c>
      <c r="L71" s="300">
        <v>304.8</v>
      </c>
      <c r="M71" s="300">
        <v>372.1</v>
      </c>
      <c r="N71" s="300"/>
      <c r="O71" s="271"/>
      <c r="P71" s="271"/>
    </row>
    <row r="72" spans="1:16" s="113" customFormat="1" x14ac:dyDescent="0.2">
      <c r="A72" s="797" t="s">
        <v>75</v>
      </c>
      <c r="B72" s="271">
        <v>14952</v>
      </c>
      <c r="C72" s="271">
        <v>15999</v>
      </c>
      <c r="D72" s="271">
        <v>17439</v>
      </c>
      <c r="E72" s="271">
        <v>18660</v>
      </c>
      <c r="F72" s="271">
        <v>19966</v>
      </c>
      <c r="G72" s="271">
        <v>21364</v>
      </c>
      <c r="H72" s="271">
        <v>22859</v>
      </c>
      <c r="I72" s="271">
        <v>24459</v>
      </c>
      <c r="J72" s="271">
        <v>28284</v>
      </c>
      <c r="K72" s="271">
        <v>42500</v>
      </c>
      <c r="L72" s="300">
        <v>42500</v>
      </c>
      <c r="M72" s="300">
        <v>42500</v>
      </c>
      <c r="N72" s="300">
        <v>60000</v>
      </c>
      <c r="O72" s="271">
        <v>70000</v>
      </c>
      <c r="P72" s="271">
        <v>85000</v>
      </c>
    </row>
    <row r="73" spans="1:16" s="113" customFormat="1" x14ac:dyDescent="0.2">
      <c r="A73" s="1316" t="s">
        <v>80</v>
      </c>
      <c r="B73" s="1406"/>
      <c r="C73" s="1406"/>
      <c r="D73" s="1406"/>
      <c r="E73" s="1406"/>
      <c r="F73" s="1406"/>
      <c r="G73" s="1406"/>
      <c r="H73" s="1406"/>
      <c r="I73" s="1406"/>
      <c r="J73" s="1406"/>
      <c r="K73" s="1407"/>
      <c r="L73" s="1407"/>
      <c r="M73" s="1407"/>
      <c r="N73" s="1407"/>
      <c r="O73" s="1098"/>
      <c r="P73" s="1295"/>
    </row>
    <row r="74" spans="1:16" x14ac:dyDescent="0.2">
      <c r="A74" s="790" t="s">
        <v>81</v>
      </c>
      <c r="B74" s="781"/>
      <c r="C74" s="781"/>
      <c r="D74" s="781"/>
      <c r="E74" s="781"/>
      <c r="F74" s="781"/>
      <c r="G74" s="781"/>
      <c r="H74" s="781"/>
      <c r="I74" s="781"/>
      <c r="J74" s="387"/>
      <c r="L74" s="298"/>
      <c r="M74" s="298"/>
      <c r="N74" s="298"/>
      <c r="O74" s="32"/>
      <c r="P74" s="275"/>
    </row>
    <row r="75" spans="1:16" x14ac:dyDescent="0.2">
      <c r="A75" s="790" t="s">
        <v>82</v>
      </c>
      <c r="B75" s="387">
        <v>742.2</v>
      </c>
      <c r="C75" s="387">
        <v>944.8</v>
      </c>
      <c r="D75" s="387">
        <v>2770.8</v>
      </c>
      <c r="E75" s="387">
        <v>2618.8000000000002</v>
      </c>
      <c r="F75" s="387">
        <v>1570.6</v>
      </c>
      <c r="G75" s="387">
        <v>4311.3999999999996</v>
      </c>
      <c r="H75" s="387">
        <v>4255.2</v>
      </c>
      <c r="I75" s="387">
        <v>2968</v>
      </c>
      <c r="J75" s="387">
        <v>3301.8</v>
      </c>
      <c r="K75" s="387">
        <v>5910.7</v>
      </c>
      <c r="L75" s="298">
        <v>2214.9</v>
      </c>
      <c r="M75" s="298">
        <v>3602.5</v>
      </c>
      <c r="N75" s="298">
        <v>4173.3</v>
      </c>
      <c r="O75" s="1442">
        <v>6208.5</v>
      </c>
      <c r="P75" s="698">
        <v>9273.7000000000007</v>
      </c>
    </row>
    <row r="76" spans="1:16" x14ac:dyDescent="0.2">
      <c r="A76" s="336" t="s">
        <v>84</v>
      </c>
      <c r="B76" s="27">
        <v>5</v>
      </c>
      <c r="C76" s="16">
        <v>6.4</v>
      </c>
      <c r="D76" s="16">
        <v>18.600000000000001</v>
      </c>
      <c r="E76" s="16">
        <v>17.2</v>
      </c>
      <c r="F76" s="16">
        <v>8.8000000000000007</v>
      </c>
      <c r="G76" s="16">
        <v>19.399999999999999</v>
      </c>
      <c r="H76" s="16">
        <v>12.4</v>
      </c>
      <c r="I76" s="16">
        <v>9.1</v>
      </c>
      <c r="J76" s="16">
        <v>9.6</v>
      </c>
      <c r="K76" s="16">
        <v>15.4</v>
      </c>
      <c r="L76" s="36">
        <v>5.4</v>
      </c>
      <c r="M76" s="36">
        <v>8.5</v>
      </c>
      <c r="N76" s="36">
        <v>9.1</v>
      </c>
      <c r="O76" s="1442">
        <v>13</v>
      </c>
      <c r="P76" s="698">
        <v>18.600000000000001</v>
      </c>
    </row>
    <row r="77" spans="1:16" x14ac:dyDescent="0.2">
      <c r="A77" s="336" t="s">
        <v>85</v>
      </c>
      <c r="B77" s="16">
        <v>62.3</v>
      </c>
      <c r="C77" s="16">
        <v>119.3</v>
      </c>
      <c r="D77" s="16">
        <v>278.89999999999998</v>
      </c>
      <c r="E77" s="16">
        <v>89.7</v>
      </c>
      <c r="F77" s="27">
        <v>57</v>
      </c>
      <c r="G77" s="16">
        <v>267.10000000000002</v>
      </c>
      <c r="H77" s="16">
        <v>95.9</v>
      </c>
      <c r="I77" s="16">
        <v>68</v>
      </c>
      <c r="J77" s="16">
        <v>103.9</v>
      </c>
      <c r="K77" s="16">
        <v>174</v>
      </c>
      <c r="L77" s="36">
        <v>37.299999999999997</v>
      </c>
      <c r="M77" s="36">
        <v>156.1</v>
      </c>
      <c r="N77" s="36">
        <v>109.4</v>
      </c>
      <c r="O77" s="1442">
        <v>141.5</v>
      </c>
      <c r="P77" s="698">
        <v>145.69999999999999</v>
      </c>
    </row>
    <row r="78" spans="1:16" ht="22.5" x14ac:dyDescent="0.2">
      <c r="A78" s="336" t="s">
        <v>563</v>
      </c>
      <c r="B78" s="27">
        <v>100</v>
      </c>
      <c r="C78" s="27">
        <f t="shared" ref="C78:I78" si="0">B78*C77/100</f>
        <v>119.3</v>
      </c>
      <c r="D78" s="27">
        <f t="shared" si="0"/>
        <v>332.72769999999997</v>
      </c>
      <c r="E78" s="27">
        <f t="shared" si="0"/>
        <v>298.45674689999998</v>
      </c>
      <c r="F78" s="27">
        <f t="shared" si="0"/>
        <v>170.12034573299999</v>
      </c>
      <c r="G78" s="27">
        <f t="shared" si="0"/>
        <v>454.39144345284302</v>
      </c>
      <c r="H78" s="27">
        <f t="shared" si="0"/>
        <v>435.76139427127652</v>
      </c>
      <c r="I78" s="27">
        <f t="shared" si="0"/>
        <v>296.31774810446802</v>
      </c>
      <c r="J78" s="27">
        <f>I78*J77/100</f>
        <v>307.87414028054229</v>
      </c>
      <c r="K78" s="27">
        <f>J78*K77/100</f>
        <v>535.70100408814358</v>
      </c>
      <c r="L78" s="50">
        <f>K78*L77/100</f>
        <v>199.81647452487752</v>
      </c>
      <c r="M78" s="50">
        <f>L78*M77/100</f>
        <v>311.91351673333378</v>
      </c>
      <c r="N78" s="50">
        <f>M78*N77/100</f>
        <v>341.23338730626716</v>
      </c>
      <c r="O78" s="1442">
        <v>482.8</v>
      </c>
      <c r="P78" s="1443">
        <v>703.4</v>
      </c>
    </row>
    <row r="79" spans="1:16" x14ac:dyDescent="0.2">
      <c r="A79" s="323" t="s">
        <v>564</v>
      </c>
      <c r="B79" s="799">
        <v>128</v>
      </c>
      <c r="C79" s="799">
        <v>125</v>
      </c>
      <c r="D79" s="799">
        <v>128</v>
      </c>
      <c r="E79" s="799">
        <v>130</v>
      </c>
      <c r="F79" s="799">
        <v>119</v>
      </c>
      <c r="G79" s="799">
        <v>119</v>
      </c>
      <c r="H79" s="799">
        <v>115</v>
      </c>
      <c r="I79" s="799">
        <v>114</v>
      </c>
      <c r="J79" s="799">
        <v>103</v>
      </c>
      <c r="K79" s="800">
        <v>114</v>
      </c>
      <c r="L79" s="801">
        <v>118</v>
      </c>
      <c r="M79" s="801">
        <v>116</v>
      </c>
      <c r="N79" s="550">
        <v>115</v>
      </c>
      <c r="O79" s="48">
        <v>163</v>
      </c>
      <c r="P79" s="746">
        <v>163</v>
      </c>
    </row>
    <row r="80" spans="1:16" x14ac:dyDescent="0.2">
      <c r="A80" s="323" t="s">
        <v>565</v>
      </c>
      <c r="B80" s="799">
        <v>101</v>
      </c>
      <c r="C80" s="799">
        <v>89</v>
      </c>
      <c r="D80" s="799">
        <v>89</v>
      </c>
      <c r="E80" s="799">
        <v>88</v>
      </c>
      <c r="F80" s="799">
        <v>89</v>
      </c>
      <c r="G80" s="799">
        <v>89</v>
      </c>
      <c r="H80" s="799">
        <v>86</v>
      </c>
      <c r="I80" s="799">
        <v>88</v>
      </c>
      <c r="J80" s="799">
        <v>85</v>
      </c>
      <c r="K80" s="800">
        <v>91</v>
      </c>
      <c r="L80" s="801">
        <v>94</v>
      </c>
      <c r="M80" s="801">
        <v>89</v>
      </c>
      <c r="N80" s="550">
        <v>86</v>
      </c>
      <c r="O80" s="48">
        <v>134</v>
      </c>
      <c r="P80" s="746">
        <v>146</v>
      </c>
    </row>
    <row r="81" spans="1:16" x14ac:dyDescent="0.2">
      <c r="A81" s="323" t="s">
        <v>566</v>
      </c>
      <c r="B81" s="799">
        <v>70</v>
      </c>
      <c r="C81" s="799">
        <v>71</v>
      </c>
      <c r="D81" s="799">
        <v>78</v>
      </c>
      <c r="E81" s="799">
        <v>69</v>
      </c>
      <c r="F81" s="799">
        <v>64</v>
      </c>
      <c r="G81" s="799">
        <v>63</v>
      </c>
      <c r="H81" s="799">
        <v>61</v>
      </c>
      <c r="I81" s="799">
        <v>62</v>
      </c>
      <c r="J81" s="799">
        <v>58</v>
      </c>
      <c r="K81" s="800">
        <v>65</v>
      </c>
      <c r="L81" s="801">
        <v>56</v>
      </c>
      <c r="M81" s="801">
        <v>57</v>
      </c>
      <c r="N81" s="550">
        <v>49</v>
      </c>
      <c r="O81" s="24">
        <v>79</v>
      </c>
      <c r="P81" s="772">
        <v>103</v>
      </c>
    </row>
    <row r="82" spans="1:16" ht="22.5" x14ac:dyDescent="0.2">
      <c r="A82" s="386" t="s">
        <v>90</v>
      </c>
      <c r="B82" s="802"/>
      <c r="C82" s="802"/>
      <c r="D82" s="802"/>
      <c r="E82" s="802"/>
      <c r="F82" s="802"/>
      <c r="G82" s="802"/>
      <c r="H82" s="802"/>
      <c r="I82" s="802"/>
      <c r="J82" s="802"/>
      <c r="K82" s="802"/>
      <c r="L82" s="803"/>
      <c r="M82" s="803"/>
      <c r="N82" s="803"/>
      <c r="O82" s="273"/>
      <c r="P82" s="273"/>
    </row>
    <row r="83" spans="1:16" x14ac:dyDescent="0.2">
      <c r="A83" s="386" t="s">
        <v>91</v>
      </c>
      <c r="B83" s="802"/>
      <c r="C83" s="802"/>
      <c r="D83" s="802"/>
      <c r="E83" s="802"/>
      <c r="F83" s="802"/>
      <c r="G83" s="802"/>
      <c r="H83" s="802"/>
      <c r="I83" s="802"/>
      <c r="J83" s="802"/>
      <c r="K83" s="802"/>
      <c r="L83" s="803"/>
      <c r="M83" s="803"/>
      <c r="N83" s="803"/>
      <c r="O83" s="273"/>
      <c r="P83" s="273"/>
    </row>
    <row r="84" spans="1:16" x14ac:dyDescent="0.2">
      <c r="A84" s="804" t="s">
        <v>92</v>
      </c>
      <c r="B84" s="802"/>
      <c r="C84" s="802"/>
      <c r="D84" s="802"/>
      <c r="E84" s="802"/>
      <c r="F84" s="802"/>
      <c r="G84" s="802"/>
      <c r="H84" s="802"/>
      <c r="I84" s="802"/>
      <c r="J84" s="307" t="s">
        <v>8</v>
      </c>
      <c r="K84" s="307" t="s">
        <v>8</v>
      </c>
      <c r="L84" s="307" t="s">
        <v>8</v>
      </c>
      <c r="M84" s="307" t="s">
        <v>8</v>
      </c>
      <c r="N84" s="307" t="s">
        <v>8</v>
      </c>
      <c r="O84" s="307" t="s">
        <v>8</v>
      </c>
      <c r="P84" s="307" t="s">
        <v>8</v>
      </c>
    </row>
    <row r="85" spans="1:16" x14ac:dyDescent="0.2">
      <c r="A85" s="804" t="s">
        <v>245</v>
      </c>
      <c r="B85" s="802"/>
      <c r="C85" s="802"/>
      <c r="D85" s="802"/>
      <c r="E85" s="802"/>
      <c r="F85" s="802"/>
      <c r="G85" s="802"/>
      <c r="H85" s="802"/>
      <c r="I85" s="802"/>
      <c r="J85" s="307" t="s">
        <v>8</v>
      </c>
      <c r="K85" s="307" t="s">
        <v>8</v>
      </c>
      <c r="L85" s="307" t="s">
        <v>8</v>
      </c>
      <c r="M85" s="307" t="s">
        <v>8</v>
      </c>
      <c r="N85" s="307" t="s">
        <v>8</v>
      </c>
      <c r="O85" s="307" t="s">
        <v>8</v>
      </c>
      <c r="P85" s="307" t="s">
        <v>8</v>
      </c>
    </row>
    <row r="86" spans="1:16" x14ac:dyDescent="0.2">
      <c r="A86" s="804" t="s">
        <v>94</v>
      </c>
      <c r="B86" s="802"/>
      <c r="C86" s="802"/>
      <c r="D86" s="802"/>
      <c r="E86" s="802"/>
      <c r="F86" s="802"/>
      <c r="G86" s="802"/>
      <c r="H86" s="802"/>
      <c r="I86" s="802"/>
      <c r="J86" s="307" t="s">
        <v>8</v>
      </c>
      <c r="K86" s="307" t="s">
        <v>8</v>
      </c>
      <c r="L86" s="307" t="s">
        <v>8</v>
      </c>
      <c r="M86" s="307" t="s">
        <v>8</v>
      </c>
      <c r="N86" s="307" t="s">
        <v>8</v>
      </c>
      <c r="O86" s="307" t="s">
        <v>8</v>
      </c>
      <c r="P86" s="307" t="s">
        <v>8</v>
      </c>
    </row>
    <row r="87" spans="1:16" x14ac:dyDescent="0.2">
      <c r="A87" s="804" t="s">
        <v>95</v>
      </c>
      <c r="B87" s="802"/>
      <c r="C87" s="802"/>
      <c r="D87" s="802"/>
      <c r="E87" s="802"/>
      <c r="F87" s="802"/>
      <c r="G87" s="802"/>
      <c r="H87" s="802"/>
      <c r="I87" s="802"/>
      <c r="J87" s="307" t="s">
        <v>8</v>
      </c>
      <c r="K87" s="307" t="s">
        <v>8</v>
      </c>
      <c r="L87" s="307" t="s">
        <v>8</v>
      </c>
      <c r="M87" s="307" t="s">
        <v>8</v>
      </c>
      <c r="N87" s="307" t="s">
        <v>8</v>
      </c>
      <c r="O87" s="307" t="s">
        <v>8</v>
      </c>
      <c r="P87" s="307" t="s">
        <v>8</v>
      </c>
    </row>
    <row r="88" spans="1:16" x14ac:dyDescent="0.2">
      <c r="A88" s="804" t="s">
        <v>246</v>
      </c>
      <c r="B88" s="802"/>
      <c r="C88" s="802"/>
      <c r="D88" s="802"/>
      <c r="E88" s="802"/>
      <c r="F88" s="802"/>
      <c r="G88" s="802"/>
      <c r="H88" s="802"/>
      <c r="I88" s="802"/>
      <c r="J88" s="307" t="s">
        <v>8</v>
      </c>
      <c r="K88" s="307" t="s">
        <v>8</v>
      </c>
      <c r="L88" s="307" t="s">
        <v>8</v>
      </c>
      <c r="M88" s="307" t="s">
        <v>8</v>
      </c>
      <c r="N88" s="307" t="s">
        <v>8</v>
      </c>
      <c r="O88" s="307" t="s">
        <v>8</v>
      </c>
      <c r="P88" s="307" t="s">
        <v>8</v>
      </c>
    </row>
    <row r="89" spans="1:16" ht="22.5" x14ac:dyDescent="0.2">
      <c r="A89" s="386" t="s">
        <v>97</v>
      </c>
      <c r="B89" s="802"/>
      <c r="C89" s="802"/>
      <c r="D89" s="802"/>
      <c r="E89" s="802"/>
      <c r="F89" s="802"/>
      <c r="G89" s="802"/>
      <c r="H89" s="802"/>
      <c r="I89" s="802"/>
      <c r="J89" s="802"/>
      <c r="K89" s="802"/>
      <c r="L89" s="803"/>
      <c r="M89" s="803"/>
      <c r="N89" s="803"/>
      <c r="O89" s="273"/>
      <c r="P89" s="273"/>
    </row>
    <row r="90" spans="1:16" x14ac:dyDescent="0.2">
      <c r="A90" s="805" t="s">
        <v>98</v>
      </c>
      <c r="B90" s="802"/>
      <c r="C90" s="802"/>
      <c r="D90" s="802"/>
      <c r="E90" s="802"/>
      <c r="F90" s="802"/>
      <c r="G90" s="802"/>
      <c r="H90" s="802"/>
      <c r="I90" s="802"/>
      <c r="J90" s="802"/>
      <c r="K90" s="802"/>
      <c r="L90" s="803"/>
      <c r="M90" s="803"/>
      <c r="N90" s="803"/>
      <c r="O90" s="273"/>
      <c r="P90" s="273"/>
    </row>
    <row r="91" spans="1:16" x14ac:dyDescent="0.2">
      <c r="A91" s="806" t="s">
        <v>99</v>
      </c>
      <c r="B91" s="802"/>
      <c r="C91" s="802"/>
      <c r="D91" s="802"/>
      <c r="E91" s="802"/>
      <c r="F91" s="802"/>
      <c r="G91" s="802"/>
      <c r="H91" s="802"/>
      <c r="I91" s="802"/>
      <c r="J91" s="802"/>
      <c r="K91" s="802"/>
      <c r="L91" s="803"/>
      <c r="M91" s="803"/>
      <c r="N91" s="803"/>
      <c r="O91" s="273"/>
      <c r="P91" s="273"/>
    </row>
    <row r="92" spans="1:16" x14ac:dyDescent="0.2">
      <c r="A92" s="806" t="s">
        <v>100</v>
      </c>
      <c r="B92" s="802"/>
      <c r="C92" s="802"/>
      <c r="D92" s="802"/>
      <c r="E92" s="802"/>
      <c r="F92" s="802"/>
      <c r="G92" s="802"/>
      <c r="H92" s="802"/>
      <c r="I92" s="802"/>
      <c r="J92" s="307" t="s">
        <v>8</v>
      </c>
      <c r="K92" s="307" t="s">
        <v>8</v>
      </c>
      <c r="L92" s="307" t="s">
        <v>8</v>
      </c>
      <c r="M92" s="307" t="s">
        <v>8</v>
      </c>
      <c r="N92" s="307" t="s">
        <v>8</v>
      </c>
      <c r="O92" s="307" t="s">
        <v>8</v>
      </c>
      <c r="P92" s="307" t="s">
        <v>8</v>
      </c>
    </row>
    <row r="93" spans="1:16" x14ac:dyDescent="0.2">
      <c r="A93" s="806" t="s">
        <v>102</v>
      </c>
      <c r="B93" s="802"/>
      <c r="C93" s="802"/>
      <c r="D93" s="802"/>
      <c r="E93" s="802"/>
      <c r="F93" s="802"/>
      <c r="G93" s="802"/>
      <c r="H93" s="802"/>
      <c r="I93" s="802"/>
      <c r="J93" s="307" t="s">
        <v>8</v>
      </c>
      <c r="K93" s="307" t="s">
        <v>8</v>
      </c>
      <c r="L93" s="307" t="s">
        <v>8</v>
      </c>
      <c r="M93" s="307" t="s">
        <v>8</v>
      </c>
      <c r="N93" s="307" t="s">
        <v>8</v>
      </c>
      <c r="O93" s="307" t="s">
        <v>8</v>
      </c>
      <c r="P93" s="307" t="s">
        <v>8</v>
      </c>
    </row>
    <row r="94" spans="1:16" x14ac:dyDescent="0.2">
      <c r="A94" s="806" t="s">
        <v>103</v>
      </c>
      <c r="B94" s="802"/>
      <c r="C94" s="802"/>
      <c r="D94" s="802"/>
      <c r="E94" s="802"/>
      <c r="F94" s="802"/>
      <c r="G94" s="802"/>
      <c r="H94" s="802"/>
      <c r="I94" s="802"/>
      <c r="J94" s="307" t="s">
        <v>8</v>
      </c>
      <c r="K94" s="307" t="s">
        <v>8</v>
      </c>
      <c r="L94" s="307" t="s">
        <v>8</v>
      </c>
      <c r="M94" s="307" t="s">
        <v>8</v>
      </c>
      <c r="N94" s="307" t="s">
        <v>8</v>
      </c>
      <c r="O94" s="307" t="s">
        <v>8</v>
      </c>
      <c r="P94" s="307" t="s">
        <v>8</v>
      </c>
    </row>
    <row r="95" spans="1:16" x14ac:dyDescent="0.2">
      <c r="A95" s="806" t="s">
        <v>104</v>
      </c>
      <c r="B95" s="802"/>
      <c r="C95" s="802"/>
      <c r="D95" s="802"/>
      <c r="E95" s="802"/>
      <c r="F95" s="802"/>
      <c r="G95" s="802"/>
      <c r="H95" s="802"/>
      <c r="I95" s="802"/>
      <c r="J95" s="307" t="s">
        <v>8</v>
      </c>
      <c r="K95" s="307" t="s">
        <v>8</v>
      </c>
      <c r="L95" s="307" t="s">
        <v>8</v>
      </c>
      <c r="M95" s="307" t="s">
        <v>8</v>
      </c>
      <c r="N95" s="307" t="s">
        <v>8</v>
      </c>
      <c r="O95" s="307" t="s">
        <v>8</v>
      </c>
      <c r="P95" s="307" t="s">
        <v>8</v>
      </c>
    </row>
    <row r="96" spans="1:16" s="113" customFormat="1" x14ac:dyDescent="0.2">
      <c r="A96" s="1212" t="s">
        <v>105</v>
      </c>
      <c r="B96" s="1271"/>
      <c r="C96" s="1271"/>
      <c r="D96" s="1271"/>
      <c r="E96" s="1271"/>
      <c r="F96" s="1271"/>
      <c r="G96" s="1271"/>
      <c r="H96" s="1271"/>
      <c r="I96" s="1271"/>
      <c r="J96" s="1271"/>
      <c r="K96" s="1271"/>
      <c r="L96" s="1276"/>
      <c r="M96" s="1276"/>
      <c r="N96" s="1276"/>
      <c r="O96" s="1098"/>
      <c r="P96" s="1440"/>
    </row>
    <row r="97" spans="1:16" ht="12.75" x14ac:dyDescent="0.2">
      <c r="A97" s="807" t="s">
        <v>567</v>
      </c>
      <c r="B97" s="781"/>
      <c r="C97" s="781"/>
      <c r="D97" s="781"/>
      <c r="E97" s="781"/>
      <c r="F97" s="781"/>
      <c r="G97" s="781"/>
      <c r="H97" s="781"/>
      <c r="I97" s="781"/>
      <c r="J97" s="298"/>
      <c r="K97" s="298"/>
      <c r="L97" s="781"/>
      <c r="M97" s="781"/>
      <c r="N97" s="781"/>
      <c r="O97" s="32"/>
      <c r="P97" s="300"/>
    </row>
    <row r="98" spans="1:16" x14ac:dyDescent="0.2">
      <c r="A98" s="790" t="s">
        <v>82</v>
      </c>
      <c r="B98" s="298" t="s">
        <v>8</v>
      </c>
      <c r="C98" s="298" t="s">
        <v>8</v>
      </c>
      <c r="D98" s="298" t="s">
        <v>8</v>
      </c>
      <c r="E98" s="298" t="s">
        <v>8</v>
      </c>
      <c r="F98" s="298" t="s">
        <v>8</v>
      </c>
      <c r="G98" s="298" t="s">
        <v>8</v>
      </c>
      <c r="H98" s="298" t="s">
        <v>8</v>
      </c>
      <c r="I98" s="298" t="s">
        <v>8</v>
      </c>
      <c r="J98" s="387">
        <v>13933</v>
      </c>
      <c r="K98" s="387">
        <v>17489</v>
      </c>
      <c r="L98" s="298">
        <v>15796</v>
      </c>
      <c r="M98" s="298">
        <v>16490</v>
      </c>
      <c r="N98" s="298">
        <v>23735</v>
      </c>
      <c r="O98" s="271">
        <v>24722.9</v>
      </c>
      <c r="P98" s="698">
        <v>27341.7</v>
      </c>
    </row>
    <row r="99" spans="1:16" x14ac:dyDescent="0.2">
      <c r="A99" s="317" t="s">
        <v>418</v>
      </c>
      <c r="B99" s="387"/>
      <c r="C99" s="387"/>
      <c r="D99" s="387"/>
      <c r="E99" s="387"/>
      <c r="F99" s="387"/>
      <c r="G99" s="387"/>
      <c r="H99" s="387"/>
      <c r="I99" s="387"/>
      <c r="J99" s="387">
        <v>3.1</v>
      </c>
      <c r="K99" s="387">
        <v>2.8</v>
      </c>
      <c r="L99" s="298">
        <v>2.2000000000000002</v>
      </c>
      <c r="M99" s="298">
        <v>1.9</v>
      </c>
      <c r="N99" s="298">
        <v>2.2999999999999998</v>
      </c>
      <c r="O99" s="271">
        <v>2.2000000000000002</v>
      </c>
      <c r="P99" s="271">
        <v>2.2000000000000002</v>
      </c>
    </row>
    <row r="100" spans="1:16" x14ac:dyDescent="0.2">
      <c r="A100" s="386" t="s">
        <v>254</v>
      </c>
      <c r="B100" s="387"/>
      <c r="C100" s="387"/>
      <c r="D100" s="387"/>
      <c r="E100" s="387"/>
      <c r="F100" s="387"/>
      <c r="G100" s="387"/>
      <c r="H100" s="387"/>
      <c r="I100" s="387"/>
      <c r="J100" s="300" t="s">
        <v>227</v>
      </c>
      <c r="K100" s="300" t="s">
        <v>227</v>
      </c>
      <c r="L100" s="300" t="s">
        <v>227</v>
      </c>
      <c r="M100" s="300" t="s">
        <v>227</v>
      </c>
      <c r="N100" s="300" t="s">
        <v>227</v>
      </c>
      <c r="O100" s="300" t="s">
        <v>4</v>
      </c>
      <c r="P100" s="300" t="s">
        <v>4</v>
      </c>
    </row>
    <row r="101" spans="1:16" x14ac:dyDescent="0.2">
      <c r="A101" s="419" t="s">
        <v>253</v>
      </c>
      <c r="B101" s="300" t="s">
        <v>8</v>
      </c>
      <c r="C101" s="300" t="s">
        <v>8</v>
      </c>
      <c r="D101" s="300" t="s">
        <v>8</v>
      </c>
      <c r="E101" s="300" t="s">
        <v>8</v>
      </c>
      <c r="F101" s="300" t="s">
        <v>8</v>
      </c>
      <c r="G101" s="300" t="s">
        <v>8</v>
      </c>
      <c r="H101" s="300" t="s">
        <v>8</v>
      </c>
      <c r="I101" s="300" t="s">
        <v>8</v>
      </c>
      <c r="J101" s="300" t="s">
        <v>8</v>
      </c>
      <c r="K101" s="300" t="s">
        <v>8</v>
      </c>
      <c r="L101" s="300" t="s">
        <v>227</v>
      </c>
      <c r="M101" s="300" t="s">
        <v>227</v>
      </c>
      <c r="N101" s="300" t="s">
        <v>227</v>
      </c>
      <c r="O101" s="271"/>
      <c r="P101" s="271"/>
    </row>
    <row r="102" spans="1:16" x14ac:dyDescent="0.2">
      <c r="A102" s="790" t="s">
        <v>82</v>
      </c>
      <c r="B102" s="300" t="s">
        <v>8</v>
      </c>
      <c r="C102" s="300" t="s">
        <v>8</v>
      </c>
      <c r="D102" s="300" t="s">
        <v>8</v>
      </c>
      <c r="E102" s="300" t="s">
        <v>8</v>
      </c>
      <c r="F102" s="300" t="s">
        <v>8</v>
      </c>
      <c r="G102" s="300" t="s">
        <v>8</v>
      </c>
      <c r="H102" s="300" t="s">
        <v>8</v>
      </c>
      <c r="I102" s="300" t="s">
        <v>8</v>
      </c>
      <c r="J102" s="387">
        <v>9300</v>
      </c>
      <c r="K102" s="387">
        <v>10864</v>
      </c>
      <c r="L102" s="298">
        <v>11878</v>
      </c>
      <c r="M102" s="298">
        <v>12043</v>
      </c>
      <c r="N102" s="298">
        <v>16771</v>
      </c>
      <c r="O102" s="271">
        <v>18092.099999999999</v>
      </c>
      <c r="P102" s="698">
        <v>18662.8</v>
      </c>
    </row>
    <row r="103" spans="1:16" x14ac:dyDescent="0.2">
      <c r="A103" s="317" t="s">
        <v>254</v>
      </c>
      <c r="B103" s="808" t="s">
        <v>4</v>
      </c>
      <c r="C103" s="808" t="s">
        <v>4</v>
      </c>
      <c r="D103" s="808" t="s">
        <v>4</v>
      </c>
      <c r="E103" s="808" t="s">
        <v>4</v>
      </c>
      <c r="F103" s="808" t="s">
        <v>4</v>
      </c>
      <c r="G103" s="808" t="s">
        <v>4</v>
      </c>
      <c r="H103" s="808" t="s">
        <v>4</v>
      </c>
      <c r="I103" s="808" t="s">
        <v>4</v>
      </c>
      <c r="J103" s="808" t="s">
        <v>4</v>
      </c>
      <c r="K103" s="808" t="s">
        <v>4</v>
      </c>
      <c r="L103" s="808" t="s">
        <v>4</v>
      </c>
      <c r="M103" s="808" t="s">
        <v>4</v>
      </c>
      <c r="N103" s="808" t="s">
        <v>4</v>
      </c>
      <c r="O103" s="300" t="s">
        <v>227</v>
      </c>
      <c r="P103" s="300" t="s">
        <v>227</v>
      </c>
    </row>
    <row r="104" spans="1:16" x14ac:dyDescent="0.2">
      <c r="A104" s="425" t="s">
        <v>117</v>
      </c>
      <c r="B104" s="298" t="s">
        <v>8</v>
      </c>
      <c r="C104" s="298" t="s">
        <v>8</v>
      </c>
      <c r="D104" s="298" t="s">
        <v>8</v>
      </c>
      <c r="E104" s="298" t="s">
        <v>8</v>
      </c>
      <c r="F104" s="298" t="s">
        <v>8</v>
      </c>
      <c r="G104" s="298" t="s">
        <v>8</v>
      </c>
      <c r="H104" s="298" t="s">
        <v>8</v>
      </c>
      <c r="I104" s="298" t="s">
        <v>8</v>
      </c>
      <c r="J104" s="298" t="s">
        <v>8</v>
      </c>
      <c r="K104" s="298" t="s">
        <v>8</v>
      </c>
      <c r="L104" s="298" t="s">
        <v>8</v>
      </c>
      <c r="M104" s="298" t="s">
        <v>8</v>
      </c>
      <c r="N104" s="298" t="s">
        <v>8</v>
      </c>
      <c r="O104" s="300" t="s">
        <v>227</v>
      </c>
      <c r="P104" s="300" t="s">
        <v>227</v>
      </c>
    </row>
    <row r="105" spans="1:16" x14ac:dyDescent="0.2">
      <c r="A105" s="790" t="s">
        <v>82</v>
      </c>
      <c r="B105" s="298" t="s">
        <v>8</v>
      </c>
      <c r="C105" s="298" t="s">
        <v>8</v>
      </c>
      <c r="D105" s="298" t="s">
        <v>8</v>
      </c>
      <c r="E105" s="298" t="s">
        <v>8</v>
      </c>
      <c r="F105" s="298" t="s">
        <v>8</v>
      </c>
      <c r="G105" s="298" t="s">
        <v>8</v>
      </c>
      <c r="H105" s="298" t="s">
        <v>8</v>
      </c>
      <c r="I105" s="298" t="s">
        <v>8</v>
      </c>
      <c r="J105" s="387">
        <v>4506</v>
      </c>
      <c r="K105" s="387">
        <v>6403</v>
      </c>
      <c r="L105" s="298">
        <v>3594</v>
      </c>
      <c r="M105" s="298">
        <v>4225</v>
      </c>
      <c r="N105" s="298">
        <v>6296</v>
      </c>
      <c r="O105" s="271">
        <v>5884.6</v>
      </c>
      <c r="P105" s="698">
        <v>7834.9</v>
      </c>
    </row>
    <row r="106" spans="1:16" x14ac:dyDescent="0.2">
      <c r="A106" s="317" t="s">
        <v>254</v>
      </c>
      <c r="B106" s="808" t="s">
        <v>4</v>
      </c>
      <c r="C106" s="808" t="s">
        <v>4</v>
      </c>
      <c r="D106" s="808" t="s">
        <v>4</v>
      </c>
      <c r="E106" s="808" t="s">
        <v>4</v>
      </c>
      <c r="F106" s="808" t="s">
        <v>4</v>
      </c>
      <c r="G106" s="808" t="s">
        <v>4</v>
      </c>
      <c r="H106" s="808" t="s">
        <v>4</v>
      </c>
      <c r="I106" s="808" t="s">
        <v>4</v>
      </c>
      <c r="J106" s="808" t="s">
        <v>4</v>
      </c>
      <c r="K106" s="808" t="s">
        <v>4</v>
      </c>
      <c r="L106" s="808" t="s">
        <v>4</v>
      </c>
      <c r="M106" s="808" t="s">
        <v>4</v>
      </c>
      <c r="N106" s="808" t="s">
        <v>4</v>
      </c>
      <c r="O106" s="300" t="s">
        <v>4</v>
      </c>
      <c r="P106" s="300" t="s">
        <v>227</v>
      </c>
    </row>
    <row r="107" spans="1:16" x14ac:dyDescent="0.2">
      <c r="A107" s="809" t="s">
        <v>118</v>
      </c>
      <c r="B107" s="808"/>
      <c r="C107" s="808"/>
      <c r="D107" s="808"/>
      <c r="E107" s="808"/>
      <c r="F107" s="808"/>
      <c r="G107" s="808"/>
      <c r="H107" s="808"/>
      <c r="I107" s="808"/>
      <c r="J107" s="307" t="s">
        <v>8</v>
      </c>
      <c r="K107" s="307" t="s">
        <v>8</v>
      </c>
      <c r="L107" s="307" t="s">
        <v>8</v>
      </c>
      <c r="M107" s="307" t="s">
        <v>8</v>
      </c>
      <c r="N107" s="307" t="s">
        <v>8</v>
      </c>
      <c r="O107" s="307" t="s">
        <v>8</v>
      </c>
      <c r="P107" s="307" t="s">
        <v>8</v>
      </c>
    </row>
    <row r="108" spans="1:16" x14ac:dyDescent="0.2">
      <c r="A108" s="809" t="s">
        <v>119</v>
      </c>
      <c r="B108" s="808"/>
      <c r="C108" s="808"/>
      <c r="D108" s="808"/>
      <c r="E108" s="808"/>
      <c r="F108" s="808"/>
      <c r="G108" s="808"/>
      <c r="H108" s="808"/>
      <c r="I108" s="808"/>
      <c r="J108" s="307" t="s">
        <v>8</v>
      </c>
      <c r="K108" s="307" t="s">
        <v>8</v>
      </c>
      <c r="L108" s="307" t="s">
        <v>8</v>
      </c>
      <c r="M108" s="307" t="s">
        <v>8</v>
      </c>
      <c r="N108" s="307" t="s">
        <v>8</v>
      </c>
      <c r="O108" s="307" t="s">
        <v>8</v>
      </c>
      <c r="P108" s="307" t="s">
        <v>8</v>
      </c>
    </row>
    <row r="109" spans="1:16" x14ac:dyDescent="0.2">
      <c r="A109" s="804" t="s">
        <v>120</v>
      </c>
      <c r="B109" s="808"/>
      <c r="C109" s="808"/>
      <c r="D109" s="808"/>
      <c r="E109" s="808"/>
      <c r="F109" s="808"/>
      <c r="G109" s="808"/>
      <c r="H109" s="808"/>
      <c r="I109" s="808"/>
      <c r="J109" s="307" t="s">
        <v>8</v>
      </c>
      <c r="K109" s="307" t="s">
        <v>8</v>
      </c>
      <c r="L109" s="307" t="s">
        <v>8</v>
      </c>
      <c r="M109" s="307" t="s">
        <v>8</v>
      </c>
      <c r="N109" s="307" t="s">
        <v>8</v>
      </c>
      <c r="O109" s="307" t="s">
        <v>8</v>
      </c>
      <c r="P109" s="307" t="s">
        <v>8</v>
      </c>
    </row>
    <row r="110" spans="1:16" ht="22.5" x14ac:dyDescent="0.2">
      <c r="A110" s="804" t="s">
        <v>419</v>
      </c>
      <c r="B110" s="808"/>
      <c r="C110" s="808"/>
      <c r="D110" s="808"/>
      <c r="E110" s="808"/>
      <c r="F110" s="808"/>
      <c r="G110" s="808"/>
      <c r="H110" s="808"/>
      <c r="I110" s="808"/>
      <c r="J110" s="307" t="s">
        <v>8</v>
      </c>
      <c r="K110" s="307" t="s">
        <v>8</v>
      </c>
      <c r="L110" s="307" t="s">
        <v>8</v>
      </c>
      <c r="M110" s="307" t="s">
        <v>8</v>
      </c>
      <c r="N110" s="307" t="s">
        <v>8</v>
      </c>
      <c r="O110" s="307" t="s">
        <v>8</v>
      </c>
      <c r="P110" s="307" t="s">
        <v>8</v>
      </c>
    </row>
    <row r="111" spans="1:16" x14ac:dyDescent="0.2">
      <c r="A111" s="804" t="s">
        <v>122</v>
      </c>
      <c r="B111" s="808"/>
      <c r="C111" s="808"/>
      <c r="D111" s="808"/>
      <c r="E111" s="808"/>
      <c r="F111" s="808"/>
      <c r="G111" s="808"/>
      <c r="H111" s="808"/>
      <c r="I111" s="808"/>
      <c r="J111" s="307" t="s">
        <v>8</v>
      </c>
      <c r="K111" s="307" t="s">
        <v>8</v>
      </c>
      <c r="L111" s="307" t="s">
        <v>8</v>
      </c>
      <c r="M111" s="307" t="s">
        <v>8</v>
      </c>
      <c r="N111" s="307" t="s">
        <v>8</v>
      </c>
      <c r="O111" s="271">
        <v>5186.8</v>
      </c>
      <c r="P111" s="307" t="s">
        <v>8</v>
      </c>
    </row>
    <row r="112" spans="1:16" x14ac:dyDescent="0.2">
      <c r="A112" s="804" t="s">
        <v>420</v>
      </c>
      <c r="B112" s="808"/>
      <c r="C112" s="808"/>
      <c r="D112" s="808"/>
      <c r="E112" s="808"/>
      <c r="F112" s="808"/>
      <c r="G112" s="808"/>
      <c r="H112" s="808"/>
      <c r="I112" s="808"/>
      <c r="J112" s="307" t="s">
        <v>8</v>
      </c>
      <c r="K112" s="307" t="s">
        <v>8</v>
      </c>
      <c r="L112" s="307" t="s">
        <v>8</v>
      </c>
      <c r="M112" s="307" t="s">
        <v>8</v>
      </c>
      <c r="N112" s="307" t="s">
        <v>8</v>
      </c>
      <c r="O112" s="307" t="s">
        <v>8</v>
      </c>
      <c r="P112" s="307" t="s">
        <v>8</v>
      </c>
    </row>
    <row r="113" spans="1:16" x14ac:dyDescent="0.2">
      <c r="A113" s="804" t="s">
        <v>421</v>
      </c>
      <c r="B113" s="808"/>
      <c r="C113" s="808"/>
      <c r="D113" s="808"/>
      <c r="E113" s="808"/>
      <c r="F113" s="808"/>
      <c r="G113" s="808"/>
      <c r="H113" s="808"/>
      <c r="I113" s="808"/>
      <c r="J113" s="307" t="s">
        <v>8</v>
      </c>
      <c r="K113" s="307" t="s">
        <v>8</v>
      </c>
      <c r="L113" s="307" t="s">
        <v>8</v>
      </c>
      <c r="M113" s="307" t="s">
        <v>8</v>
      </c>
      <c r="N113" s="307" t="s">
        <v>8</v>
      </c>
      <c r="O113" s="307" t="s">
        <v>8</v>
      </c>
      <c r="P113" s="307" t="s">
        <v>8</v>
      </c>
    </row>
    <row r="114" spans="1:16" ht="22.5" x14ac:dyDescent="0.2">
      <c r="A114" s="804" t="s">
        <v>422</v>
      </c>
      <c r="B114" s="808"/>
      <c r="C114" s="808"/>
      <c r="D114" s="808"/>
      <c r="E114" s="808"/>
      <c r="F114" s="808"/>
      <c r="G114" s="808"/>
      <c r="H114" s="808"/>
      <c r="I114" s="808"/>
      <c r="J114" s="307" t="s">
        <v>8</v>
      </c>
      <c r="K114" s="307" t="s">
        <v>8</v>
      </c>
      <c r="L114" s="307" t="s">
        <v>8</v>
      </c>
      <c r="M114" s="307" t="s">
        <v>8</v>
      </c>
      <c r="N114" s="307" t="s">
        <v>8</v>
      </c>
      <c r="O114" s="307" t="s">
        <v>8</v>
      </c>
      <c r="P114" s="307" t="s">
        <v>8</v>
      </c>
    </row>
    <row r="115" spans="1:16" x14ac:dyDescent="0.2">
      <c r="A115" s="804" t="s">
        <v>127</v>
      </c>
      <c r="B115" s="808"/>
      <c r="C115" s="808"/>
      <c r="D115" s="808"/>
      <c r="E115" s="808"/>
      <c r="F115" s="808"/>
      <c r="G115" s="808"/>
      <c r="H115" s="808"/>
      <c r="I115" s="808"/>
      <c r="J115" s="307" t="s">
        <v>8</v>
      </c>
      <c r="K115" s="307" t="s">
        <v>8</v>
      </c>
      <c r="L115" s="307" t="s">
        <v>8</v>
      </c>
      <c r="M115" s="307" t="s">
        <v>8</v>
      </c>
      <c r="N115" s="307" t="s">
        <v>8</v>
      </c>
      <c r="O115" s="307" t="s">
        <v>8</v>
      </c>
      <c r="P115" s="307" t="s">
        <v>8</v>
      </c>
    </row>
    <row r="116" spans="1:16" x14ac:dyDescent="0.2">
      <c r="A116" s="804" t="s">
        <v>128</v>
      </c>
      <c r="B116" s="808"/>
      <c r="C116" s="808"/>
      <c r="D116" s="808"/>
      <c r="E116" s="808"/>
      <c r="F116" s="808"/>
      <c r="G116" s="808"/>
      <c r="H116" s="808"/>
      <c r="I116" s="808"/>
      <c r="J116" s="307" t="s">
        <v>8</v>
      </c>
      <c r="K116" s="307" t="s">
        <v>8</v>
      </c>
      <c r="L116" s="307" t="s">
        <v>8</v>
      </c>
      <c r="M116" s="307" t="s">
        <v>8</v>
      </c>
      <c r="N116" s="307" t="s">
        <v>8</v>
      </c>
      <c r="O116" s="307" t="s">
        <v>8</v>
      </c>
      <c r="P116" s="307" t="s">
        <v>8</v>
      </c>
    </row>
    <row r="117" spans="1:16" x14ac:dyDescent="0.2">
      <c r="A117" s="804" t="s">
        <v>423</v>
      </c>
      <c r="B117" s="808"/>
      <c r="C117" s="808"/>
      <c r="D117" s="808"/>
      <c r="E117" s="808"/>
      <c r="F117" s="808"/>
      <c r="G117" s="808"/>
      <c r="H117" s="808"/>
      <c r="I117" s="808"/>
      <c r="J117" s="307" t="s">
        <v>8</v>
      </c>
      <c r="K117" s="307" t="s">
        <v>8</v>
      </c>
      <c r="L117" s="307" t="s">
        <v>8</v>
      </c>
      <c r="M117" s="307" t="s">
        <v>8</v>
      </c>
      <c r="N117" s="307" t="s">
        <v>8</v>
      </c>
      <c r="O117" s="307" t="s">
        <v>8</v>
      </c>
      <c r="P117" s="307" t="s">
        <v>8</v>
      </c>
    </row>
    <row r="118" spans="1:16" x14ac:dyDescent="0.2">
      <c r="A118" s="804" t="s">
        <v>424</v>
      </c>
      <c r="B118" s="808"/>
      <c r="C118" s="808"/>
      <c r="D118" s="808"/>
      <c r="E118" s="808"/>
      <c r="F118" s="808"/>
      <c r="G118" s="808"/>
      <c r="H118" s="808"/>
      <c r="I118" s="808"/>
      <c r="J118" s="307" t="s">
        <v>8</v>
      </c>
      <c r="K118" s="307" t="s">
        <v>8</v>
      </c>
      <c r="L118" s="307" t="s">
        <v>8</v>
      </c>
      <c r="M118" s="307" t="s">
        <v>8</v>
      </c>
      <c r="N118" s="307" t="s">
        <v>8</v>
      </c>
      <c r="O118" s="307" t="s">
        <v>8</v>
      </c>
      <c r="P118" s="307" t="s">
        <v>8</v>
      </c>
    </row>
    <row r="119" spans="1:16" ht="22.5" x14ac:dyDescent="0.2">
      <c r="A119" s="429" t="s">
        <v>131</v>
      </c>
      <c r="B119" s="298" t="s">
        <v>8</v>
      </c>
      <c r="C119" s="298" t="s">
        <v>8</v>
      </c>
      <c r="D119" s="298" t="s">
        <v>8</v>
      </c>
      <c r="E119" s="298" t="s">
        <v>8</v>
      </c>
      <c r="F119" s="298" t="s">
        <v>8</v>
      </c>
      <c r="G119" s="298" t="s">
        <v>8</v>
      </c>
      <c r="H119" s="298" t="s">
        <v>8</v>
      </c>
      <c r="I119" s="298" t="s">
        <v>8</v>
      </c>
      <c r="J119" s="298" t="s">
        <v>8</v>
      </c>
      <c r="K119" s="298" t="s">
        <v>8</v>
      </c>
      <c r="L119" s="307" t="s">
        <v>8</v>
      </c>
      <c r="M119" s="307" t="s">
        <v>8</v>
      </c>
      <c r="N119" s="307" t="s">
        <v>8</v>
      </c>
      <c r="O119" s="307" t="s">
        <v>8</v>
      </c>
      <c r="P119" s="307" t="s">
        <v>8</v>
      </c>
    </row>
    <row r="120" spans="1:16" x14ac:dyDescent="0.2">
      <c r="A120" s="790" t="s">
        <v>82</v>
      </c>
      <c r="B120" s="300" t="s">
        <v>8</v>
      </c>
      <c r="C120" s="300" t="s">
        <v>8</v>
      </c>
      <c r="D120" s="300" t="s">
        <v>8</v>
      </c>
      <c r="E120" s="300" t="s">
        <v>8</v>
      </c>
      <c r="F120" s="300" t="s">
        <v>8</v>
      </c>
      <c r="G120" s="300" t="s">
        <v>8</v>
      </c>
      <c r="H120" s="300" t="s">
        <v>8</v>
      </c>
      <c r="I120" s="300" t="s">
        <v>8</v>
      </c>
      <c r="J120" s="387">
        <v>24</v>
      </c>
      <c r="K120" s="387">
        <v>169</v>
      </c>
      <c r="L120" s="298">
        <v>247</v>
      </c>
      <c r="M120" s="298">
        <v>181</v>
      </c>
      <c r="N120" s="298">
        <v>211</v>
      </c>
      <c r="O120" s="271">
        <v>278.3</v>
      </c>
      <c r="P120" s="698">
        <v>254.2</v>
      </c>
    </row>
    <row r="121" spans="1:16" x14ac:dyDescent="0.2">
      <c r="A121" s="317" t="s">
        <v>254</v>
      </c>
      <c r="B121" s="808" t="s">
        <v>4</v>
      </c>
      <c r="C121" s="808" t="s">
        <v>4</v>
      </c>
      <c r="D121" s="808" t="s">
        <v>4</v>
      </c>
      <c r="E121" s="808" t="s">
        <v>4</v>
      </c>
      <c r="F121" s="808" t="s">
        <v>4</v>
      </c>
      <c r="G121" s="808" t="s">
        <v>4</v>
      </c>
      <c r="H121" s="808" t="s">
        <v>4</v>
      </c>
      <c r="I121" s="808" t="s">
        <v>4</v>
      </c>
      <c r="J121" s="808" t="s">
        <v>4</v>
      </c>
      <c r="K121" s="808" t="s">
        <v>4</v>
      </c>
      <c r="L121" s="808" t="s">
        <v>4</v>
      </c>
      <c r="M121" s="808" t="s">
        <v>4</v>
      </c>
      <c r="N121" s="808" t="s">
        <v>4</v>
      </c>
      <c r="O121" s="300" t="s">
        <v>4</v>
      </c>
      <c r="P121" s="808" t="s">
        <v>4</v>
      </c>
    </row>
    <row r="122" spans="1:16" ht="22.5" x14ac:dyDescent="0.2">
      <c r="A122" s="429" t="s">
        <v>132</v>
      </c>
      <c r="B122" s="298" t="s">
        <v>8</v>
      </c>
      <c r="C122" s="298" t="s">
        <v>8</v>
      </c>
      <c r="D122" s="298" t="s">
        <v>8</v>
      </c>
      <c r="E122" s="298" t="s">
        <v>8</v>
      </c>
      <c r="F122" s="298" t="s">
        <v>8</v>
      </c>
      <c r="G122" s="298" t="s">
        <v>8</v>
      </c>
      <c r="H122" s="298" t="s">
        <v>8</v>
      </c>
      <c r="I122" s="298" t="s">
        <v>8</v>
      </c>
      <c r="J122" s="298" t="s">
        <v>8</v>
      </c>
      <c r="K122" s="298" t="s">
        <v>8</v>
      </c>
      <c r="L122" s="298"/>
      <c r="M122" s="298"/>
      <c r="N122" s="298"/>
      <c r="O122" s="271"/>
      <c r="P122" s="271"/>
    </row>
    <row r="123" spans="1:16" x14ac:dyDescent="0.2">
      <c r="A123" s="790" t="s">
        <v>82</v>
      </c>
      <c r="B123" s="300" t="s">
        <v>8</v>
      </c>
      <c r="C123" s="300" t="s">
        <v>8</v>
      </c>
      <c r="D123" s="300" t="s">
        <v>8</v>
      </c>
      <c r="E123" s="300" t="s">
        <v>8</v>
      </c>
      <c r="F123" s="300" t="s">
        <v>8</v>
      </c>
      <c r="G123" s="300" t="s">
        <v>8</v>
      </c>
      <c r="H123" s="300" t="s">
        <v>8</v>
      </c>
      <c r="I123" s="300" t="s">
        <v>8</v>
      </c>
      <c r="J123" s="387">
        <v>104</v>
      </c>
      <c r="K123" s="387">
        <v>53</v>
      </c>
      <c r="L123" s="298">
        <v>77</v>
      </c>
      <c r="M123" s="298">
        <v>41</v>
      </c>
      <c r="N123" s="298">
        <v>456</v>
      </c>
      <c r="O123" s="271">
        <v>468</v>
      </c>
      <c r="P123" s="698">
        <v>589.79999999999995</v>
      </c>
    </row>
    <row r="124" spans="1:16" x14ac:dyDescent="0.2">
      <c r="A124" s="317" t="s">
        <v>254</v>
      </c>
      <c r="B124" s="808" t="s">
        <v>4</v>
      </c>
      <c r="C124" s="808" t="s">
        <v>4</v>
      </c>
      <c r="D124" s="808" t="s">
        <v>4</v>
      </c>
      <c r="E124" s="808" t="s">
        <v>4</v>
      </c>
      <c r="F124" s="808" t="s">
        <v>4</v>
      </c>
      <c r="G124" s="808" t="s">
        <v>4</v>
      </c>
      <c r="H124" s="808" t="s">
        <v>4</v>
      </c>
      <c r="I124" s="808" t="s">
        <v>4</v>
      </c>
      <c r="J124" s="808" t="s">
        <v>4</v>
      </c>
      <c r="K124" s="808" t="s">
        <v>4</v>
      </c>
      <c r="L124" s="808" t="s">
        <v>4</v>
      </c>
      <c r="M124" s="808" t="s">
        <v>4</v>
      </c>
      <c r="N124" s="808" t="s">
        <v>4</v>
      </c>
      <c r="O124" s="300" t="s">
        <v>4</v>
      </c>
      <c r="P124" s="808" t="s">
        <v>4</v>
      </c>
    </row>
    <row r="125" spans="1:16" ht="13.5" customHeight="1" x14ac:dyDescent="0.2">
      <c r="A125" s="361" t="s">
        <v>133</v>
      </c>
      <c r="B125" s="307" t="s">
        <v>8</v>
      </c>
      <c r="C125" s="307" t="s">
        <v>8</v>
      </c>
      <c r="D125" s="307" t="s">
        <v>8</v>
      </c>
      <c r="E125" s="307" t="s">
        <v>8</v>
      </c>
      <c r="F125" s="307" t="s">
        <v>8</v>
      </c>
      <c r="G125" s="307" t="s">
        <v>8</v>
      </c>
      <c r="H125" s="307" t="s">
        <v>8</v>
      </c>
      <c r="I125" s="307" t="s">
        <v>8</v>
      </c>
      <c r="J125" s="307" t="s">
        <v>8</v>
      </c>
      <c r="K125" s="307" t="s">
        <v>8</v>
      </c>
      <c r="L125" s="307" t="s">
        <v>8</v>
      </c>
      <c r="M125" s="307" t="s">
        <v>8</v>
      </c>
      <c r="N125" s="307" t="s">
        <v>8</v>
      </c>
      <c r="O125" s="298" t="s">
        <v>8</v>
      </c>
      <c r="P125" s="298" t="s">
        <v>8</v>
      </c>
    </row>
    <row r="126" spans="1:16" x14ac:dyDescent="0.2">
      <c r="A126" s="317" t="s">
        <v>82</v>
      </c>
      <c r="B126" s="307" t="s">
        <v>8</v>
      </c>
      <c r="C126" s="307" t="s">
        <v>8</v>
      </c>
      <c r="D126" s="307" t="s">
        <v>8</v>
      </c>
      <c r="E126" s="307" t="s">
        <v>8</v>
      </c>
      <c r="F126" s="307" t="s">
        <v>8</v>
      </c>
      <c r="G126" s="307" t="s">
        <v>8</v>
      </c>
      <c r="H126" s="307" t="s">
        <v>8</v>
      </c>
      <c r="I126" s="307" t="s">
        <v>8</v>
      </c>
      <c r="J126" s="307" t="s">
        <v>8</v>
      </c>
      <c r="K126" s="307" t="s">
        <v>8</v>
      </c>
      <c r="L126" s="307" t="s">
        <v>8</v>
      </c>
      <c r="M126" s="307" t="s">
        <v>8</v>
      </c>
      <c r="N126" s="307" t="s">
        <v>8</v>
      </c>
      <c r="O126" s="300" t="s">
        <v>8</v>
      </c>
      <c r="P126" s="300" t="s">
        <v>8</v>
      </c>
    </row>
    <row r="127" spans="1:16" ht="22.5" x14ac:dyDescent="0.2">
      <c r="A127" s="317" t="s">
        <v>134</v>
      </c>
      <c r="B127" s="307"/>
      <c r="C127" s="307"/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00" t="s">
        <v>8</v>
      </c>
      <c r="P127" s="300" t="s">
        <v>8</v>
      </c>
    </row>
    <row r="128" spans="1:16" ht="12.75" customHeight="1" x14ac:dyDescent="0.2">
      <c r="A128" s="431" t="s">
        <v>135</v>
      </c>
      <c r="B128" s="294"/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300" t="s">
        <v>8</v>
      </c>
      <c r="P128" s="300" t="s">
        <v>8</v>
      </c>
    </row>
    <row r="129" spans="1:16" x14ac:dyDescent="0.2">
      <c r="A129" s="431" t="s">
        <v>136</v>
      </c>
      <c r="B129" s="307" t="s">
        <v>8</v>
      </c>
      <c r="C129" s="307" t="s">
        <v>8</v>
      </c>
      <c r="D129" s="307" t="s">
        <v>8</v>
      </c>
      <c r="E129" s="307" t="s">
        <v>8</v>
      </c>
      <c r="F129" s="307" t="s">
        <v>8</v>
      </c>
      <c r="G129" s="307" t="s">
        <v>8</v>
      </c>
      <c r="H129" s="307" t="s">
        <v>8</v>
      </c>
      <c r="I129" s="307" t="s">
        <v>8</v>
      </c>
      <c r="J129" s="307" t="s">
        <v>8</v>
      </c>
      <c r="K129" s="307" t="s">
        <v>8</v>
      </c>
      <c r="L129" s="307" t="s">
        <v>8</v>
      </c>
      <c r="M129" s="307" t="s">
        <v>8</v>
      </c>
      <c r="N129" s="307" t="s">
        <v>8</v>
      </c>
      <c r="O129" s="300" t="s">
        <v>8</v>
      </c>
      <c r="P129" s="300" t="s">
        <v>8</v>
      </c>
    </row>
    <row r="130" spans="1:16" x14ac:dyDescent="0.2">
      <c r="A130" s="432" t="s">
        <v>82</v>
      </c>
      <c r="B130" s="307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0" t="s">
        <v>8</v>
      </c>
      <c r="P130" s="300" t="s">
        <v>8</v>
      </c>
    </row>
    <row r="131" spans="1:16" x14ac:dyDescent="0.2">
      <c r="A131" s="432" t="s">
        <v>137</v>
      </c>
      <c r="B131" s="307"/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0" t="s">
        <v>8</v>
      </c>
      <c r="P131" s="300" t="s">
        <v>8</v>
      </c>
    </row>
    <row r="132" spans="1:16" x14ac:dyDescent="0.2">
      <c r="A132" s="431" t="s">
        <v>138</v>
      </c>
      <c r="B132" s="307" t="s">
        <v>8</v>
      </c>
      <c r="C132" s="307" t="s">
        <v>8</v>
      </c>
      <c r="D132" s="307" t="s">
        <v>8</v>
      </c>
      <c r="E132" s="307" t="s">
        <v>8</v>
      </c>
      <c r="F132" s="307" t="s">
        <v>8</v>
      </c>
      <c r="G132" s="307" t="s">
        <v>8</v>
      </c>
      <c r="H132" s="307" t="s">
        <v>8</v>
      </c>
      <c r="I132" s="307" t="s">
        <v>8</v>
      </c>
      <c r="J132" s="307" t="s">
        <v>8</v>
      </c>
      <c r="K132" s="307" t="s">
        <v>8</v>
      </c>
      <c r="L132" s="307" t="s">
        <v>8</v>
      </c>
      <c r="M132" s="307" t="s">
        <v>8</v>
      </c>
      <c r="N132" s="307" t="s">
        <v>8</v>
      </c>
      <c r="O132" s="300" t="s">
        <v>8</v>
      </c>
      <c r="P132" s="300" t="s">
        <v>8</v>
      </c>
    </row>
    <row r="133" spans="1:16" x14ac:dyDescent="0.2">
      <c r="A133" s="432" t="s">
        <v>82</v>
      </c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0" t="s">
        <v>8</v>
      </c>
      <c r="P133" s="300" t="s">
        <v>8</v>
      </c>
    </row>
    <row r="134" spans="1:16" x14ac:dyDescent="0.2">
      <c r="A134" s="432" t="s">
        <v>139</v>
      </c>
      <c r="B134" s="307"/>
      <c r="C134" s="307"/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0" t="s">
        <v>8</v>
      </c>
      <c r="P134" s="300" t="s">
        <v>8</v>
      </c>
    </row>
    <row r="135" spans="1:16" x14ac:dyDescent="0.2">
      <c r="A135" s="361" t="s">
        <v>425</v>
      </c>
      <c r="B135" s="307" t="s">
        <v>8</v>
      </c>
      <c r="C135" s="307" t="s">
        <v>8</v>
      </c>
      <c r="D135" s="307" t="s">
        <v>8</v>
      </c>
      <c r="E135" s="307" t="s">
        <v>8</v>
      </c>
      <c r="F135" s="307" t="s">
        <v>8</v>
      </c>
      <c r="G135" s="307" t="s">
        <v>8</v>
      </c>
      <c r="H135" s="307" t="s">
        <v>8</v>
      </c>
      <c r="I135" s="307" t="s">
        <v>8</v>
      </c>
      <c r="J135" s="307" t="s">
        <v>8</v>
      </c>
      <c r="K135" s="307" t="s">
        <v>8</v>
      </c>
      <c r="L135" s="307" t="s">
        <v>8</v>
      </c>
      <c r="M135" s="307" t="s">
        <v>8</v>
      </c>
      <c r="N135" s="307" t="s">
        <v>8</v>
      </c>
      <c r="O135" s="300" t="s">
        <v>8</v>
      </c>
      <c r="P135" s="300" t="s">
        <v>8</v>
      </c>
    </row>
    <row r="136" spans="1:16" x14ac:dyDescent="0.2">
      <c r="A136" s="431" t="s">
        <v>426</v>
      </c>
      <c r="B136" s="307" t="s">
        <v>8</v>
      </c>
      <c r="C136" s="307" t="s">
        <v>8</v>
      </c>
      <c r="D136" s="307" t="s">
        <v>8</v>
      </c>
      <c r="E136" s="307" t="s">
        <v>8</v>
      </c>
      <c r="F136" s="307" t="s">
        <v>8</v>
      </c>
      <c r="G136" s="307" t="s">
        <v>8</v>
      </c>
      <c r="H136" s="307" t="s">
        <v>8</v>
      </c>
      <c r="I136" s="307" t="s">
        <v>8</v>
      </c>
      <c r="J136" s="307" t="s">
        <v>8</v>
      </c>
      <c r="K136" s="307" t="s">
        <v>8</v>
      </c>
      <c r="L136" s="307" t="s">
        <v>8</v>
      </c>
      <c r="M136" s="307" t="s">
        <v>8</v>
      </c>
      <c r="N136" s="307" t="s">
        <v>8</v>
      </c>
      <c r="O136" s="300" t="s">
        <v>8</v>
      </c>
      <c r="P136" s="300" t="s">
        <v>8</v>
      </c>
    </row>
    <row r="137" spans="1:16" x14ac:dyDescent="0.2">
      <c r="A137" s="431" t="s">
        <v>427</v>
      </c>
      <c r="B137" s="307" t="s">
        <v>8</v>
      </c>
      <c r="C137" s="307" t="s">
        <v>8</v>
      </c>
      <c r="D137" s="307" t="s">
        <v>8</v>
      </c>
      <c r="E137" s="307" t="s">
        <v>8</v>
      </c>
      <c r="F137" s="307" t="s">
        <v>8</v>
      </c>
      <c r="G137" s="307" t="s">
        <v>8</v>
      </c>
      <c r="H137" s="307" t="s">
        <v>8</v>
      </c>
      <c r="I137" s="307" t="s">
        <v>8</v>
      </c>
      <c r="J137" s="307" t="s">
        <v>8</v>
      </c>
      <c r="K137" s="307" t="s">
        <v>8</v>
      </c>
      <c r="L137" s="307" t="s">
        <v>8</v>
      </c>
      <c r="M137" s="307" t="s">
        <v>8</v>
      </c>
      <c r="N137" s="307" t="s">
        <v>8</v>
      </c>
      <c r="O137" s="300" t="s">
        <v>8</v>
      </c>
      <c r="P137" s="300" t="s">
        <v>8</v>
      </c>
    </row>
    <row r="138" spans="1:16" x14ac:dyDescent="0.2">
      <c r="A138" s="431" t="s">
        <v>142</v>
      </c>
      <c r="B138" s="307" t="s">
        <v>8</v>
      </c>
      <c r="C138" s="307" t="s">
        <v>8</v>
      </c>
      <c r="D138" s="307" t="s">
        <v>8</v>
      </c>
      <c r="E138" s="307" t="s">
        <v>8</v>
      </c>
      <c r="F138" s="307" t="s">
        <v>8</v>
      </c>
      <c r="G138" s="307" t="s">
        <v>8</v>
      </c>
      <c r="H138" s="307" t="s">
        <v>8</v>
      </c>
      <c r="I138" s="307" t="s">
        <v>8</v>
      </c>
      <c r="J138" s="307" t="s">
        <v>8</v>
      </c>
      <c r="K138" s="307" t="s">
        <v>8</v>
      </c>
      <c r="L138" s="307" t="s">
        <v>8</v>
      </c>
      <c r="M138" s="307" t="s">
        <v>8</v>
      </c>
      <c r="N138" s="307" t="s">
        <v>8</v>
      </c>
      <c r="O138" s="300" t="s">
        <v>8</v>
      </c>
      <c r="P138" s="300" t="s">
        <v>8</v>
      </c>
    </row>
    <row r="139" spans="1:16" x14ac:dyDescent="0.2">
      <c r="A139" s="431" t="s">
        <v>143</v>
      </c>
      <c r="B139" s="307" t="s">
        <v>8</v>
      </c>
      <c r="C139" s="307" t="s">
        <v>8</v>
      </c>
      <c r="D139" s="307" t="s">
        <v>8</v>
      </c>
      <c r="E139" s="307" t="s">
        <v>8</v>
      </c>
      <c r="F139" s="307" t="s">
        <v>8</v>
      </c>
      <c r="G139" s="307" t="s">
        <v>8</v>
      </c>
      <c r="H139" s="307" t="s">
        <v>8</v>
      </c>
      <c r="I139" s="307" t="s">
        <v>8</v>
      </c>
      <c r="J139" s="307" t="s">
        <v>8</v>
      </c>
      <c r="K139" s="307" t="s">
        <v>8</v>
      </c>
      <c r="L139" s="307" t="s">
        <v>8</v>
      </c>
      <c r="M139" s="307" t="s">
        <v>8</v>
      </c>
      <c r="N139" s="307" t="s">
        <v>8</v>
      </c>
      <c r="O139" s="300" t="s">
        <v>8</v>
      </c>
      <c r="P139" s="300" t="s">
        <v>8</v>
      </c>
    </row>
    <row r="140" spans="1:16" x14ac:dyDescent="0.2">
      <c r="A140" s="361" t="s">
        <v>145</v>
      </c>
      <c r="B140" s="294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300" t="s">
        <v>8</v>
      </c>
      <c r="P140" s="300" t="s">
        <v>8</v>
      </c>
    </row>
    <row r="141" spans="1:16" x14ac:dyDescent="0.2">
      <c r="A141" s="431" t="s">
        <v>426</v>
      </c>
      <c r="B141" s="307" t="s">
        <v>8</v>
      </c>
      <c r="C141" s="307" t="s">
        <v>8</v>
      </c>
      <c r="D141" s="307" t="s">
        <v>8</v>
      </c>
      <c r="E141" s="307" t="s">
        <v>8</v>
      </c>
      <c r="F141" s="307" t="s">
        <v>8</v>
      </c>
      <c r="G141" s="307" t="s">
        <v>8</v>
      </c>
      <c r="H141" s="307" t="s">
        <v>8</v>
      </c>
      <c r="I141" s="307" t="s">
        <v>8</v>
      </c>
      <c r="J141" s="307" t="s">
        <v>8</v>
      </c>
      <c r="K141" s="307" t="s">
        <v>8</v>
      </c>
      <c r="L141" s="307" t="s">
        <v>8</v>
      </c>
      <c r="M141" s="307" t="s">
        <v>8</v>
      </c>
      <c r="N141" s="307" t="s">
        <v>8</v>
      </c>
      <c r="O141" s="300" t="s">
        <v>8</v>
      </c>
      <c r="P141" s="300" t="s">
        <v>8</v>
      </c>
    </row>
    <row r="142" spans="1:16" x14ac:dyDescent="0.2">
      <c r="A142" s="431" t="s">
        <v>427</v>
      </c>
      <c r="B142" s="307" t="s">
        <v>8</v>
      </c>
      <c r="C142" s="307" t="s">
        <v>8</v>
      </c>
      <c r="D142" s="307" t="s">
        <v>8</v>
      </c>
      <c r="E142" s="307" t="s">
        <v>8</v>
      </c>
      <c r="F142" s="307" t="s">
        <v>8</v>
      </c>
      <c r="G142" s="307" t="s">
        <v>8</v>
      </c>
      <c r="H142" s="307" t="s">
        <v>8</v>
      </c>
      <c r="I142" s="307" t="s">
        <v>8</v>
      </c>
      <c r="J142" s="307" t="s">
        <v>8</v>
      </c>
      <c r="K142" s="307" t="s">
        <v>8</v>
      </c>
      <c r="L142" s="307" t="s">
        <v>8</v>
      </c>
      <c r="M142" s="307" t="s">
        <v>8</v>
      </c>
      <c r="N142" s="307" t="s">
        <v>8</v>
      </c>
      <c r="O142" s="300" t="s">
        <v>8</v>
      </c>
      <c r="P142" s="300" t="s">
        <v>8</v>
      </c>
    </row>
    <row r="143" spans="1:16" x14ac:dyDescent="0.2">
      <c r="A143" s="431" t="s">
        <v>142</v>
      </c>
      <c r="B143" s="307" t="s">
        <v>8</v>
      </c>
      <c r="C143" s="307" t="s">
        <v>8</v>
      </c>
      <c r="D143" s="307" t="s">
        <v>8</v>
      </c>
      <c r="E143" s="307" t="s">
        <v>8</v>
      </c>
      <c r="F143" s="307" t="s">
        <v>8</v>
      </c>
      <c r="G143" s="307" t="s">
        <v>8</v>
      </c>
      <c r="H143" s="307" t="s">
        <v>8</v>
      </c>
      <c r="I143" s="307" t="s">
        <v>8</v>
      </c>
      <c r="J143" s="307" t="s">
        <v>8</v>
      </c>
      <c r="K143" s="307" t="s">
        <v>8</v>
      </c>
      <c r="L143" s="307" t="s">
        <v>8</v>
      </c>
      <c r="M143" s="307" t="s">
        <v>8</v>
      </c>
      <c r="N143" s="307" t="s">
        <v>8</v>
      </c>
      <c r="O143" s="300" t="s">
        <v>8</v>
      </c>
      <c r="P143" s="300" t="s">
        <v>8</v>
      </c>
    </row>
    <row r="144" spans="1:16" x14ac:dyDescent="0.2">
      <c r="A144" s="431" t="s">
        <v>146</v>
      </c>
      <c r="B144" s="307" t="s">
        <v>8</v>
      </c>
      <c r="C144" s="307" t="s">
        <v>8</v>
      </c>
      <c r="D144" s="307" t="s">
        <v>8</v>
      </c>
      <c r="E144" s="307" t="s">
        <v>8</v>
      </c>
      <c r="F144" s="307" t="s">
        <v>8</v>
      </c>
      <c r="G144" s="307" t="s">
        <v>8</v>
      </c>
      <c r="H144" s="307" t="s">
        <v>8</v>
      </c>
      <c r="I144" s="307" t="s">
        <v>8</v>
      </c>
      <c r="J144" s="307" t="s">
        <v>8</v>
      </c>
      <c r="K144" s="307" t="s">
        <v>8</v>
      </c>
      <c r="L144" s="307" t="s">
        <v>8</v>
      </c>
      <c r="M144" s="307" t="s">
        <v>8</v>
      </c>
      <c r="N144" s="307" t="s">
        <v>8</v>
      </c>
      <c r="O144" s="300" t="s">
        <v>8</v>
      </c>
      <c r="P144" s="300" t="s">
        <v>8</v>
      </c>
    </row>
    <row r="145" spans="1:16" x14ac:dyDescent="0.2">
      <c r="A145" s="361" t="s">
        <v>152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300" t="s">
        <v>8</v>
      </c>
      <c r="P145" s="300" t="s">
        <v>8</v>
      </c>
    </row>
    <row r="146" spans="1:16" x14ac:dyDescent="0.2">
      <c r="A146" s="431" t="s">
        <v>153</v>
      </c>
      <c r="B146" s="307" t="s">
        <v>8</v>
      </c>
      <c r="C146" s="307" t="s">
        <v>8</v>
      </c>
      <c r="D146" s="307" t="s">
        <v>8</v>
      </c>
      <c r="E146" s="307" t="s">
        <v>8</v>
      </c>
      <c r="F146" s="307" t="s">
        <v>8</v>
      </c>
      <c r="G146" s="307" t="s">
        <v>8</v>
      </c>
      <c r="H146" s="307" t="s">
        <v>8</v>
      </c>
      <c r="I146" s="307" t="s">
        <v>8</v>
      </c>
      <c r="J146" s="307" t="s">
        <v>8</v>
      </c>
      <c r="K146" s="307" t="s">
        <v>8</v>
      </c>
      <c r="L146" s="307" t="s">
        <v>8</v>
      </c>
      <c r="M146" s="307" t="s">
        <v>8</v>
      </c>
      <c r="N146" s="307" t="s">
        <v>8</v>
      </c>
      <c r="O146" s="300" t="s">
        <v>8</v>
      </c>
      <c r="P146" s="300" t="s">
        <v>8</v>
      </c>
    </row>
    <row r="147" spans="1:16" x14ac:dyDescent="0.2">
      <c r="A147" s="433" t="s">
        <v>155</v>
      </c>
      <c r="B147" s="307" t="s">
        <v>8</v>
      </c>
      <c r="C147" s="307" t="s">
        <v>8</v>
      </c>
      <c r="D147" s="307" t="s">
        <v>8</v>
      </c>
      <c r="E147" s="307" t="s">
        <v>8</v>
      </c>
      <c r="F147" s="307" t="s">
        <v>8</v>
      </c>
      <c r="G147" s="307" t="s">
        <v>8</v>
      </c>
      <c r="H147" s="307" t="s">
        <v>8</v>
      </c>
      <c r="I147" s="307" t="s">
        <v>8</v>
      </c>
      <c r="J147" s="307" t="s">
        <v>8</v>
      </c>
      <c r="K147" s="307" t="s">
        <v>8</v>
      </c>
      <c r="L147" s="307" t="s">
        <v>8</v>
      </c>
      <c r="M147" s="307" t="s">
        <v>8</v>
      </c>
      <c r="N147" s="307" t="s">
        <v>8</v>
      </c>
      <c r="O147" s="300" t="s">
        <v>8</v>
      </c>
      <c r="P147" s="300" t="s">
        <v>8</v>
      </c>
    </row>
    <row r="148" spans="1:16" x14ac:dyDescent="0.2">
      <c r="A148" s="431" t="s">
        <v>156</v>
      </c>
      <c r="B148" s="307" t="s">
        <v>8</v>
      </c>
      <c r="C148" s="307" t="s">
        <v>8</v>
      </c>
      <c r="D148" s="307" t="s">
        <v>8</v>
      </c>
      <c r="E148" s="307" t="s">
        <v>8</v>
      </c>
      <c r="F148" s="307" t="s">
        <v>8</v>
      </c>
      <c r="G148" s="307" t="s">
        <v>8</v>
      </c>
      <c r="H148" s="307" t="s">
        <v>8</v>
      </c>
      <c r="I148" s="307" t="s">
        <v>8</v>
      </c>
      <c r="J148" s="307" t="s">
        <v>8</v>
      </c>
      <c r="K148" s="307" t="s">
        <v>8</v>
      </c>
      <c r="L148" s="307" t="s">
        <v>8</v>
      </c>
      <c r="M148" s="307" t="s">
        <v>8</v>
      </c>
      <c r="N148" s="307" t="s">
        <v>8</v>
      </c>
      <c r="O148" s="300" t="s">
        <v>8</v>
      </c>
      <c r="P148" s="300" t="s">
        <v>8</v>
      </c>
    </row>
    <row r="149" spans="1:16" x14ac:dyDescent="0.2">
      <c r="A149" s="431" t="s">
        <v>157</v>
      </c>
      <c r="B149" s="307" t="s">
        <v>8</v>
      </c>
      <c r="C149" s="307" t="s">
        <v>8</v>
      </c>
      <c r="D149" s="307" t="s">
        <v>8</v>
      </c>
      <c r="E149" s="307" t="s">
        <v>8</v>
      </c>
      <c r="F149" s="307" t="s">
        <v>8</v>
      </c>
      <c r="G149" s="307" t="s">
        <v>8</v>
      </c>
      <c r="H149" s="307" t="s">
        <v>8</v>
      </c>
      <c r="I149" s="307" t="s">
        <v>8</v>
      </c>
      <c r="J149" s="307" t="s">
        <v>8</v>
      </c>
      <c r="K149" s="307" t="s">
        <v>8</v>
      </c>
      <c r="L149" s="307" t="s">
        <v>8</v>
      </c>
      <c r="M149" s="307" t="s">
        <v>8</v>
      </c>
      <c r="N149" s="307" t="s">
        <v>8</v>
      </c>
      <c r="O149" s="300" t="s">
        <v>8</v>
      </c>
      <c r="P149" s="300" t="s">
        <v>8</v>
      </c>
    </row>
    <row r="150" spans="1:16" x14ac:dyDescent="0.2">
      <c r="A150" s="431" t="s">
        <v>428</v>
      </c>
      <c r="B150" s="307" t="s">
        <v>8</v>
      </c>
      <c r="C150" s="307" t="s">
        <v>8</v>
      </c>
      <c r="D150" s="307" t="s">
        <v>8</v>
      </c>
      <c r="E150" s="307" t="s">
        <v>8</v>
      </c>
      <c r="F150" s="307" t="s">
        <v>8</v>
      </c>
      <c r="G150" s="307" t="s">
        <v>8</v>
      </c>
      <c r="H150" s="307" t="s">
        <v>8</v>
      </c>
      <c r="I150" s="307" t="s">
        <v>8</v>
      </c>
      <c r="J150" s="307" t="s">
        <v>8</v>
      </c>
      <c r="K150" s="307" t="s">
        <v>8</v>
      </c>
      <c r="L150" s="307" t="s">
        <v>8</v>
      </c>
      <c r="M150" s="307" t="s">
        <v>8</v>
      </c>
      <c r="N150" s="307" t="s">
        <v>8</v>
      </c>
      <c r="O150" s="298" t="s">
        <v>8</v>
      </c>
      <c r="P150" s="298" t="s">
        <v>8</v>
      </c>
    </row>
    <row r="151" spans="1:16" ht="12.75" x14ac:dyDescent="0.2">
      <c r="A151" s="790" t="s">
        <v>568</v>
      </c>
      <c r="B151" s="781"/>
      <c r="C151" s="781"/>
      <c r="D151" s="781"/>
      <c r="E151" s="781"/>
      <c r="F151" s="781"/>
      <c r="G151" s="781"/>
      <c r="H151" s="781"/>
      <c r="I151" s="781"/>
      <c r="J151" s="781"/>
      <c r="K151" s="781"/>
      <c r="L151" s="298"/>
      <c r="M151" s="298"/>
      <c r="N151" s="298"/>
      <c r="O151" s="32"/>
      <c r="P151" s="32"/>
    </row>
    <row r="152" spans="1:16" x14ac:dyDescent="0.2">
      <c r="A152" s="790" t="s">
        <v>82</v>
      </c>
      <c r="B152" s="387">
        <v>1645.4</v>
      </c>
      <c r="C152" s="387">
        <v>2192.5</v>
      </c>
      <c r="D152" s="387">
        <v>3501.5</v>
      </c>
      <c r="E152" s="387">
        <v>5443.5</v>
      </c>
      <c r="F152" s="387">
        <v>3583.6</v>
      </c>
      <c r="G152" s="387">
        <v>2514.6999999999998</v>
      </c>
      <c r="H152" s="387">
        <v>2044.2</v>
      </c>
      <c r="I152" s="387">
        <v>2374.1999999999998</v>
      </c>
      <c r="J152" s="387">
        <v>2927.1</v>
      </c>
      <c r="K152" s="387">
        <v>2699.9</v>
      </c>
      <c r="L152" s="298">
        <v>3024.7</v>
      </c>
      <c r="M152" s="298">
        <v>3975.7</v>
      </c>
      <c r="N152" s="298">
        <v>4206.6000000000004</v>
      </c>
      <c r="O152" s="273">
        <v>2431.5</v>
      </c>
      <c r="P152" s="1443">
        <v>5906.9</v>
      </c>
    </row>
    <row r="153" spans="1:16" x14ac:dyDescent="0.2">
      <c r="A153" s="790" t="s">
        <v>160</v>
      </c>
      <c r="B153" s="387">
        <v>231.5</v>
      </c>
      <c r="C153" s="387">
        <v>126.1</v>
      </c>
      <c r="D153" s="387">
        <v>152.30000000000001</v>
      </c>
      <c r="E153" s="387">
        <v>149.30000000000001</v>
      </c>
      <c r="F153" s="387">
        <v>63.2</v>
      </c>
      <c r="G153" s="387">
        <v>136.69999999999999</v>
      </c>
      <c r="H153" s="387">
        <v>77.8</v>
      </c>
      <c r="I153" s="387">
        <v>111.2</v>
      </c>
      <c r="J153" s="387">
        <v>117.5</v>
      </c>
      <c r="K153" s="387">
        <v>90.2</v>
      </c>
      <c r="L153" s="298">
        <v>111.5</v>
      </c>
      <c r="M153" s="298">
        <v>128.1</v>
      </c>
      <c r="N153" s="298">
        <v>102.2</v>
      </c>
      <c r="O153" s="273">
        <v>54.6</v>
      </c>
      <c r="P153" s="1443">
        <v>248.1</v>
      </c>
    </row>
    <row r="154" spans="1:16" x14ac:dyDescent="0.2">
      <c r="A154" s="790" t="s">
        <v>569</v>
      </c>
      <c r="B154" s="802">
        <v>100</v>
      </c>
      <c r="C154" s="802">
        <f t="shared" ref="C154:N154" si="1">B154*C153/100</f>
        <v>126.1</v>
      </c>
      <c r="D154" s="802">
        <f t="shared" si="1"/>
        <v>192.05029999999999</v>
      </c>
      <c r="E154" s="802">
        <f t="shared" si="1"/>
        <v>286.73109790000001</v>
      </c>
      <c r="F154" s="802">
        <f t="shared" si="1"/>
        <v>181.21405387280001</v>
      </c>
      <c r="G154" s="802">
        <f t="shared" si="1"/>
        <v>247.71961164411758</v>
      </c>
      <c r="H154" s="802">
        <f t="shared" si="1"/>
        <v>192.72585785912347</v>
      </c>
      <c r="I154" s="802">
        <f t="shared" si="1"/>
        <v>214.3111539393453</v>
      </c>
      <c r="J154" s="802">
        <f t="shared" si="1"/>
        <v>251.81560587873074</v>
      </c>
      <c r="K154" s="802">
        <f t="shared" si="1"/>
        <v>227.13767650261514</v>
      </c>
      <c r="L154" s="312">
        <f t="shared" si="1"/>
        <v>253.25850930041585</v>
      </c>
      <c r="M154" s="312">
        <f t="shared" si="1"/>
        <v>324.42415041383271</v>
      </c>
      <c r="N154" s="312">
        <f t="shared" si="1"/>
        <v>331.561481722937</v>
      </c>
      <c r="O154" s="273">
        <v>181.1</v>
      </c>
      <c r="P154" s="1443">
        <v>449.3</v>
      </c>
    </row>
    <row r="155" spans="1:16" x14ac:dyDescent="0.2">
      <c r="A155" s="790" t="s">
        <v>162</v>
      </c>
      <c r="B155" s="387"/>
      <c r="C155" s="387"/>
      <c r="D155" s="387"/>
      <c r="E155" s="387"/>
      <c r="F155" s="387"/>
      <c r="G155" s="387"/>
      <c r="H155" s="387"/>
      <c r="I155" s="387"/>
      <c r="J155" s="387"/>
      <c r="K155" s="387"/>
      <c r="L155" s="298"/>
      <c r="M155" s="298"/>
      <c r="N155" s="298"/>
      <c r="O155" s="273"/>
      <c r="P155" s="1444" t="s">
        <v>8</v>
      </c>
    </row>
    <row r="156" spans="1:16" x14ac:dyDescent="0.2">
      <c r="A156" s="790" t="s">
        <v>163</v>
      </c>
      <c r="B156" s="387">
        <v>239</v>
      </c>
      <c r="C156" s="387">
        <v>1166</v>
      </c>
      <c r="D156" s="387">
        <v>267</v>
      </c>
      <c r="E156" s="387">
        <v>1379</v>
      </c>
      <c r="F156" s="387">
        <v>3602</v>
      </c>
      <c r="G156" s="387">
        <v>1499</v>
      </c>
      <c r="H156" s="387">
        <v>1071</v>
      </c>
      <c r="I156" s="387">
        <v>986</v>
      </c>
      <c r="J156" s="387">
        <v>287</v>
      </c>
      <c r="K156" s="387">
        <v>2680</v>
      </c>
      <c r="L156" s="298">
        <v>3838</v>
      </c>
      <c r="M156" s="298">
        <v>12287</v>
      </c>
      <c r="N156" s="298">
        <v>1717</v>
      </c>
      <c r="O156" s="271">
        <v>1394</v>
      </c>
      <c r="P156" s="1443">
        <v>9313</v>
      </c>
    </row>
    <row r="157" spans="1:16" ht="22.5" x14ac:dyDescent="0.2">
      <c r="A157" s="790" t="s">
        <v>164</v>
      </c>
      <c r="B157" s="802">
        <v>13</v>
      </c>
      <c r="C157" s="387">
        <v>487.9</v>
      </c>
      <c r="D157" s="387">
        <v>22.9</v>
      </c>
      <c r="E157" s="387">
        <v>516.5</v>
      </c>
      <c r="F157" s="387">
        <v>261.2</v>
      </c>
      <c r="G157" s="387">
        <v>41.6</v>
      </c>
      <c r="H157" s="387">
        <v>71.5</v>
      </c>
      <c r="I157" s="387">
        <v>92.1</v>
      </c>
      <c r="J157" s="387">
        <v>29.1</v>
      </c>
      <c r="K157" s="387">
        <v>933.8</v>
      </c>
      <c r="L157" s="298">
        <v>143.19999999999999</v>
      </c>
      <c r="M157" s="298">
        <v>320.10000000000002</v>
      </c>
      <c r="N157" s="298">
        <v>14</v>
      </c>
      <c r="O157" s="271">
        <v>81.2</v>
      </c>
      <c r="P157" s="1443">
        <v>668.1</v>
      </c>
    </row>
    <row r="158" spans="1:16" ht="22.5" x14ac:dyDescent="0.2">
      <c r="A158" s="790" t="s">
        <v>429</v>
      </c>
      <c r="B158" s="802">
        <v>100</v>
      </c>
      <c r="C158" s="802">
        <f t="shared" ref="C158:N158" si="2">B158*C157/100</f>
        <v>487.9</v>
      </c>
      <c r="D158" s="802">
        <f t="shared" si="2"/>
        <v>111.72909999999997</v>
      </c>
      <c r="E158" s="802">
        <f t="shared" si="2"/>
        <v>577.08080149999989</v>
      </c>
      <c r="F158" s="802">
        <f t="shared" si="2"/>
        <v>1507.3350535179998</v>
      </c>
      <c r="G158" s="802">
        <f t="shared" si="2"/>
        <v>627.05138226348788</v>
      </c>
      <c r="H158" s="802">
        <f t="shared" si="2"/>
        <v>448.34173831839382</v>
      </c>
      <c r="I158" s="802">
        <f t="shared" si="2"/>
        <v>412.92274099124074</v>
      </c>
      <c r="J158" s="802">
        <f t="shared" si="2"/>
        <v>120.16051762845107</v>
      </c>
      <c r="K158" s="802">
        <f t="shared" si="2"/>
        <v>1122.0589136144761</v>
      </c>
      <c r="L158" s="312">
        <f t="shared" si="2"/>
        <v>1606.7883642959296</v>
      </c>
      <c r="M158" s="312">
        <f t="shared" si="2"/>
        <v>5143.3295541112711</v>
      </c>
      <c r="N158" s="312">
        <f t="shared" si="2"/>
        <v>720.06613757557784</v>
      </c>
      <c r="O158" s="271">
        <v>584.70000000000005</v>
      </c>
      <c r="P158" s="1443">
        <v>3906.3</v>
      </c>
    </row>
    <row r="159" spans="1:16" x14ac:dyDescent="0.2">
      <c r="A159" s="790" t="s">
        <v>165</v>
      </c>
      <c r="B159" s="387"/>
      <c r="C159" s="387"/>
      <c r="D159" s="387"/>
      <c r="E159" s="387"/>
      <c r="F159" s="387"/>
      <c r="G159" s="387"/>
      <c r="H159" s="387"/>
      <c r="I159" s="387"/>
      <c r="J159" s="387"/>
      <c r="K159" s="387"/>
      <c r="L159" s="298"/>
      <c r="M159" s="298"/>
      <c r="N159" s="298"/>
      <c r="O159" s="271"/>
      <c r="P159" s="271"/>
    </row>
    <row r="160" spans="1:16" ht="22.5" x14ac:dyDescent="0.2">
      <c r="A160" s="790" t="s">
        <v>166</v>
      </c>
      <c r="B160" s="387" t="s">
        <v>8</v>
      </c>
      <c r="C160" s="387" t="s">
        <v>8</v>
      </c>
      <c r="D160" s="387" t="s">
        <v>8</v>
      </c>
      <c r="E160" s="387" t="s">
        <v>8</v>
      </c>
      <c r="F160" s="387" t="s">
        <v>8</v>
      </c>
      <c r="G160" s="387" t="s">
        <v>8</v>
      </c>
      <c r="H160" s="387" t="s">
        <v>8</v>
      </c>
      <c r="I160" s="387" t="s">
        <v>8</v>
      </c>
      <c r="J160" s="387" t="str">
        <f>H161</f>
        <v>-</v>
      </c>
      <c r="K160" s="387" t="s">
        <v>8</v>
      </c>
      <c r="L160" s="298" t="s">
        <v>8</v>
      </c>
      <c r="M160" s="298" t="s">
        <v>8</v>
      </c>
      <c r="N160" s="298" t="s">
        <v>8</v>
      </c>
      <c r="O160" s="298" t="s">
        <v>8</v>
      </c>
      <c r="P160" s="298" t="s">
        <v>8</v>
      </c>
    </row>
    <row r="161" spans="1:16" x14ac:dyDescent="0.2">
      <c r="A161" s="790" t="s">
        <v>167</v>
      </c>
      <c r="B161" s="387" t="s">
        <v>8</v>
      </c>
      <c r="C161" s="387" t="s">
        <v>8</v>
      </c>
      <c r="D161" s="387" t="s">
        <v>8</v>
      </c>
      <c r="E161" s="387" t="s">
        <v>8</v>
      </c>
      <c r="F161" s="387" t="s">
        <v>8</v>
      </c>
      <c r="G161" s="387" t="s">
        <v>8</v>
      </c>
      <c r="H161" s="387" t="s">
        <v>8</v>
      </c>
      <c r="I161" s="387" t="s">
        <v>8</v>
      </c>
      <c r="J161" s="387" t="s">
        <v>8</v>
      </c>
      <c r="K161" s="387" t="s">
        <v>8</v>
      </c>
      <c r="L161" s="298" t="s">
        <v>8</v>
      </c>
      <c r="M161" s="298" t="s">
        <v>8</v>
      </c>
      <c r="N161" s="298" t="s">
        <v>8</v>
      </c>
      <c r="O161" s="298" t="s">
        <v>8</v>
      </c>
      <c r="P161" s="298" t="s">
        <v>8</v>
      </c>
    </row>
    <row r="162" spans="1:16" x14ac:dyDescent="0.2">
      <c r="A162" s="790" t="s">
        <v>377</v>
      </c>
      <c r="B162" s="387"/>
      <c r="C162" s="387"/>
      <c r="D162" s="387"/>
      <c r="E162" s="387"/>
      <c r="F162" s="387"/>
      <c r="G162" s="387"/>
      <c r="H162" s="387"/>
      <c r="I162" s="387"/>
      <c r="J162" s="387"/>
      <c r="K162" s="387"/>
      <c r="L162" s="298" t="s">
        <v>8</v>
      </c>
      <c r="M162" s="298" t="s">
        <v>8</v>
      </c>
      <c r="N162" s="298" t="s">
        <v>8</v>
      </c>
      <c r="O162" s="298" t="s">
        <v>8</v>
      </c>
      <c r="P162" s="298" t="s">
        <v>8</v>
      </c>
    </row>
    <row r="163" spans="1:16" x14ac:dyDescent="0.2">
      <c r="A163" s="790" t="s">
        <v>430</v>
      </c>
      <c r="B163" s="387" t="s">
        <v>8</v>
      </c>
      <c r="C163" s="387" t="s">
        <v>8</v>
      </c>
      <c r="D163" s="387" t="s">
        <v>8</v>
      </c>
      <c r="E163" s="387" t="s">
        <v>8</v>
      </c>
      <c r="F163" s="387" t="s">
        <v>8</v>
      </c>
      <c r="G163" s="387" t="s">
        <v>8</v>
      </c>
      <c r="H163" s="387" t="s">
        <v>8</v>
      </c>
      <c r="I163" s="387" t="s">
        <v>8</v>
      </c>
      <c r="J163" s="387" t="s">
        <v>8</v>
      </c>
      <c r="K163" s="387" t="s">
        <v>8</v>
      </c>
      <c r="L163" s="298" t="s">
        <v>8</v>
      </c>
      <c r="M163" s="298" t="s">
        <v>8</v>
      </c>
      <c r="N163" s="298" t="s">
        <v>8</v>
      </c>
      <c r="O163" s="298" t="s">
        <v>8</v>
      </c>
      <c r="P163" s="298" t="s">
        <v>8</v>
      </c>
    </row>
    <row r="164" spans="1:16" ht="22.5" x14ac:dyDescent="0.2">
      <c r="A164" s="790" t="s">
        <v>431</v>
      </c>
      <c r="B164" s="387" t="s">
        <v>8</v>
      </c>
      <c r="C164" s="387" t="s">
        <v>8</v>
      </c>
      <c r="D164" s="387">
        <v>339</v>
      </c>
      <c r="E164" s="387" t="s">
        <v>8</v>
      </c>
      <c r="F164" s="387" t="s">
        <v>8</v>
      </c>
      <c r="G164" s="387" t="s">
        <v>8</v>
      </c>
      <c r="H164" s="387" t="s">
        <v>8</v>
      </c>
      <c r="I164" s="387" t="s">
        <v>8</v>
      </c>
      <c r="J164" s="387" t="s">
        <v>8</v>
      </c>
      <c r="K164" s="387" t="s">
        <v>8</v>
      </c>
      <c r="L164" s="298" t="s">
        <v>8</v>
      </c>
      <c r="M164" s="298" t="s">
        <v>8</v>
      </c>
      <c r="N164" s="298" t="s">
        <v>8</v>
      </c>
      <c r="O164" s="298" t="s">
        <v>8</v>
      </c>
      <c r="P164" s="298" t="s">
        <v>8</v>
      </c>
    </row>
    <row r="165" spans="1:16" ht="24" x14ac:dyDescent="0.2">
      <c r="A165" s="790" t="s">
        <v>570</v>
      </c>
      <c r="B165" s="387">
        <v>410</v>
      </c>
      <c r="C165" s="387">
        <v>405</v>
      </c>
      <c r="D165" s="387">
        <v>437</v>
      </c>
      <c r="E165" s="387">
        <v>447</v>
      </c>
      <c r="F165" s="387">
        <v>511</v>
      </c>
      <c r="G165" s="387">
        <v>437</v>
      </c>
      <c r="H165" s="387">
        <v>475</v>
      </c>
      <c r="I165" s="387">
        <v>468</v>
      </c>
      <c r="J165" s="387">
        <v>494</v>
      </c>
      <c r="K165" s="387">
        <v>533</v>
      </c>
      <c r="L165" s="298">
        <v>595</v>
      </c>
      <c r="M165" s="298">
        <v>600</v>
      </c>
      <c r="N165" s="298">
        <v>1083</v>
      </c>
      <c r="O165" s="360">
        <v>1312</v>
      </c>
      <c r="P165" s="360">
        <v>1251</v>
      </c>
    </row>
    <row r="166" spans="1:16" ht="24" x14ac:dyDescent="0.2">
      <c r="A166" s="336" t="s">
        <v>571</v>
      </c>
      <c r="B166" s="387">
        <v>312</v>
      </c>
      <c r="C166" s="387">
        <v>292</v>
      </c>
      <c r="D166" s="387">
        <v>340</v>
      </c>
      <c r="E166" s="387">
        <v>357</v>
      </c>
      <c r="F166" s="387">
        <v>426</v>
      </c>
      <c r="G166" s="387">
        <v>389</v>
      </c>
      <c r="H166" s="387">
        <v>425</v>
      </c>
      <c r="I166" s="387">
        <v>404</v>
      </c>
      <c r="J166" s="387">
        <v>431</v>
      </c>
      <c r="K166" s="387">
        <v>480</v>
      </c>
      <c r="L166" s="298">
        <v>541</v>
      </c>
      <c r="M166" s="298">
        <v>522</v>
      </c>
      <c r="N166" s="298">
        <v>993</v>
      </c>
      <c r="O166" s="360">
        <v>1231</v>
      </c>
      <c r="P166" s="360">
        <v>1186</v>
      </c>
    </row>
    <row r="167" spans="1:16" ht="22.5" x14ac:dyDescent="0.2">
      <c r="A167" s="790" t="s">
        <v>530</v>
      </c>
      <c r="B167" s="298" t="s">
        <v>503</v>
      </c>
      <c r="C167" s="298" t="s">
        <v>503</v>
      </c>
      <c r="D167" s="298" t="s">
        <v>503</v>
      </c>
      <c r="E167" s="298" t="s">
        <v>503</v>
      </c>
      <c r="F167" s="298" t="s">
        <v>503</v>
      </c>
      <c r="G167" s="298" t="s">
        <v>503</v>
      </c>
      <c r="H167" s="298" t="s">
        <v>503</v>
      </c>
      <c r="I167" s="298" t="s">
        <v>503</v>
      </c>
      <c r="J167" s="298" t="s">
        <v>503</v>
      </c>
      <c r="K167" s="298" t="s">
        <v>503</v>
      </c>
      <c r="L167" s="298" t="s">
        <v>503</v>
      </c>
      <c r="M167" s="298" t="s">
        <v>503</v>
      </c>
      <c r="N167" s="298" t="s">
        <v>503</v>
      </c>
      <c r="O167" s="298" t="s">
        <v>503</v>
      </c>
      <c r="P167" s="298" t="s">
        <v>503</v>
      </c>
    </row>
    <row r="168" spans="1:16" x14ac:dyDescent="0.2">
      <c r="A168" s="323" t="s">
        <v>384</v>
      </c>
      <c r="B168" s="298" t="s">
        <v>503</v>
      </c>
      <c r="C168" s="298" t="s">
        <v>503</v>
      </c>
      <c r="D168" s="298" t="s">
        <v>503</v>
      </c>
      <c r="E168" s="298" t="s">
        <v>503</v>
      </c>
      <c r="F168" s="298" t="s">
        <v>503</v>
      </c>
      <c r="G168" s="298" t="s">
        <v>503</v>
      </c>
      <c r="H168" s="298" t="s">
        <v>503</v>
      </c>
      <c r="I168" s="298" t="s">
        <v>503</v>
      </c>
      <c r="J168" s="298" t="s">
        <v>503</v>
      </c>
      <c r="K168" s="298" t="s">
        <v>503</v>
      </c>
      <c r="L168" s="298" t="s">
        <v>503</v>
      </c>
      <c r="M168" s="298" t="s">
        <v>503</v>
      </c>
      <c r="N168" s="298" t="s">
        <v>503</v>
      </c>
      <c r="O168" s="298" t="s">
        <v>503</v>
      </c>
      <c r="P168" s="298" t="s">
        <v>503</v>
      </c>
    </row>
    <row r="169" spans="1:16" ht="22.5" x14ac:dyDescent="0.2">
      <c r="A169" s="323" t="s">
        <v>434</v>
      </c>
      <c r="B169" s="298"/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74"/>
      <c r="P169" s="1445"/>
    </row>
    <row r="170" spans="1:16" x14ac:dyDescent="0.2">
      <c r="A170" s="1316" t="s">
        <v>181</v>
      </c>
      <c r="B170" s="1098"/>
      <c r="C170" s="1098"/>
      <c r="D170" s="1098"/>
      <c r="E170" s="1098"/>
      <c r="F170" s="1098"/>
      <c r="G170" s="1098"/>
      <c r="H170" s="1098"/>
      <c r="I170" s="1098"/>
      <c r="J170" s="1098"/>
      <c r="K170" s="1098"/>
      <c r="L170" s="1098"/>
      <c r="M170" s="1098"/>
      <c r="N170" s="1098"/>
      <c r="O170" s="1133"/>
      <c r="P170" s="1133"/>
    </row>
    <row r="171" spans="1:16" x14ac:dyDescent="0.2">
      <c r="A171" s="361" t="s">
        <v>385</v>
      </c>
      <c r="B171" s="387" t="s">
        <v>8</v>
      </c>
      <c r="C171" s="387" t="s">
        <v>8</v>
      </c>
      <c r="D171" s="387" t="s">
        <v>8</v>
      </c>
      <c r="E171" s="387">
        <v>780.4</v>
      </c>
      <c r="F171" s="387">
        <v>877.2</v>
      </c>
      <c r="G171" s="387">
        <v>760.8</v>
      </c>
      <c r="H171" s="387">
        <v>963.8</v>
      </c>
      <c r="I171" s="802">
        <v>370</v>
      </c>
      <c r="J171" s="387">
        <v>987.8</v>
      </c>
      <c r="K171" s="387">
        <v>732.8</v>
      </c>
      <c r="L171" s="298">
        <v>919.5</v>
      </c>
      <c r="M171" s="298">
        <v>636.20000000000005</v>
      </c>
      <c r="N171" s="312">
        <v>1019</v>
      </c>
      <c r="O171" s="24">
        <v>1781.4</v>
      </c>
      <c r="P171" s="1571" t="s">
        <v>942</v>
      </c>
    </row>
    <row r="172" spans="1:16" x14ac:dyDescent="0.2">
      <c r="A172" s="810" t="s">
        <v>386</v>
      </c>
      <c r="B172" s="387" t="s">
        <v>8</v>
      </c>
      <c r="C172" s="387" t="s">
        <v>8</v>
      </c>
      <c r="D172" s="387" t="s">
        <v>8</v>
      </c>
      <c r="E172" s="387" t="s">
        <v>8</v>
      </c>
      <c r="F172" s="387">
        <v>106.5</v>
      </c>
      <c r="G172" s="387">
        <v>96.3</v>
      </c>
      <c r="H172" s="387">
        <v>91</v>
      </c>
      <c r="I172" s="387">
        <v>101.1</v>
      </c>
      <c r="J172" s="387">
        <v>101.1</v>
      </c>
      <c r="K172" s="387">
        <v>100.9</v>
      </c>
      <c r="L172" s="298">
        <v>75.5</v>
      </c>
      <c r="M172" s="298">
        <v>101.2</v>
      </c>
      <c r="N172" s="298">
        <v>81.5</v>
      </c>
      <c r="O172" s="24">
        <v>158.69999999999999</v>
      </c>
      <c r="P172" s="1572">
        <v>113.2</v>
      </c>
    </row>
    <row r="173" spans="1:16" s="113" customFormat="1" ht="12.75" x14ac:dyDescent="0.2">
      <c r="A173" s="237" t="s">
        <v>572</v>
      </c>
      <c r="B173" s="811"/>
      <c r="C173" s="798"/>
      <c r="D173" s="798"/>
      <c r="E173" s="798"/>
      <c r="F173" s="798"/>
      <c r="G173" s="798"/>
      <c r="H173" s="798"/>
      <c r="I173" s="798"/>
      <c r="J173" s="798"/>
      <c r="K173" s="798"/>
      <c r="L173" s="812"/>
      <c r="M173" s="812"/>
      <c r="N173" s="812"/>
      <c r="O173" s="6"/>
      <c r="P173" s="6"/>
    </row>
    <row r="174" spans="1:16" s="113" customFormat="1" ht="12.75" x14ac:dyDescent="0.2">
      <c r="A174" s="237" t="s">
        <v>573</v>
      </c>
      <c r="B174" s="811"/>
      <c r="C174" s="798"/>
      <c r="D174" s="798"/>
      <c r="E174" s="798"/>
      <c r="F174" s="798"/>
      <c r="G174" s="798"/>
      <c r="H174" s="798"/>
      <c r="I174" s="798"/>
      <c r="J174" s="798"/>
      <c r="K174" s="798"/>
      <c r="L174" s="812"/>
      <c r="M174" s="812"/>
      <c r="N174" s="812"/>
      <c r="O174" s="6"/>
      <c r="P174" s="6"/>
    </row>
    <row r="175" spans="1:16" s="113" customFormat="1" ht="12.75" x14ac:dyDescent="0.2">
      <c r="A175" s="238" t="s">
        <v>574</v>
      </c>
      <c r="B175" s="811"/>
      <c r="C175" s="798"/>
      <c r="D175" s="798"/>
      <c r="E175" s="798"/>
      <c r="F175" s="798"/>
      <c r="G175" s="798"/>
      <c r="H175" s="798"/>
      <c r="I175" s="798"/>
      <c r="J175" s="798"/>
      <c r="K175" s="798"/>
      <c r="L175" s="812"/>
      <c r="M175" s="812"/>
      <c r="N175" s="812"/>
      <c r="O175" s="6"/>
      <c r="P175" s="6"/>
    </row>
    <row r="176" spans="1:16" s="113" customFormat="1" ht="12.75" x14ac:dyDescent="0.2">
      <c r="A176" s="237" t="s">
        <v>689</v>
      </c>
      <c r="B176" s="798"/>
      <c r="C176" s="798"/>
      <c r="D176" s="798"/>
      <c r="E176" s="798"/>
      <c r="F176" s="798"/>
      <c r="G176" s="798"/>
      <c r="H176" s="798"/>
      <c r="I176" s="798"/>
      <c r="J176" s="798"/>
      <c r="K176" s="798"/>
      <c r="L176" s="812"/>
      <c r="M176" s="812"/>
      <c r="N176" s="812"/>
      <c r="O176" s="6"/>
      <c r="P176" s="6"/>
    </row>
    <row r="177" spans="1:227" s="113" customFormat="1" ht="12.75" x14ac:dyDescent="0.2">
      <c r="A177" s="237" t="s">
        <v>575</v>
      </c>
      <c r="B177" s="798"/>
      <c r="C177" s="798"/>
      <c r="D177" s="798"/>
      <c r="E177" s="798"/>
      <c r="F177" s="798"/>
      <c r="G177" s="798"/>
      <c r="H177" s="798"/>
      <c r="I177" s="798"/>
      <c r="J177" s="798"/>
      <c r="K177" s="798"/>
      <c r="L177" s="812"/>
      <c r="M177" s="812"/>
      <c r="N177" s="812"/>
      <c r="O177" s="6"/>
      <c r="P177" s="6"/>
    </row>
    <row r="178" spans="1:227" s="113" customFormat="1" ht="12.75" x14ac:dyDescent="0.2">
      <c r="A178" s="813" t="s">
        <v>576</v>
      </c>
      <c r="B178" s="798"/>
      <c r="C178" s="798"/>
      <c r="D178" s="798"/>
      <c r="E178" s="798"/>
      <c r="F178" s="798"/>
      <c r="G178" s="798"/>
      <c r="H178" s="798"/>
      <c r="I178" s="798"/>
      <c r="J178" s="798"/>
      <c r="K178" s="798"/>
      <c r="L178" s="812"/>
      <c r="M178" s="812"/>
      <c r="N178" s="812"/>
      <c r="O178" s="6"/>
      <c r="P178" s="6"/>
    </row>
    <row r="179" spans="1:227" s="113" customFormat="1" ht="12.75" x14ac:dyDescent="0.2">
      <c r="A179" s="239" t="s">
        <v>577</v>
      </c>
      <c r="B179" s="798"/>
      <c r="C179" s="798"/>
      <c r="D179" s="240"/>
      <c r="E179" s="240"/>
      <c r="F179" s="240"/>
      <c r="G179" s="240"/>
      <c r="H179" s="240"/>
      <c r="I179" s="240"/>
      <c r="J179" s="798"/>
      <c r="K179" s="798"/>
      <c r="L179" s="812"/>
      <c r="M179" s="812"/>
      <c r="N179" s="812"/>
      <c r="O179" s="6"/>
      <c r="P179" s="6"/>
    </row>
    <row r="180" spans="1:227" s="113" customFormat="1" ht="12.75" x14ac:dyDescent="0.2">
      <c r="A180" s="798" t="s">
        <v>578</v>
      </c>
      <c r="B180" s="798"/>
      <c r="C180" s="798"/>
      <c r="D180" s="798"/>
      <c r="E180" s="798"/>
      <c r="F180" s="798"/>
      <c r="G180" s="798"/>
      <c r="H180" s="798"/>
      <c r="I180" s="798"/>
      <c r="J180" s="240"/>
      <c r="K180" s="240"/>
      <c r="L180" s="812"/>
      <c r="M180" s="814"/>
      <c r="N180" s="814"/>
      <c r="O180" s="213"/>
      <c r="P180" s="213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/>
      <c r="BN180" s="212"/>
      <c r="BO180" s="212"/>
      <c r="BP180" s="212"/>
      <c r="BQ180" s="212"/>
      <c r="BR180" s="212"/>
      <c r="BS180" s="212"/>
      <c r="BT180" s="212"/>
      <c r="BU180" s="212"/>
      <c r="BV180" s="212"/>
      <c r="BW180" s="212"/>
      <c r="BX180" s="212"/>
      <c r="BY180" s="212"/>
      <c r="BZ180" s="212"/>
      <c r="CA180" s="212"/>
      <c r="CB180" s="212"/>
      <c r="CC180" s="212"/>
      <c r="CD180" s="212"/>
      <c r="CE180" s="212"/>
      <c r="CF180" s="212"/>
      <c r="CG180" s="212"/>
      <c r="CH180" s="212"/>
      <c r="CI180" s="212"/>
      <c r="CJ180" s="212"/>
      <c r="CK180" s="212"/>
      <c r="CL180" s="212"/>
      <c r="CM180" s="212"/>
      <c r="CN180" s="212"/>
      <c r="CO180" s="212"/>
      <c r="CP180" s="212"/>
      <c r="CQ180" s="212"/>
      <c r="CR180" s="212"/>
      <c r="CS180" s="212"/>
      <c r="CT180" s="212"/>
      <c r="CU180" s="212"/>
      <c r="CV180" s="212"/>
      <c r="CW180" s="212"/>
      <c r="CX180" s="212"/>
      <c r="CY180" s="212"/>
      <c r="CZ180" s="212"/>
      <c r="DA180" s="212"/>
      <c r="DB180" s="212"/>
      <c r="DC180" s="212"/>
      <c r="DD180" s="212"/>
      <c r="DE180" s="212"/>
      <c r="DF180" s="212"/>
      <c r="DG180" s="212"/>
      <c r="DH180" s="212"/>
      <c r="DI180" s="212"/>
      <c r="DJ180" s="212"/>
      <c r="DK180" s="212"/>
      <c r="DL180" s="212"/>
      <c r="DM180" s="212"/>
      <c r="DN180" s="212"/>
      <c r="DO180" s="212"/>
      <c r="DP180" s="212"/>
      <c r="DQ180" s="212"/>
      <c r="DR180" s="212"/>
      <c r="DS180" s="212"/>
      <c r="DT180" s="212"/>
      <c r="DU180" s="212"/>
      <c r="DV180" s="212"/>
      <c r="DW180" s="212"/>
      <c r="DX180" s="212"/>
      <c r="DY180" s="212"/>
      <c r="DZ180" s="212"/>
      <c r="EA180" s="212"/>
      <c r="EB180" s="212"/>
      <c r="EC180" s="212"/>
      <c r="ED180" s="212"/>
      <c r="EE180" s="212"/>
      <c r="EF180" s="212"/>
      <c r="EG180" s="212"/>
      <c r="EH180" s="212"/>
      <c r="EI180" s="212"/>
      <c r="EJ180" s="212"/>
      <c r="EK180" s="212"/>
      <c r="EL180" s="212"/>
      <c r="EM180" s="212"/>
      <c r="EN180" s="212"/>
      <c r="EO180" s="212"/>
      <c r="EP180" s="212"/>
      <c r="EQ180" s="212"/>
      <c r="ER180" s="212"/>
      <c r="ES180" s="212"/>
      <c r="ET180" s="212"/>
      <c r="EU180" s="212"/>
      <c r="EV180" s="212"/>
      <c r="EW180" s="212"/>
      <c r="EX180" s="212"/>
      <c r="EY180" s="212"/>
      <c r="EZ180" s="212"/>
      <c r="FA180" s="212"/>
      <c r="FB180" s="212"/>
      <c r="FC180" s="212"/>
      <c r="FD180" s="212"/>
      <c r="FE180" s="212"/>
      <c r="FF180" s="212"/>
      <c r="FG180" s="212"/>
      <c r="FH180" s="212"/>
      <c r="FI180" s="212"/>
      <c r="FJ180" s="212"/>
      <c r="FK180" s="212"/>
      <c r="FL180" s="212"/>
      <c r="FM180" s="212"/>
      <c r="FN180" s="212"/>
      <c r="FO180" s="212"/>
      <c r="FP180" s="212"/>
      <c r="FQ180" s="212"/>
      <c r="FR180" s="212"/>
      <c r="FS180" s="212"/>
      <c r="FT180" s="212"/>
      <c r="FU180" s="212"/>
      <c r="FV180" s="212"/>
      <c r="FW180" s="212"/>
      <c r="FX180" s="212"/>
      <c r="FY180" s="212"/>
      <c r="FZ180" s="212"/>
      <c r="GA180" s="212"/>
      <c r="GB180" s="212"/>
      <c r="GC180" s="212"/>
      <c r="GD180" s="212"/>
      <c r="GE180" s="212"/>
      <c r="GF180" s="212"/>
      <c r="GG180" s="212"/>
      <c r="GH180" s="212"/>
      <c r="GI180" s="212"/>
      <c r="GJ180" s="212"/>
      <c r="GK180" s="212"/>
      <c r="GL180" s="212"/>
      <c r="GM180" s="212"/>
      <c r="GN180" s="212"/>
      <c r="GO180" s="212"/>
      <c r="GP180" s="212"/>
      <c r="GQ180" s="212"/>
      <c r="GR180" s="212"/>
      <c r="GS180" s="212"/>
      <c r="GT180" s="212"/>
      <c r="GU180" s="212"/>
      <c r="GV180" s="212"/>
      <c r="GW180" s="212"/>
      <c r="GX180" s="212"/>
      <c r="GY180" s="212"/>
      <c r="GZ180" s="212"/>
      <c r="HA180" s="212"/>
      <c r="HB180" s="212"/>
      <c r="HC180" s="212"/>
      <c r="HD180" s="212"/>
      <c r="HE180" s="212"/>
      <c r="HF180" s="212"/>
      <c r="HG180" s="212"/>
      <c r="HH180" s="212"/>
      <c r="HI180" s="212"/>
      <c r="HJ180" s="212"/>
      <c r="HK180" s="212"/>
      <c r="HL180" s="212"/>
      <c r="HM180" s="212"/>
      <c r="HN180" s="212"/>
      <c r="HO180" s="212"/>
      <c r="HP180" s="212"/>
      <c r="HQ180" s="212"/>
      <c r="HR180" s="212"/>
      <c r="HS180" s="212"/>
    </row>
    <row r="181" spans="1:227" s="113" customFormat="1" ht="12.75" x14ac:dyDescent="0.2">
      <c r="A181" s="240" t="s">
        <v>579</v>
      </c>
      <c r="B181" s="241"/>
      <c r="C181" s="241"/>
      <c r="D181" s="241"/>
      <c r="E181" s="241"/>
      <c r="F181" s="241"/>
      <c r="G181" s="241"/>
      <c r="H181" s="798"/>
      <c r="I181" s="798"/>
      <c r="J181" s="798"/>
      <c r="K181" s="798"/>
      <c r="L181" s="812"/>
      <c r="M181" s="812"/>
      <c r="N181" s="812"/>
      <c r="O181" s="6"/>
      <c r="P181" s="6"/>
    </row>
    <row r="182" spans="1:227" s="113" customFormat="1" ht="12.75" x14ac:dyDescent="0.2">
      <c r="A182" s="240" t="s">
        <v>580</v>
      </c>
      <c r="B182" s="798"/>
      <c r="C182" s="798"/>
      <c r="D182" s="798"/>
      <c r="E182" s="798"/>
      <c r="F182" s="798"/>
      <c r="G182" s="798"/>
      <c r="H182" s="798"/>
      <c r="I182" s="798"/>
      <c r="J182" s="798"/>
      <c r="K182" s="798"/>
      <c r="L182" s="814"/>
      <c r="M182" s="812"/>
      <c r="N182" s="812"/>
      <c r="O182" s="6"/>
      <c r="P182" s="6"/>
    </row>
    <row r="183" spans="1:227" s="212" customFormat="1" ht="12.75" x14ac:dyDescent="0.2">
      <c r="A183" s="240" t="s">
        <v>581</v>
      </c>
      <c r="B183" s="240"/>
      <c r="C183" s="240"/>
      <c r="D183" s="798"/>
      <c r="E183" s="798"/>
      <c r="F183" s="798"/>
      <c r="G183" s="798"/>
      <c r="H183" s="798"/>
      <c r="I183" s="798"/>
      <c r="J183" s="240"/>
      <c r="K183" s="240"/>
      <c r="L183" s="812"/>
      <c r="M183" s="814"/>
      <c r="N183" s="814"/>
      <c r="O183" s="213"/>
      <c r="P183" s="213"/>
    </row>
    <row r="184" spans="1:227" s="212" customFormat="1" ht="12.75" x14ac:dyDescent="0.2">
      <c r="A184" s="240" t="s">
        <v>582</v>
      </c>
      <c r="B184" s="240"/>
      <c r="C184" s="240"/>
      <c r="D184" s="798"/>
      <c r="E184" s="798"/>
      <c r="F184" s="798"/>
      <c r="G184" s="798"/>
      <c r="H184" s="798"/>
      <c r="I184" s="798"/>
      <c r="J184" s="798"/>
      <c r="K184" s="798"/>
      <c r="L184" s="812"/>
      <c r="M184" s="812"/>
      <c r="N184" s="812"/>
      <c r="O184" s="6"/>
      <c r="P184" s="6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  <c r="CL184" s="113"/>
      <c r="CM184" s="113"/>
      <c r="CN184" s="113"/>
      <c r="CO184" s="113"/>
      <c r="CP184" s="113"/>
      <c r="CQ184" s="113"/>
      <c r="CR184" s="113"/>
      <c r="CS184" s="113"/>
      <c r="CT184" s="113"/>
      <c r="CU184" s="113"/>
      <c r="CV184" s="113"/>
      <c r="CW184" s="113"/>
      <c r="CX184" s="113"/>
      <c r="CY184" s="113"/>
      <c r="CZ184" s="113"/>
      <c r="DA184" s="113"/>
      <c r="DB184" s="113"/>
      <c r="DC184" s="113"/>
      <c r="DD184" s="113"/>
      <c r="DE184" s="113"/>
      <c r="DF184" s="113"/>
      <c r="DG184" s="113"/>
      <c r="DH184" s="113"/>
      <c r="DI184" s="113"/>
      <c r="DJ184" s="113"/>
      <c r="DK184" s="113"/>
      <c r="DL184" s="113"/>
      <c r="DM184" s="113"/>
      <c r="DN184" s="113"/>
      <c r="DO184" s="113"/>
      <c r="DP184" s="113"/>
      <c r="DQ184" s="113"/>
      <c r="DR184" s="113"/>
      <c r="DS184" s="113"/>
      <c r="DT184" s="113"/>
      <c r="DU184" s="113"/>
      <c r="DV184" s="113"/>
      <c r="DW184" s="113"/>
      <c r="DX184" s="113"/>
      <c r="DY184" s="113"/>
      <c r="DZ184" s="113"/>
      <c r="EA184" s="113"/>
      <c r="EB184" s="113"/>
      <c r="EC184" s="113"/>
      <c r="ED184" s="113"/>
      <c r="EE184" s="113"/>
      <c r="EF184" s="113"/>
      <c r="EG184" s="113"/>
      <c r="EH184" s="113"/>
      <c r="EI184" s="113"/>
      <c r="EJ184" s="113"/>
      <c r="EK184" s="113"/>
      <c r="EL184" s="113"/>
      <c r="EM184" s="113"/>
      <c r="EN184" s="113"/>
      <c r="EO184" s="113"/>
      <c r="EP184" s="113"/>
      <c r="EQ184" s="113"/>
      <c r="ER184" s="113"/>
      <c r="ES184" s="113"/>
      <c r="ET184" s="113"/>
      <c r="EU184" s="113"/>
      <c r="EV184" s="113"/>
      <c r="EW184" s="113"/>
      <c r="EX184" s="113"/>
      <c r="EY184" s="113"/>
      <c r="EZ184" s="113"/>
      <c r="FA184" s="113"/>
      <c r="FB184" s="113"/>
      <c r="FC184" s="113"/>
      <c r="FD184" s="113"/>
      <c r="FE184" s="113"/>
      <c r="FF184" s="113"/>
      <c r="FG184" s="113"/>
      <c r="FH184" s="113"/>
      <c r="FI184" s="113"/>
      <c r="FJ184" s="113"/>
      <c r="FK184" s="113"/>
      <c r="FL184" s="113"/>
      <c r="FM184" s="113"/>
      <c r="FN184" s="113"/>
      <c r="FO184" s="113"/>
      <c r="FP184" s="113"/>
      <c r="FQ184" s="113"/>
      <c r="FR184" s="113"/>
      <c r="FS184" s="113"/>
      <c r="FT184" s="113"/>
      <c r="FU184" s="113"/>
      <c r="FV184" s="113"/>
      <c r="FW184" s="113"/>
      <c r="FX184" s="113"/>
      <c r="FY184" s="113"/>
      <c r="FZ184" s="113"/>
      <c r="GA184" s="113"/>
      <c r="GB184" s="113"/>
      <c r="GC184" s="113"/>
      <c r="GD184" s="113"/>
      <c r="GE184" s="113"/>
      <c r="GF184" s="113"/>
      <c r="GG184" s="113"/>
      <c r="GH184" s="113"/>
      <c r="GI184" s="113"/>
      <c r="GJ184" s="113"/>
      <c r="GK184" s="113"/>
      <c r="GL184" s="113"/>
      <c r="GM184" s="113"/>
      <c r="GN184" s="113"/>
      <c r="GO184" s="113"/>
      <c r="GP184" s="113"/>
      <c r="GQ184" s="113"/>
      <c r="GR184" s="113"/>
      <c r="GS184" s="113"/>
      <c r="GT184" s="113"/>
      <c r="GU184" s="113"/>
      <c r="GV184" s="113"/>
      <c r="GW184" s="113"/>
      <c r="GX184" s="113"/>
      <c r="GY184" s="113"/>
      <c r="GZ184" s="113"/>
      <c r="HA184" s="113"/>
      <c r="HB184" s="113"/>
      <c r="HC184" s="113"/>
      <c r="HD184" s="113"/>
      <c r="HE184" s="113"/>
      <c r="HF184" s="113"/>
      <c r="HG184" s="113"/>
      <c r="HH184" s="113"/>
      <c r="HI184" s="113"/>
      <c r="HJ184" s="113"/>
      <c r="HK184" s="113"/>
      <c r="HL184" s="113"/>
      <c r="HM184" s="113"/>
      <c r="HN184" s="113"/>
      <c r="HO184" s="113"/>
      <c r="HP184" s="113"/>
      <c r="HQ184" s="113"/>
      <c r="HR184" s="113"/>
      <c r="HS184" s="113"/>
    </row>
    <row r="185" spans="1:227" s="113" customFormat="1" ht="12.75" x14ac:dyDescent="0.2">
      <c r="A185" s="240" t="s">
        <v>583</v>
      </c>
      <c r="B185" s="798"/>
      <c r="C185" s="798"/>
      <c r="D185" s="798"/>
      <c r="E185" s="798"/>
      <c r="F185" s="798"/>
      <c r="G185" s="798"/>
      <c r="H185" s="798"/>
      <c r="I185" s="798"/>
      <c r="J185" s="798"/>
      <c r="K185" s="798"/>
      <c r="L185" s="812"/>
      <c r="M185" s="812"/>
      <c r="N185" s="812"/>
      <c r="O185" s="6"/>
      <c r="P185" s="6"/>
    </row>
    <row r="186" spans="1:227" ht="11.25" customHeight="1" x14ac:dyDescent="0.2">
      <c r="A186" s="1510" t="s">
        <v>898</v>
      </c>
      <c r="B186" s="1510"/>
      <c r="C186" s="1510"/>
      <c r="D186" s="1510"/>
      <c r="E186" s="1510"/>
      <c r="F186" s="1510"/>
      <c r="G186" s="1510"/>
      <c r="H186" s="1510"/>
      <c r="I186" s="1510"/>
      <c r="J186" s="1510"/>
      <c r="K186" s="1510"/>
      <c r="L186" s="1510"/>
      <c r="M186" s="1510"/>
      <c r="N186" s="1510"/>
      <c r="O186" s="1510"/>
      <c r="P186" s="1510"/>
      <c r="Q186" s="1510"/>
      <c r="R186" s="1510"/>
    </row>
  </sheetData>
  <mergeCells count="3">
    <mergeCell ref="A1:N1"/>
    <mergeCell ref="B45:K45"/>
    <mergeCell ref="A186:R18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186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33" sqref="R33"/>
    </sheetView>
  </sheetViews>
  <sheetFormatPr defaultRowHeight="11.25" x14ac:dyDescent="0.2"/>
  <cols>
    <col min="1" max="1" width="65.7109375" style="798" customWidth="1"/>
    <col min="2" max="10" width="12.140625" style="798" customWidth="1"/>
    <col min="11" max="11" width="12.140625" style="812" customWidth="1"/>
    <col min="12" max="12" width="10.42578125" style="812" customWidth="1"/>
    <col min="13" max="13" width="12.7109375" style="812" customWidth="1"/>
    <col min="14" max="14" width="13.28515625" style="812" customWidth="1"/>
    <col min="15" max="15" width="10.85546875" style="371" customWidth="1"/>
    <col min="16" max="16" width="12.140625" style="371" customWidth="1"/>
    <col min="17" max="255" width="9.140625" style="77"/>
    <col min="256" max="256" width="65.7109375" style="77" customWidth="1"/>
    <col min="257" max="266" width="12.140625" style="77" customWidth="1"/>
    <col min="267" max="267" width="10.42578125" style="77" customWidth="1"/>
    <col min="268" max="268" width="12.7109375" style="77" customWidth="1"/>
    <col min="269" max="269" width="13.28515625" style="77" customWidth="1"/>
    <col min="270" max="511" width="9.140625" style="77"/>
    <col min="512" max="512" width="65.7109375" style="77" customWidth="1"/>
    <col min="513" max="522" width="12.140625" style="77" customWidth="1"/>
    <col min="523" max="523" width="10.42578125" style="77" customWidth="1"/>
    <col min="524" max="524" width="12.7109375" style="77" customWidth="1"/>
    <col min="525" max="525" width="13.28515625" style="77" customWidth="1"/>
    <col min="526" max="767" width="9.140625" style="77"/>
    <col min="768" max="768" width="65.7109375" style="77" customWidth="1"/>
    <col min="769" max="778" width="12.140625" style="77" customWidth="1"/>
    <col min="779" max="779" width="10.42578125" style="77" customWidth="1"/>
    <col min="780" max="780" width="12.7109375" style="77" customWidth="1"/>
    <col min="781" max="781" width="13.28515625" style="77" customWidth="1"/>
    <col min="782" max="1023" width="9.140625" style="77"/>
    <col min="1024" max="1024" width="65.7109375" style="77" customWidth="1"/>
    <col min="1025" max="1034" width="12.140625" style="77" customWidth="1"/>
    <col min="1035" max="1035" width="10.42578125" style="77" customWidth="1"/>
    <col min="1036" max="1036" width="12.7109375" style="77" customWidth="1"/>
    <col min="1037" max="1037" width="13.28515625" style="77" customWidth="1"/>
    <col min="1038" max="1279" width="9.140625" style="77"/>
    <col min="1280" max="1280" width="65.7109375" style="77" customWidth="1"/>
    <col min="1281" max="1290" width="12.140625" style="77" customWidth="1"/>
    <col min="1291" max="1291" width="10.42578125" style="77" customWidth="1"/>
    <col min="1292" max="1292" width="12.7109375" style="77" customWidth="1"/>
    <col min="1293" max="1293" width="13.28515625" style="77" customWidth="1"/>
    <col min="1294" max="1535" width="9.140625" style="77"/>
    <col min="1536" max="1536" width="65.7109375" style="77" customWidth="1"/>
    <col min="1537" max="1546" width="12.140625" style="77" customWidth="1"/>
    <col min="1547" max="1547" width="10.42578125" style="77" customWidth="1"/>
    <col min="1548" max="1548" width="12.7109375" style="77" customWidth="1"/>
    <col min="1549" max="1549" width="13.28515625" style="77" customWidth="1"/>
    <col min="1550" max="1791" width="9.140625" style="77"/>
    <col min="1792" max="1792" width="65.7109375" style="77" customWidth="1"/>
    <col min="1793" max="1802" width="12.140625" style="77" customWidth="1"/>
    <col min="1803" max="1803" width="10.42578125" style="77" customWidth="1"/>
    <col min="1804" max="1804" width="12.7109375" style="77" customWidth="1"/>
    <col min="1805" max="1805" width="13.28515625" style="77" customWidth="1"/>
    <col min="1806" max="2047" width="9.140625" style="77"/>
    <col min="2048" max="2048" width="65.7109375" style="77" customWidth="1"/>
    <col min="2049" max="2058" width="12.140625" style="77" customWidth="1"/>
    <col min="2059" max="2059" width="10.42578125" style="77" customWidth="1"/>
    <col min="2060" max="2060" width="12.7109375" style="77" customWidth="1"/>
    <col min="2061" max="2061" width="13.28515625" style="77" customWidth="1"/>
    <col min="2062" max="2303" width="9.140625" style="77"/>
    <col min="2304" max="2304" width="65.7109375" style="77" customWidth="1"/>
    <col min="2305" max="2314" width="12.140625" style="77" customWidth="1"/>
    <col min="2315" max="2315" width="10.42578125" style="77" customWidth="1"/>
    <col min="2316" max="2316" width="12.7109375" style="77" customWidth="1"/>
    <col min="2317" max="2317" width="13.28515625" style="77" customWidth="1"/>
    <col min="2318" max="2559" width="9.140625" style="77"/>
    <col min="2560" max="2560" width="65.7109375" style="77" customWidth="1"/>
    <col min="2561" max="2570" width="12.140625" style="77" customWidth="1"/>
    <col min="2571" max="2571" width="10.42578125" style="77" customWidth="1"/>
    <col min="2572" max="2572" width="12.7109375" style="77" customWidth="1"/>
    <col min="2573" max="2573" width="13.28515625" style="77" customWidth="1"/>
    <col min="2574" max="2815" width="9.140625" style="77"/>
    <col min="2816" max="2816" width="65.7109375" style="77" customWidth="1"/>
    <col min="2817" max="2826" width="12.140625" style="77" customWidth="1"/>
    <col min="2827" max="2827" width="10.42578125" style="77" customWidth="1"/>
    <col min="2828" max="2828" width="12.7109375" style="77" customWidth="1"/>
    <col min="2829" max="2829" width="13.28515625" style="77" customWidth="1"/>
    <col min="2830" max="3071" width="9.140625" style="77"/>
    <col min="3072" max="3072" width="65.7109375" style="77" customWidth="1"/>
    <col min="3073" max="3082" width="12.140625" style="77" customWidth="1"/>
    <col min="3083" max="3083" width="10.42578125" style="77" customWidth="1"/>
    <col min="3084" max="3084" width="12.7109375" style="77" customWidth="1"/>
    <col min="3085" max="3085" width="13.28515625" style="77" customWidth="1"/>
    <col min="3086" max="3327" width="9.140625" style="77"/>
    <col min="3328" max="3328" width="65.7109375" style="77" customWidth="1"/>
    <col min="3329" max="3338" width="12.140625" style="77" customWidth="1"/>
    <col min="3339" max="3339" width="10.42578125" style="77" customWidth="1"/>
    <col min="3340" max="3340" width="12.7109375" style="77" customWidth="1"/>
    <col min="3341" max="3341" width="13.28515625" style="77" customWidth="1"/>
    <col min="3342" max="3583" width="9.140625" style="77"/>
    <col min="3584" max="3584" width="65.7109375" style="77" customWidth="1"/>
    <col min="3585" max="3594" width="12.140625" style="77" customWidth="1"/>
    <col min="3595" max="3595" width="10.42578125" style="77" customWidth="1"/>
    <col min="3596" max="3596" width="12.7109375" style="77" customWidth="1"/>
    <col min="3597" max="3597" width="13.28515625" style="77" customWidth="1"/>
    <col min="3598" max="3839" width="9.140625" style="77"/>
    <col min="3840" max="3840" width="65.7109375" style="77" customWidth="1"/>
    <col min="3841" max="3850" width="12.140625" style="77" customWidth="1"/>
    <col min="3851" max="3851" width="10.42578125" style="77" customWidth="1"/>
    <col min="3852" max="3852" width="12.7109375" style="77" customWidth="1"/>
    <col min="3853" max="3853" width="13.28515625" style="77" customWidth="1"/>
    <col min="3854" max="4095" width="9.140625" style="77"/>
    <col min="4096" max="4096" width="65.7109375" style="77" customWidth="1"/>
    <col min="4097" max="4106" width="12.140625" style="77" customWidth="1"/>
    <col min="4107" max="4107" width="10.42578125" style="77" customWidth="1"/>
    <col min="4108" max="4108" width="12.7109375" style="77" customWidth="1"/>
    <col min="4109" max="4109" width="13.28515625" style="77" customWidth="1"/>
    <col min="4110" max="4351" width="9.140625" style="77"/>
    <col min="4352" max="4352" width="65.7109375" style="77" customWidth="1"/>
    <col min="4353" max="4362" width="12.140625" style="77" customWidth="1"/>
    <col min="4363" max="4363" width="10.42578125" style="77" customWidth="1"/>
    <col min="4364" max="4364" width="12.7109375" style="77" customWidth="1"/>
    <col min="4365" max="4365" width="13.28515625" style="77" customWidth="1"/>
    <col min="4366" max="4607" width="9.140625" style="77"/>
    <col min="4608" max="4608" width="65.7109375" style="77" customWidth="1"/>
    <col min="4609" max="4618" width="12.140625" style="77" customWidth="1"/>
    <col min="4619" max="4619" width="10.42578125" style="77" customWidth="1"/>
    <col min="4620" max="4620" width="12.7109375" style="77" customWidth="1"/>
    <col min="4621" max="4621" width="13.28515625" style="77" customWidth="1"/>
    <col min="4622" max="4863" width="9.140625" style="77"/>
    <col min="4864" max="4864" width="65.7109375" style="77" customWidth="1"/>
    <col min="4865" max="4874" width="12.140625" style="77" customWidth="1"/>
    <col min="4875" max="4875" width="10.42578125" style="77" customWidth="1"/>
    <col min="4876" max="4876" width="12.7109375" style="77" customWidth="1"/>
    <col min="4877" max="4877" width="13.28515625" style="77" customWidth="1"/>
    <col min="4878" max="5119" width="9.140625" style="77"/>
    <col min="5120" max="5120" width="65.7109375" style="77" customWidth="1"/>
    <col min="5121" max="5130" width="12.140625" style="77" customWidth="1"/>
    <col min="5131" max="5131" width="10.42578125" style="77" customWidth="1"/>
    <col min="5132" max="5132" width="12.7109375" style="77" customWidth="1"/>
    <col min="5133" max="5133" width="13.28515625" style="77" customWidth="1"/>
    <col min="5134" max="5375" width="9.140625" style="77"/>
    <col min="5376" max="5376" width="65.7109375" style="77" customWidth="1"/>
    <col min="5377" max="5386" width="12.140625" style="77" customWidth="1"/>
    <col min="5387" max="5387" width="10.42578125" style="77" customWidth="1"/>
    <col min="5388" max="5388" width="12.7109375" style="77" customWidth="1"/>
    <col min="5389" max="5389" width="13.28515625" style="77" customWidth="1"/>
    <col min="5390" max="5631" width="9.140625" style="77"/>
    <col min="5632" max="5632" width="65.7109375" style="77" customWidth="1"/>
    <col min="5633" max="5642" width="12.140625" style="77" customWidth="1"/>
    <col min="5643" max="5643" width="10.42578125" style="77" customWidth="1"/>
    <col min="5644" max="5644" width="12.7109375" style="77" customWidth="1"/>
    <col min="5645" max="5645" width="13.28515625" style="77" customWidth="1"/>
    <col min="5646" max="5887" width="9.140625" style="77"/>
    <col min="5888" max="5888" width="65.7109375" style="77" customWidth="1"/>
    <col min="5889" max="5898" width="12.140625" style="77" customWidth="1"/>
    <col min="5899" max="5899" width="10.42578125" style="77" customWidth="1"/>
    <col min="5900" max="5900" width="12.7109375" style="77" customWidth="1"/>
    <col min="5901" max="5901" width="13.28515625" style="77" customWidth="1"/>
    <col min="5902" max="6143" width="9.140625" style="77"/>
    <col min="6144" max="6144" width="65.7109375" style="77" customWidth="1"/>
    <col min="6145" max="6154" width="12.140625" style="77" customWidth="1"/>
    <col min="6155" max="6155" width="10.42578125" style="77" customWidth="1"/>
    <col min="6156" max="6156" width="12.7109375" style="77" customWidth="1"/>
    <col min="6157" max="6157" width="13.28515625" style="77" customWidth="1"/>
    <col min="6158" max="6399" width="9.140625" style="77"/>
    <col min="6400" max="6400" width="65.7109375" style="77" customWidth="1"/>
    <col min="6401" max="6410" width="12.140625" style="77" customWidth="1"/>
    <col min="6411" max="6411" width="10.42578125" style="77" customWidth="1"/>
    <col min="6412" max="6412" width="12.7109375" style="77" customWidth="1"/>
    <col min="6413" max="6413" width="13.28515625" style="77" customWidth="1"/>
    <col min="6414" max="6655" width="9.140625" style="77"/>
    <col min="6656" max="6656" width="65.7109375" style="77" customWidth="1"/>
    <col min="6657" max="6666" width="12.140625" style="77" customWidth="1"/>
    <col min="6667" max="6667" width="10.42578125" style="77" customWidth="1"/>
    <col min="6668" max="6668" width="12.7109375" style="77" customWidth="1"/>
    <col min="6669" max="6669" width="13.28515625" style="77" customWidth="1"/>
    <col min="6670" max="6911" width="9.140625" style="77"/>
    <col min="6912" max="6912" width="65.7109375" style="77" customWidth="1"/>
    <col min="6913" max="6922" width="12.140625" style="77" customWidth="1"/>
    <col min="6923" max="6923" width="10.42578125" style="77" customWidth="1"/>
    <col min="6924" max="6924" width="12.7109375" style="77" customWidth="1"/>
    <col min="6925" max="6925" width="13.28515625" style="77" customWidth="1"/>
    <col min="6926" max="7167" width="9.140625" style="77"/>
    <col min="7168" max="7168" width="65.7109375" style="77" customWidth="1"/>
    <col min="7169" max="7178" width="12.140625" style="77" customWidth="1"/>
    <col min="7179" max="7179" width="10.42578125" style="77" customWidth="1"/>
    <col min="7180" max="7180" width="12.7109375" style="77" customWidth="1"/>
    <col min="7181" max="7181" width="13.28515625" style="77" customWidth="1"/>
    <col min="7182" max="7423" width="9.140625" style="77"/>
    <col min="7424" max="7424" width="65.7109375" style="77" customWidth="1"/>
    <col min="7425" max="7434" width="12.140625" style="77" customWidth="1"/>
    <col min="7435" max="7435" width="10.42578125" style="77" customWidth="1"/>
    <col min="7436" max="7436" width="12.7109375" style="77" customWidth="1"/>
    <col min="7437" max="7437" width="13.28515625" style="77" customWidth="1"/>
    <col min="7438" max="7679" width="9.140625" style="77"/>
    <col min="7680" max="7680" width="65.7109375" style="77" customWidth="1"/>
    <col min="7681" max="7690" width="12.140625" style="77" customWidth="1"/>
    <col min="7691" max="7691" width="10.42578125" style="77" customWidth="1"/>
    <col min="7692" max="7692" width="12.7109375" style="77" customWidth="1"/>
    <col min="7693" max="7693" width="13.28515625" style="77" customWidth="1"/>
    <col min="7694" max="7935" width="9.140625" style="77"/>
    <col min="7936" max="7936" width="65.7109375" style="77" customWidth="1"/>
    <col min="7937" max="7946" width="12.140625" style="77" customWidth="1"/>
    <col min="7947" max="7947" width="10.42578125" style="77" customWidth="1"/>
    <col min="7948" max="7948" width="12.7109375" style="77" customWidth="1"/>
    <col min="7949" max="7949" width="13.28515625" style="77" customWidth="1"/>
    <col min="7950" max="8191" width="9.140625" style="77"/>
    <col min="8192" max="8192" width="65.7109375" style="77" customWidth="1"/>
    <col min="8193" max="8202" width="12.140625" style="77" customWidth="1"/>
    <col min="8203" max="8203" width="10.42578125" style="77" customWidth="1"/>
    <col min="8204" max="8204" width="12.7109375" style="77" customWidth="1"/>
    <col min="8205" max="8205" width="13.28515625" style="77" customWidth="1"/>
    <col min="8206" max="8447" width="9.140625" style="77"/>
    <col min="8448" max="8448" width="65.7109375" style="77" customWidth="1"/>
    <col min="8449" max="8458" width="12.140625" style="77" customWidth="1"/>
    <col min="8459" max="8459" width="10.42578125" style="77" customWidth="1"/>
    <col min="8460" max="8460" width="12.7109375" style="77" customWidth="1"/>
    <col min="8461" max="8461" width="13.28515625" style="77" customWidth="1"/>
    <col min="8462" max="8703" width="9.140625" style="77"/>
    <col min="8704" max="8704" width="65.7109375" style="77" customWidth="1"/>
    <col min="8705" max="8714" width="12.140625" style="77" customWidth="1"/>
    <col min="8715" max="8715" width="10.42578125" style="77" customWidth="1"/>
    <col min="8716" max="8716" width="12.7109375" style="77" customWidth="1"/>
    <col min="8717" max="8717" width="13.28515625" style="77" customWidth="1"/>
    <col min="8718" max="8959" width="9.140625" style="77"/>
    <col min="8960" max="8960" width="65.7109375" style="77" customWidth="1"/>
    <col min="8961" max="8970" width="12.140625" style="77" customWidth="1"/>
    <col min="8971" max="8971" width="10.42578125" style="77" customWidth="1"/>
    <col min="8972" max="8972" width="12.7109375" style="77" customWidth="1"/>
    <col min="8973" max="8973" width="13.28515625" style="77" customWidth="1"/>
    <col min="8974" max="9215" width="9.140625" style="77"/>
    <col min="9216" max="9216" width="65.7109375" style="77" customWidth="1"/>
    <col min="9217" max="9226" width="12.140625" style="77" customWidth="1"/>
    <col min="9227" max="9227" width="10.42578125" style="77" customWidth="1"/>
    <col min="9228" max="9228" width="12.7109375" style="77" customWidth="1"/>
    <col min="9229" max="9229" width="13.28515625" style="77" customWidth="1"/>
    <col min="9230" max="9471" width="9.140625" style="77"/>
    <col min="9472" max="9472" width="65.7109375" style="77" customWidth="1"/>
    <col min="9473" max="9482" width="12.140625" style="77" customWidth="1"/>
    <col min="9483" max="9483" width="10.42578125" style="77" customWidth="1"/>
    <col min="9484" max="9484" width="12.7109375" style="77" customWidth="1"/>
    <col min="9485" max="9485" width="13.28515625" style="77" customWidth="1"/>
    <col min="9486" max="9727" width="9.140625" style="77"/>
    <col min="9728" max="9728" width="65.7109375" style="77" customWidth="1"/>
    <col min="9729" max="9738" width="12.140625" style="77" customWidth="1"/>
    <col min="9739" max="9739" width="10.42578125" style="77" customWidth="1"/>
    <col min="9740" max="9740" width="12.7109375" style="77" customWidth="1"/>
    <col min="9741" max="9741" width="13.28515625" style="77" customWidth="1"/>
    <col min="9742" max="9983" width="9.140625" style="77"/>
    <col min="9984" max="9984" width="65.7109375" style="77" customWidth="1"/>
    <col min="9985" max="9994" width="12.140625" style="77" customWidth="1"/>
    <col min="9995" max="9995" width="10.42578125" style="77" customWidth="1"/>
    <col min="9996" max="9996" width="12.7109375" style="77" customWidth="1"/>
    <col min="9997" max="9997" width="13.28515625" style="77" customWidth="1"/>
    <col min="9998" max="10239" width="9.140625" style="77"/>
    <col min="10240" max="10240" width="65.7109375" style="77" customWidth="1"/>
    <col min="10241" max="10250" width="12.140625" style="77" customWidth="1"/>
    <col min="10251" max="10251" width="10.42578125" style="77" customWidth="1"/>
    <col min="10252" max="10252" width="12.7109375" style="77" customWidth="1"/>
    <col min="10253" max="10253" width="13.28515625" style="77" customWidth="1"/>
    <col min="10254" max="10495" width="9.140625" style="77"/>
    <col min="10496" max="10496" width="65.7109375" style="77" customWidth="1"/>
    <col min="10497" max="10506" width="12.140625" style="77" customWidth="1"/>
    <col min="10507" max="10507" width="10.42578125" style="77" customWidth="1"/>
    <col min="10508" max="10508" width="12.7109375" style="77" customWidth="1"/>
    <col min="10509" max="10509" width="13.28515625" style="77" customWidth="1"/>
    <col min="10510" max="10751" width="9.140625" style="77"/>
    <col min="10752" max="10752" width="65.7109375" style="77" customWidth="1"/>
    <col min="10753" max="10762" width="12.140625" style="77" customWidth="1"/>
    <col min="10763" max="10763" width="10.42578125" style="77" customWidth="1"/>
    <col min="10764" max="10764" width="12.7109375" style="77" customWidth="1"/>
    <col min="10765" max="10765" width="13.28515625" style="77" customWidth="1"/>
    <col min="10766" max="11007" width="9.140625" style="77"/>
    <col min="11008" max="11008" width="65.7109375" style="77" customWidth="1"/>
    <col min="11009" max="11018" width="12.140625" style="77" customWidth="1"/>
    <col min="11019" max="11019" width="10.42578125" style="77" customWidth="1"/>
    <col min="11020" max="11020" width="12.7109375" style="77" customWidth="1"/>
    <col min="11021" max="11021" width="13.28515625" style="77" customWidth="1"/>
    <col min="11022" max="11263" width="9.140625" style="77"/>
    <col min="11264" max="11264" width="65.7109375" style="77" customWidth="1"/>
    <col min="11265" max="11274" width="12.140625" style="77" customWidth="1"/>
    <col min="11275" max="11275" width="10.42578125" style="77" customWidth="1"/>
    <col min="11276" max="11276" width="12.7109375" style="77" customWidth="1"/>
    <col min="11277" max="11277" width="13.28515625" style="77" customWidth="1"/>
    <col min="11278" max="11519" width="9.140625" style="77"/>
    <col min="11520" max="11520" width="65.7109375" style="77" customWidth="1"/>
    <col min="11521" max="11530" width="12.140625" style="77" customWidth="1"/>
    <col min="11531" max="11531" width="10.42578125" style="77" customWidth="1"/>
    <col min="11532" max="11532" width="12.7109375" style="77" customWidth="1"/>
    <col min="11533" max="11533" width="13.28515625" style="77" customWidth="1"/>
    <col min="11534" max="11775" width="9.140625" style="77"/>
    <col min="11776" max="11776" width="65.7109375" style="77" customWidth="1"/>
    <col min="11777" max="11786" width="12.140625" style="77" customWidth="1"/>
    <col min="11787" max="11787" width="10.42578125" style="77" customWidth="1"/>
    <col min="11788" max="11788" width="12.7109375" style="77" customWidth="1"/>
    <col min="11789" max="11789" width="13.28515625" style="77" customWidth="1"/>
    <col min="11790" max="12031" width="9.140625" style="77"/>
    <col min="12032" max="12032" width="65.7109375" style="77" customWidth="1"/>
    <col min="12033" max="12042" width="12.140625" style="77" customWidth="1"/>
    <col min="12043" max="12043" width="10.42578125" style="77" customWidth="1"/>
    <col min="12044" max="12044" width="12.7109375" style="77" customWidth="1"/>
    <col min="12045" max="12045" width="13.28515625" style="77" customWidth="1"/>
    <col min="12046" max="12287" width="9.140625" style="77"/>
    <col min="12288" max="12288" width="65.7109375" style="77" customWidth="1"/>
    <col min="12289" max="12298" width="12.140625" style="77" customWidth="1"/>
    <col min="12299" max="12299" width="10.42578125" style="77" customWidth="1"/>
    <col min="12300" max="12300" width="12.7109375" style="77" customWidth="1"/>
    <col min="12301" max="12301" width="13.28515625" style="77" customWidth="1"/>
    <col min="12302" max="12543" width="9.140625" style="77"/>
    <col min="12544" max="12544" width="65.7109375" style="77" customWidth="1"/>
    <col min="12545" max="12554" width="12.140625" style="77" customWidth="1"/>
    <col min="12555" max="12555" width="10.42578125" style="77" customWidth="1"/>
    <col min="12556" max="12556" width="12.7109375" style="77" customWidth="1"/>
    <col min="12557" max="12557" width="13.28515625" style="77" customWidth="1"/>
    <col min="12558" max="12799" width="9.140625" style="77"/>
    <col min="12800" max="12800" width="65.7109375" style="77" customWidth="1"/>
    <col min="12801" max="12810" width="12.140625" style="77" customWidth="1"/>
    <col min="12811" max="12811" width="10.42578125" style="77" customWidth="1"/>
    <col min="12812" max="12812" width="12.7109375" style="77" customWidth="1"/>
    <col min="12813" max="12813" width="13.28515625" style="77" customWidth="1"/>
    <col min="12814" max="13055" width="9.140625" style="77"/>
    <col min="13056" max="13056" width="65.7109375" style="77" customWidth="1"/>
    <col min="13057" max="13066" width="12.140625" style="77" customWidth="1"/>
    <col min="13067" max="13067" width="10.42578125" style="77" customWidth="1"/>
    <col min="13068" max="13068" width="12.7109375" style="77" customWidth="1"/>
    <col min="13069" max="13069" width="13.28515625" style="77" customWidth="1"/>
    <col min="13070" max="13311" width="9.140625" style="77"/>
    <col min="13312" max="13312" width="65.7109375" style="77" customWidth="1"/>
    <col min="13313" max="13322" width="12.140625" style="77" customWidth="1"/>
    <col min="13323" max="13323" width="10.42578125" style="77" customWidth="1"/>
    <col min="13324" max="13324" width="12.7109375" style="77" customWidth="1"/>
    <col min="13325" max="13325" width="13.28515625" style="77" customWidth="1"/>
    <col min="13326" max="13567" width="9.140625" style="77"/>
    <col min="13568" max="13568" width="65.7109375" style="77" customWidth="1"/>
    <col min="13569" max="13578" width="12.140625" style="77" customWidth="1"/>
    <col min="13579" max="13579" width="10.42578125" style="77" customWidth="1"/>
    <col min="13580" max="13580" width="12.7109375" style="77" customWidth="1"/>
    <col min="13581" max="13581" width="13.28515625" style="77" customWidth="1"/>
    <col min="13582" max="13823" width="9.140625" style="77"/>
    <col min="13824" max="13824" width="65.7109375" style="77" customWidth="1"/>
    <col min="13825" max="13834" width="12.140625" style="77" customWidth="1"/>
    <col min="13835" max="13835" width="10.42578125" style="77" customWidth="1"/>
    <col min="13836" max="13836" width="12.7109375" style="77" customWidth="1"/>
    <col min="13837" max="13837" width="13.28515625" style="77" customWidth="1"/>
    <col min="13838" max="14079" width="9.140625" style="77"/>
    <col min="14080" max="14080" width="65.7109375" style="77" customWidth="1"/>
    <col min="14081" max="14090" width="12.140625" style="77" customWidth="1"/>
    <col min="14091" max="14091" width="10.42578125" style="77" customWidth="1"/>
    <col min="14092" max="14092" width="12.7109375" style="77" customWidth="1"/>
    <col min="14093" max="14093" width="13.28515625" style="77" customWidth="1"/>
    <col min="14094" max="14335" width="9.140625" style="77"/>
    <col min="14336" max="14336" width="65.7109375" style="77" customWidth="1"/>
    <col min="14337" max="14346" width="12.140625" style="77" customWidth="1"/>
    <col min="14347" max="14347" width="10.42578125" style="77" customWidth="1"/>
    <col min="14348" max="14348" width="12.7109375" style="77" customWidth="1"/>
    <col min="14349" max="14349" width="13.28515625" style="77" customWidth="1"/>
    <col min="14350" max="14591" width="9.140625" style="77"/>
    <col min="14592" max="14592" width="65.7109375" style="77" customWidth="1"/>
    <col min="14593" max="14602" width="12.140625" style="77" customWidth="1"/>
    <col min="14603" max="14603" width="10.42578125" style="77" customWidth="1"/>
    <col min="14604" max="14604" width="12.7109375" style="77" customWidth="1"/>
    <col min="14605" max="14605" width="13.28515625" style="77" customWidth="1"/>
    <col min="14606" max="14847" width="9.140625" style="77"/>
    <col min="14848" max="14848" width="65.7109375" style="77" customWidth="1"/>
    <col min="14849" max="14858" width="12.140625" style="77" customWidth="1"/>
    <col min="14859" max="14859" width="10.42578125" style="77" customWidth="1"/>
    <col min="14860" max="14860" width="12.7109375" style="77" customWidth="1"/>
    <col min="14861" max="14861" width="13.28515625" style="77" customWidth="1"/>
    <col min="14862" max="15103" width="9.140625" style="77"/>
    <col min="15104" max="15104" width="65.7109375" style="77" customWidth="1"/>
    <col min="15105" max="15114" width="12.140625" style="77" customWidth="1"/>
    <col min="15115" max="15115" width="10.42578125" style="77" customWidth="1"/>
    <col min="15116" max="15116" width="12.7109375" style="77" customWidth="1"/>
    <col min="15117" max="15117" width="13.28515625" style="77" customWidth="1"/>
    <col min="15118" max="15359" width="9.140625" style="77"/>
    <col min="15360" max="15360" width="65.7109375" style="77" customWidth="1"/>
    <col min="15361" max="15370" width="12.140625" style="77" customWidth="1"/>
    <col min="15371" max="15371" width="10.42578125" style="77" customWidth="1"/>
    <col min="15372" max="15372" width="12.7109375" style="77" customWidth="1"/>
    <col min="15373" max="15373" width="13.28515625" style="77" customWidth="1"/>
    <col min="15374" max="15615" width="9.140625" style="77"/>
    <col min="15616" max="15616" width="65.7109375" style="77" customWidth="1"/>
    <col min="15617" max="15626" width="12.140625" style="77" customWidth="1"/>
    <col min="15627" max="15627" width="10.42578125" style="77" customWidth="1"/>
    <col min="15628" max="15628" width="12.7109375" style="77" customWidth="1"/>
    <col min="15629" max="15629" width="13.28515625" style="77" customWidth="1"/>
    <col min="15630" max="15871" width="9.140625" style="77"/>
    <col min="15872" max="15872" width="65.7109375" style="77" customWidth="1"/>
    <col min="15873" max="15882" width="12.140625" style="77" customWidth="1"/>
    <col min="15883" max="15883" width="10.42578125" style="77" customWidth="1"/>
    <col min="15884" max="15884" width="12.7109375" style="77" customWidth="1"/>
    <col min="15885" max="15885" width="13.28515625" style="77" customWidth="1"/>
    <col min="15886" max="16127" width="9.140625" style="77"/>
    <col min="16128" max="16128" width="65.7109375" style="77" customWidth="1"/>
    <col min="16129" max="16138" width="12.140625" style="77" customWidth="1"/>
    <col min="16139" max="16139" width="10.42578125" style="77" customWidth="1"/>
    <col min="16140" max="16140" width="12.7109375" style="77" customWidth="1"/>
    <col min="16141" max="16141" width="13.28515625" style="77" customWidth="1"/>
    <col min="16142" max="16384" width="9.140625" style="77"/>
  </cols>
  <sheetData>
    <row r="1" spans="1:236" s="242" customFormat="1" ht="15.75" customHeight="1" x14ac:dyDescent="0.25">
      <c r="A1" s="1520" t="s">
        <v>584</v>
      </c>
      <c r="B1" s="1520"/>
      <c r="C1" s="1520"/>
      <c r="D1" s="1520"/>
      <c r="E1" s="1520"/>
      <c r="F1" s="1520"/>
      <c r="G1" s="1520"/>
      <c r="H1" s="1520"/>
      <c r="I1" s="1520"/>
      <c r="J1" s="1520"/>
      <c r="K1" s="1520"/>
      <c r="L1" s="815"/>
      <c r="M1" s="815"/>
      <c r="N1" s="815"/>
      <c r="O1" s="218"/>
      <c r="P1" s="218"/>
    </row>
    <row r="2" spans="1:236" s="278" customFormat="1" x14ac:dyDescent="0.25">
      <c r="A2" s="1089"/>
      <c r="B2" s="1088">
        <v>2010</v>
      </c>
      <c r="C2" s="1088">
        <v>2011</v>
      </c>
      <c r="D2" s="1088">
        <v>2012</v>
      </c>
      <c r="E2" s="1088">
        <v>2013</v>
      </c>
      <c r="F2" s="1088">
        <v>2014</v>
      </c>
      <c r="G2" s="1088">
        <v>2015</v>
      </c>
      <c r="H2" s="1088">
        <v>2016</v>
      </c>
      <c r="I2" s="1088">
        <v>2017</v>
      </c>
      <c r="J2" s="1088">
        <v>2018</v>
      </c>
      <c r="K2" s="1088">
        <v>2019</v>
      </c>
      <c r="L2" s="1207">
        <v>2020</v>
      </c>
      <c r="M2" s="1207">
        <v>2021</v>
      </c>
      <c r="N2" s="1207">
        <v>2022</v>
      </c>
      <c r="O2" s="1048">
        <v>2023</v>
      </c>
      <c r="P2" s="1088">
        <v>2024</v>
      </c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  <c r="AS2" s="373"/>
      <c r="AT2" s="373"/>
      <c r="AU2" s="373"/>
      <c r="AV2" s="373"/>
      <c r="AW2" s="373"/>
      <c r="AX2" s="373"/>
      <c r="AY2" s="373"/>
      <c r="AZ2" s="373"/>
      <c r="BA2" s="373"/>
      <c r="BB2" s="373"/>
      <c r="BC2" s="373"/>
      <c r="BD2" s="373"/>
      <c r="BE2" s="373"/>
      <c r="BF2" s="373"/>
      <c r="BG2" s="373"/>
      <c r="BH2" s="373"/>
      <c r="BI2" s="373"/>
      <c r="BJ2" s="373"/>
      <c r="BK2" s="373"/>
      <c r="BL2" s="373"/>
      <c r="BM2" s="373"/>
      <c r="BN2" s="373"/>
      <c r="BO2" s="373"/>
      <c r="BP2" s="373"/>
      <c r="BQ2" s="373"/>
      <c r="BR2" s="373"/>
      <c r="BS2" s="373"/>
      <c r="BT2" s="373"/>
      <c r="BU2" s="373"/>
      <c r="BV2" s="373"/>
      <c r="BW2" s="373"/>
      <c r="BX2" s="373"/>
      <c r="BY2" s="373"/>
      <c r="BZ2" s="373"/>
      <c r="CA2" s="373"/>
      <c r="CB2" s="373"/>
      <c r="CC2" s="373"/>
      <c r="CD2" s="373"/>
      <c r="CE2" s="373"/>
      <c r="CF2" s="373"/>
      <c r="CG2" s="373"/>
      <c r="CH2" s="373"/>
      <c r="CI2" s="373"/>
      <c r="CJ2" s="373"/>
      <c r="CK2" s="373"/>
      <c r="CL2" s="373"/>
      <c r="CM2" s="373"/>
      <c r="CN2" s="373"/>
      <c r="CO2" s="373"/>
      <c r="CP2" s="373"/>
      <c r="CQ2" s="373"/>
      <c r="CR2" s="373"/>
      <c r="CS2" s="373"/>
      <c r="CT2" s="373"/>
      <c r="CU2" s="373"/>
      <c r="CV2" s="373"/>
      <c r="CW2" s="373"/>
      <c r="CX2" s="373"/>
      <c r="CY2" s="373"/>
      <c r="CZ2" s="373"/>
      <c r="DA2" s="373"/>
      <c r="DB2" s="373"/>
      <c r="DC2" s="373"/>
      <c r="DD2" s="373"/>
      <c r="DE2" s="373"/>
      <c r="DF2" s="373"/>
      <c r="DG2" s="373"/>
      <c r="DH2" s="373"/>
      <c r="DI2" s="373"/>
      <c r="DJ2" s="373"/>
      <c r="DK2" s="373"/>
      <c r="DL2" s="373"/>
      <c r="DM2" s="373"/>
      <c r="DN2" s="373"/>
      <c r="DO2" s="373"/>
      <c r="DP2" s="373"/>
      <c r="DQ2" s="373"/>
      <c r="DR2" s="373"/>
      <c r="DS2" s="373"/>
      <c r="DT2" s="373"/>
      <c r="DU2" s="373"/>
      <c r="DV2" s="373"/>
      <c r="DW2" s="373"/>
      <c r="DX2" s="373"/>
      <c r="DY2" s="373"/>
      <c r="DZ2" s="373"/>
      <c r="EA2" s="373"/>
      <c r="EB2" s="373"/>
      <c r="EC2" s="373"/>
      <c r="ED2" s="373"/>
      <c r="EE2" s="373"/>
      <c r="EF2" s="373"/>
      <c r="EG2" s="373"/>
      <c r="EH2" s="373"/>
      <c r="EI2" s="373"/>
      <c r="EJ2" s="373"/>
      <c r="EK2" s="373"/>
      <c r="EL2" s="373"/>
      <c r="EM2" s="373"/>
      <c r="EN2" s="373"/>
      <c r="EO2" s="373"/>
      <c r="EP2" s="373"/>
      <c r="EQ2" s="373"/>
      <c r="ER2" s="373"/>
      <c r="ES2" s="373"/>
      <c r="ET2" s="373"/>
      <c r="EU2" s="373"/>
      <c r="EV2" s="373"/>
      <c r="EW2" s="373"/>
      <c r="EX2" s="373"/>
      <c r="EY2" s="373"/>
      <c r="EZ2" s="373"/>
      <c r="FA2" s="373"/>
      <c r="FB2" s="373"/>
      <c r="FC2" s="373"/>
      <c r="FD2" s="373"/>
      <c r="FE2" s="373"/>
      <c r="FF2" s="373"/>
      <c r="FG2" s="373"/>
      <c r="FH2" s="373"/>
      <c r="FI2" s="373"/>
      <c r="FJ2" s="373"/>
      <c r="FK2" s="373"/>
      <c r="FL2" s="373"/>
      <c r="FM2" s="373"/>
      <c r="FN2" s="373"/>
      <c r="FO2" s="373"/>
      <c r="FP2" s="373"/>
      <c r="FQ2" s="373"/>
      <c r="FR2" s="373"/>
      <c r="FS2" s="373"/>
      <c r="FT2" s="373"/>
      <c r="FU2" s="373"/>
      <c r="FV2" s="373"/>
      <c r="FW2" s="373"/>
      <c r="FX2" s="373"/>
      <c r="FY2" s="373"/>
      <c r="FZ2" s="373"/>
      <c r="GA2" s="373"/>
      <c r="GB2" s="373"/>
      <c r="GC2" s="373"/>
      <c r="GD2" s="373"/>
      <c r="GE2" s="373"/>
      <c r="GF2" s="373"/>
      <c r="GG2" s="373"/>
      <c r="GH2" s="373"/>
      <c r="GI2" s="373"/>
      <c r="GJ2" s="373"/>
      <c r="GK2" s="373"/>
      <c r="GL2" s="373"/>
      <c r="GM2" s="373"/>
      <c r="GN2" s="373"/>
      <c r="GO2" s="373"/>
      <c r="GP2" s="373"/>
      <c r="GQ2" s="373"/>
      <c r="GR2" s="373"/>
      <c r="GS2" s="373"/>
      <c r="GT2" s="373"/>
      <c r="GU2" s="373"/>
      <c r="GV2" s="373"/>
      <c r="GW2" s="373"/>
      <c r="GX2" s="373"/>
      <c r="GY2" s="373"/>
      <c r="GZ2" s="373"/>
      <c r="HA2" s="373"/>
      <c r="HB2" s="373"/>
      <c r="HC2" s="373"/>
      <c r="HD2" s="373"/>
      <c r="HE2" s="373"/>
      <c r="HF2" s="373"/>
      <c r="HG2" s="373"/>
      <c r="HH2" s="373"/>
      <c r="HI2" s="373"/>
      <c r="HJ2" s="373"/>
      <c r="HK2" s="373"/>
      <c r="HL2" s="373"/>
      <c r="HM2" s="373"/>
      <c r="HN2" s="373"/>
      <c r="HO2" s="373"/>
      <c r="HP2" s="373"/>
      <c r="HQ2" s="373"/>
      <c r="HR2" s="373"/>
      <c r="HS2" s="373"/>
      <c r="HT2" s="373"/>
      <c r="HU2" s="373"/>
      <c r="HV2" s="373"/>
      <c r="HW2" s="373"/>
      <c r="HX2" s="373"/>
      <c r="HY2" s="373"/>
      <c r="HZ2" s="373"/>
      <c r="IA2" s="373"/>
      <c r="IB2" s="373"/>
    </row>
    <row r="3" spans="1:236" s="113" customFormat="1" x14ac:dyDescent="0.2">
      <c r="A3" s="1270" t="s">
        <v>1</v>
      </c>
      <c r="B3" s="1401"/>
      <c r="C3" s="1401"/>
      <c r="D3" s="1401"/>
      <c r="E3" s="1401"/>
      <c r="F3" s="1401"/>
      <c r="G3" s="1401"/>
      <c r="H3" s="1401"/>
      <c r="I3" s="1401"/>
      <c r="J3" s="1401"/>
      <c r="K3" s="1093"/>
      <c r="L3" s="1405"/>
      <c r="M3" s="1405"/>
      <c r="N3" s="1405"/>
      <c r="O3" s="1098"/>
      <c r="P3" s="1098"/>
    </row>
    <row r="4" spans="1:236" s="113" customFormat="1" x14ac:dyDescent="0.2">
      <c r="A4" s="790" t="s">
        <v>2</v>
      </c>
      <c r="B4" s="816"/>
      <c r="C4" s="816"/>
      <c r="D4" s="817"/>
      <c r="E4" s="817"/>
      <c r="F4" s="817"/>
      <c r="G4" s="817"/>
      <c r="H4" s="817"/>
      <c r="I4" s="817"/>
      <c r="J4" s="294"/>
      <c r="K4" s="294"/>
      <c r="L4" s="294"/>
      <c r="M4" s="294"/>
      <c r="N4" s="294"/>
      <c r="O4" s="36"/>
      <c r="P4" s="36"/>
    </row>
    <row r="5" spans="1:236" s="113" customFormat="1" x14ac:dyDescent="0.2">
      <c r="A5" s="790" t="s">
        <v>3</v>
      </c>
      <c r="B5" s="312">
        <v>69.8</v>
      </c>
      <c r="C5" s="312">
        <v>70</v>
      </c>
      <c r="D5" s="312">
        <v>70.3</v>
      </c>
      <c r="E5" s="312">
        <v>70.2</v>
      </c>
      <c r="F5" s="312">
        <v>70.2</v>
      </c>
      <c r="G5" s="312">
        <v>69.900000000000006</v>
      </c>
      <c r="H5" s="312">
        <v>69.5</v>
      </c>
      <c r="I5" s="312">
        <v>69.5</v>
      </c>
      <c r="J5" s="312">
        <v>69.8</v>
      </c>
      <c r="K5" s="791">
        <v>70</v>
      </c>
      <c r="L5" s="791">
        <v>69.900000000000006</v>
      </c>
      <c r="M5" s="791">
        <v>69.599999999999994</v>
      </c>
      <c r="N5" s="791">
        <v>68.73</v>
      </c>
      <c r="O5" s="273">
        <v>68.992999999999995</v>
      </c>
      <c r="P5" s="1573">
        <v>68.7</v>
      </c>
    </row>
    <row r="6" spans="1:236" s="113" customFormat="1" x14ac:dyDescent="0.2">
      <c r="A6" s="790" t="s">
        <v>5</v>
      </c>
      <c r="B6" s="312">
        <v>100.8</v>
      </c>
      <c r="C6" s="312">
        <v>100.4</v>
      </c>
      <c r="D6" s="312">
        <v>100.4</v>
      </c>
      <c r="E6" s="312">
        <v>99.8</v>
      </c>
      <c r="F6" s="312">
        <v>100</v>
      </c>
      <c r="G6" s="312">
        <v>99.6</v>
      </c>
      <c r="H6" s="312">
        <v>99.5</v>
      </c>
      <c r="I6" s="312">
        <v>100</v>
      </c>
      <c r="J6" s="312">
        <v>100.4</v>
      </c>
      <c r="K6" s="791">
        <v>100.2</v>
      </c>
      <c r="L6" s="791">
        <v>99.9</v>
      </c>
      <c r="M6" s="791">
        <v>99.5</v>
      </c>
      <c r="N6" s="791">
        <v>98.7</v>
      </c>
      <c r="O6" s="273">
        <v>98.99</v>
      </c>
      <c r="P6" s="1573">
        <v>99.6</v>
      </c>
    </row>
    <row r="7" spans="1:236" s="113" customFormat="1" x14ac:dyDescent="0.2">
      <c r="A7" s="317" t="s">
        <v>6</v>
      </c>
      <c r="B7" s="312"/>
      <c r="C7" s="312"/>
      <c r="D7" s="312"/>
      <c r="E7" s="312"/>
      <c r="F7" s="312"/>
      <c r="G7" s="312"/>
      <c r="H7" s="312"/>
      <c r="I7" s="312"/>
      <c r="J7" s="312"/>
      <c r="K7" s="791"/>
      <c r="L7" s="791"/>
      <c r="M7" s="791"/>
      <c r="N7" s="791"/>
      <c r="O7" s="273"/>
      <c r="P7" s="273"/>
    </row>
    <row r="8" spans="1:236" s="113" customFormat="1" x14ac:dyDescent="0.2">
      <c r="A8" s="317" t="s">
        <v>392</v>
      </c>
      <c r="B8" s="298">
        <v>1429</v>
      </c>
      <c r="C8" s="298">
        <v>1526</v>
      </c>
      <c r="D8" s="298">
        <v>1505</v>
      </c>
      <c r="E8" s="298">
        <v>1543</v>
      </c>
      <c r="F8" s="298">
        <v>1557</v>
      </c>
      <c r="G8" s="298">
        <v>1446</v>
      </c>
      <c r="H8" s="298">
        <v>1472</v>
      </c>
      <c r="I8" s="298">
        <v>1478</v>
      </c>
      <c r="J8" s="298">
        <v>1525</v>
      </c>
      <c r="K8" s="298">
        <v>1558</v>
      </c>
      <c r="L8" s="298">
        <v>1534</v>
      </c>
      <c r="M8" s="298">
        <v>1523</v>
      </c>
      <c r="N8" s="298">
        <v>1548</v>
      </c>
      <c r="O8" s="1446">
        <v>1450</v>
      </c>
      <c r="P8" s="1573">
        <v>1340</v>
      </c>
    </row>
    <row r="9" spans="1:236" s="113" customFormat="1" x14ac:dyDescent="0.2">
      <c r="A9" s="790" t="s">
        <v>9</v>
      </c>
      <c r="B9" s="298">
        <v>20.57</v>
      </c>
      <c r="C9" s="298">
        <v>21.84</v>
      </c>
      <c r="D9" s="298">
        <v>21.46</v>
      </c>
      <c r="E9" s="298">
        <v>21.98</v>
      </c>
      <c r="F9" s="298">
        <v>22.19</v>
      </c>
      <c r="G9" s="298">
        <v>20.65</v>
      </c>
      <c r="H9" s="298">
        <v>21.12</v>
      </c>
      <c r="I9" s="298">
        <v>21.26</v>
      </c>
      <c r="J9" s="298">
        <v>21.9</v>
      </c>
      <c r="K9" s="298">
        <v>22.3</v>
      </c>
      <c r="L9" s="298">
        <v>21.94</v>
      </c>
      <c r="M9" s="298">
        <v>21.84</v>
      </c>
      <c r="N9" s="298">
        <v>22.55</v>
      </c>
      <c r="O9" s="1447">
        <v>21.06</v>
      </c>
      <c r="P9" s="1573">
        <v>19.48</v>
      </c>
    </row>
    <row r="10" spans="1:236" s="113" customFormat="1" x14ac:dyDescent="0.2">
      <c r="A10" s="280" t="s">
        <v>206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73"/>
      <c r="P10" s="1573"/>
    </row>
    <row r="11" spans="1:236" s="113" customFormat="1" x14ac:dyDescent="0.2">
      <c r="A11" s="280" t="s">
        <v>393</v>
      </c>
      <c r="B11" s="298">
        <v>774</v>
      </c>
      <c r="C11" s="298">
        <v>757</v>
      </c>
      <c r="D11" s="298">
        <v>790</v>
      </c>
      <c r="E11" s="298">
        <v>723</v>
      </c>
      <c r="F11" s="298">
        <v>643</v>
      </c>
      <c r="G11" s="298">
        <v>661</v>
      </c>
      <c r="H11" s="298">
        <v>620</v>
      </c>
      <c r="I11" s="298">
        <v>642</v>
      </c>
      <c r="J11" s="298">
        <v>655</v>
      </c>
      <c r="K11" s="298">
        <v>651</v>
      </c>
      <c r="L11" s="298">
        <v>803</v>
      </c>
      <c r="M11" s="298">
        <v>816</v>
      </c>
      <c r="N11" s="298">
        <v>654</v>
      </c>
      <c r="O11" s="1446">
        <v>610</v>
      </c>
      <c r="P11" s="1573">
        <v>615</v>
      </c>
    </row>
    <row r="12" spans="1:236" s="113" customFormat="1" x14ac:dyDescent="0.2">
      <c r="A12" s="790" t="s">
        <v>12</v>
      </c>
      <c r="B12" s="298">
        <v>11.14</v>
      </c>
      <c r="C12" s="298">
        <v>10.83</v>
      </c>
      <c r="D12" s="298">
        <v>11.26</v>
      </c>
      <c r="E12" s="298">
        <v>10.3</v>
      </c>
      <c r="F12" s="298">
        <v>9.17</v>
      </c>
      <c r="G12" s="298">
        <v>9.44</v>
      </c>
      <c r="H12" s="298">
        <v>8.89</v>
      </c>
      <c r="I12" s="298">
        <v>9.24</v>
      </c>
      <c r="J12" s="298">
        <v>9.4</v>
      </c>
      <c r="K12" s="298">
        <v>9.32</v>
      </c>
      <c r="L12" s="298">
        <v>11.48</v>
      </c>
      <c r="M12" s="298">
        <v>11.7</v>
      </c>
      <c r="N12" s="298">
        <v>9.5299999999999994</v>
      </c>
      <c r="O12" s="1447">
        <v>8.86</v>
      </c>
      <c r="P12" s="1573">
        <v>8.94</v>
      </c>
    </row>
    <row r="13" spans="1:236" s="113" customFormat="1" ht="22.5" x14ac:dyDescent="0.2">
      <c r="A13" s="790" t="s">
        <v>13</v>
      </c>
      <c r="B13" s="298">
        <v>20.25</v>
      </c>
      <c r="C13" s="298">
        <v>14.55</v>
      </c>
      <c r="D13" s="298">
        <v>6.64</v>
      </c>
      <c r="E13" s="298">
        <v>5.87</v>
      </c>
      <c r="F13" s="298">
        <v>8.39</v>
      </c>
      <c r="G13" s="298">
        <v>6.13</v>
      </c>
      <c r="H13" s="298">
        <v>4.0999999999999996</v>
      </c>
      <c r="I13" s="298">
        <v>2.71</v>
      </c>
      <c r="J13" s="298">
        <v>7.21</v>
      </c>
      <c r="K13" s="298">
        <v>5.78</v>
      </c>
      <c r="L13" s="298">
        <v>11.72</v>
      </c>
      <c r="M13" s="298">
        <v>4.5999999999999996</v>
      </c>
      <c r="N13" s="298">
        <v>7.75</v>
      </c>
      <c r="O13" s="1447">
        <v>8.83</v>
      </c>
      <c r="P13" s="1573">
        <v>11.72</v>
      </c>
    </row>
    <row r="14" spans="1:236" s="113" customFormat="1" x14ac:dyDescent="0.2">
      <c r="A14" s="790" t="s">
        <v>15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73"/>
      <c r="P14" s="1573"/>
    </row>
    <row r="15" spans="1:236" s="113" customFormat="1" x14ac:dyDescent="0.2">
      <c r="A15" s="790" t="s">
        <v>16</v>
      </c>
      <c r="B15" s="298">
        <v>655</v>
      </c>
      <c r="C15" s="298">
        <v>769</v>
      </c>
      <c r="D15" s="298">
        <v>715</v>
      </c>
      <c r="E15" s="298">
        <v>820</v>
      </c>
      <c r="F15" s="298">
        <v>914</v>
      </c>
      <c r="G15" s="298">
        <v>785</v>
      </c>
      <c r="H15" s="298">
        <v>852</v>
      </c>
      <c r="I15" s="298">
        <v>836</v>
      </c>
      <c r="J15" s="298">
        <v>870</v>
      </c>
      <c r="K15" s="298">
        <v>907</v>
      </c>
      <c r="L15" s="298">
        <v>731</v>
      </c>
      <c r="M15" s="298">
        <v>707</v>
      </c>
      <c r="N15" s="298">
        <v>894</v>
      </c>
      <c r="O15" s="1446">
        <v>840</v>
      </c>
      <c r="P15" s="1573">
        <v>725</v>
      </c>
    </row>
    <row r="16" spans="1:236" s="113" customFormat="1" x14ac:dyDescent="0.2">
      <c r="A16" s="790" t="s">
        <v>17</v>
      </c>
      <c r="B16" s="298">
        <v>9.43</v>
      </c>
      <c r="C16" s="298">
        <v>11</v>
      </c>
      <c r="D16" s="298">
        <v>10.19</v>
      </c>
      <c r="E16" s="298">
        <v>11.68</v>
      </c>
      <c r="F16" s="298">
        <v>13.03</v>
      </c>
      <c r="G16" s="298">
        <v>11.21</v>
      </c>
      <c r="H16" s="298">
        <v>12.22</v>
      </c>
      <c r="I16" s="298">
        <v>12.03</v>
      </c>
      <c r="J16" s="298">
        <v>12.499999999999998</v>
      </c>
      <c r="K16" s="298">
        <v>12.98</v>
      </c>
      <c r="L16" s="298">
        <v>10.45</v>
      </c>
      <c r="M16" s="298">
        <v>10.14</v>
      </c>
      <c r="N16" s="298">
        <v>13.02</v>
      </c>
      <c r="O16" s="1447">
        <v>12.29</v>
      </c>
      <c r="P16" s="1573">
        <v>10.54</v>
      </c>
    </row>
    <row r="17" spans="1:16" s="113" customFormat="1" x14ac:dyDescent="0.2">
      <c r="A17" s="790" t="s">
        <v>18</v>
      </c>
      <c r="B17" s="298">
        <v>10.34</v>
      </c>
      <c r="C17" s="298">
        <v>11.05</v>
      </c>
      <c r="D17" s="298">
        <v>11.15</v>
      </c>
      <c r="E17" s="298">
        <v>10.53</v>
      </c>
      <c r="F17" s="298">
        <v>9.81</v>
      </c>
      <c r="G17" s="298">
        <v>9.3800000000000008</v>
      </c>
      <c r="H17" s="298">
        <v>8.2200000000000006</v>
      </c>
      <c r="I17" s="298">
        <v>8.2100000000000009</v>
      </c>
      <c r="J17" s="298">
        <v>8.4600000000000009</v>
      </c>
      <c r="K17" s="298">
        <v>8.49</v>
      </c>
      <c r="L17" s="298">
        <v>7.95</v>
      </c>
      <c r="M17" s="298">
        <v>7.6</v>
      </c>
      <c r="N17" s="298">
        <v>8.2100000000000009</v>
      </c>
      <c r="O17" s="1447">
        <v>7.48</v>
      </c>
      <c r="P17" s="1573">
        <v>7.46</v>
      </c>
    </row>
    <row r="18" spans="1:16" s="113" customFormat="1" x14ac:dyDescent="0.2">
      <c r="A18" s="790" t="s">
        <v>19</v>
      </c>
      <c r="B18" s="298">
        <v>718</v>
      </c>
      <c r="C18" s="298">
        <v>772</v>
      </c>
      <c r="D18" s="298">
        <v>782</v>
      </c>
      <c r="E18" s="298">
        <v>739</v>
      </c>
      <c r="F18" s="298">
        <v>688</v>
      </c>
      <c r="G18" s="298">
        <v>657</v>
      </c>
      <c r="H18" s="298">
        <v>573</v>
      </c>
      <c r="I18" s="298">
        <v>571</v>
      </c>
      <c r="J18" s="298">
        <v>589</v>
      </c>
      <c r="K18" s="298">
        <v>593</v>
      </c>
      <c r="L18" s="298">
        <v>556</v>
      </c>
      <c r="M18" s="298">
        <v>530</v>
      </c>
      <c r="N18" s="298">
        <v>564</v>
      </c>
      <c r="O18" s="1446">
        <v>515</v>
      </c>
      <c r="P18" s="1573">
        <v>513</v>
      </c>
    </row>
    <row r="19" spans="1:16" s="113" customFormat="1" x14ac:dyDescent="0.2">
      <c r="A19" s="790" t="s">
        <v>20</v>
      </c>
      <c r="B19" s="298">
        <v>3.07</v>
      </c>
      <c r="C19" s="298">
        <v>3.73</v>
      </c>
      <c r="D19" s="298">
        <v>3.86</v>
      </c>
      <c r="E19" s="298">
        <v>4.7699999999999996</v>
      </c>
      <c r="F19" s="298">
        <v>4.28</v>
      </c>
      <c r="G19" s="298">
        <v>4.2300000000000004</v>
      </c>
      <c r="H19" s="298">
        <v>3.77</v>
      </c>
      <c r="I19" s="298">
        <v>4</v>
      </c>
      <c r="J19" s="298">
        <v>3.7</v>
      </c>
      <c r="K19" s="298">
        <v>3.75</v>
      </c>
      <c r="L19" s="298">
        <v>3.73</v>
      </c>
      <c r="M19" s="298">
        <v>3.21</v>
      </c>
      <c r="N19" s="298">
        <v>2.93</v>
      </c>
      <c r="O19" s="1447">
        <v>2.25</v>
      </c>
      <c r="P19" s="1573">
        <v>2.66</v>
      </c>
    </row>
    <row r="20" spans="1:16" s="113" customFormat="1" x14ac:dyDescent="0.2">
      <c r="A20" s="790" t="s">
        <v>21</v>
      </c>
      <c r="B20" s="298">
        <v>213</v>
      </c>
      <c r="C20" s="298">
        <v>261</v>
      </c>
      <c r="D20" s="298">
        <v>271</v>
      </c>
      <c r="E20" s="298">
        <v>335</v>
      </c>
      <c r="F20" s="298">
        <v>300</v>
      </c>
      <c r="G20" s="298">
        <v>296</v>
      </c>
      <c r="H20" s="298">
        <v>263</v>
      </c>
      <c r="I20" s="298">
        <v>278</v>
      </c>
      <c r="J20" s="298">
        <v>258</v>
      </c>
      <c r="K20" s="298">
        <v>262</v>
      </c>
      <c r="L20" s="298">
        <v>261</v>
      </c>
      <c r="M20" s="298">
        <v>224</v>
      </c>
      <c r="N20" s="298">
        <v>201</v>
      </c>
      <c r="O20" s="1446">
        <v>155</v>
      </c>
      <c r="P20" s="1573">
        <v>183</v>
      </c>
    </row>
    <row r="21" spans="1:16" s="113" customFormat="1" x14ac:dyDescent="0.2">
      <c r="A21" s="790" t="s">
        <v>22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796"/>
      <c r="P21" s="1573"/>
    </row>
    <row r="22" spans="1:16" s="113" customFormat="1" x14ac:dyDescent="0.2">
      <c r="A22" s="317" t="s">
        <v>211</v>
      </c>
      <c r="B22" s="298" t="s">
        <v>585</v>
      </c>
      <c r="C22" s="298">
        <v>647</v>
      </c>
      <c r="D22" s="298">
        <v>520</v>
      </c>
      <c r="E22" s="298">
        <v>218</v>
      </c>
      <c r="F22" s="298">
        <v>554</v>
      </c>
      <c r="G22" s="298">
        <v>565</v>
      </c>
      <c r="H22" s="298">
        <v>984</v>
      </c>
      <c r="I22" s="298">
        <v>1772</v>
      </c>
      <c r="J22" s="298">
        <v>2063</v>
      </c>
      <c r="K22" s="298">
        <v>3196</v>
      </c>
      <c r="L22" s="298">
        <v>2209</v>
      </c>
      <c r="M22" s="298">
        <v>1578</v>
      </c>
      <c r="N22" s="298">
        <v>1642</v>
      </c>
      <c r="O22" s="1448">
        <v>2181</v>
      </c>
      <c r="P22" s="1573">
        <v>2852</v>
      </c>
    </row>
    <row r="23" spans="1:16" s="113" customFormat="1" x14ac:dyDescent="0.2">
      <c r="A23" s="317" t="s">
        <v>212</v>
      </c>
      <c r="B23" s="298" t="s">
        <v>586</v>
      </c>
      <c r="C23" s="298" t="s">
        <v>587</v>
      </c>
      <c r="D23" s="298">
        <v>983</v>
      </c>
      <c r="E23" s="298" t="s">
        <v>588</v>
      </c>
      <c r="F23" s="298">
        <v>1459</v>
      </c>
      <c r="G23" s="298">
        <v>1626</v>
      </c>
      <c r="H23" s="298">
        <v>2202</v>
      </c>
      <c r="I23" s="298">
        <v>2622</v>
      </c>
      <c r="J23" s="298">
        <v>2657</v>
      </c>
      <c r="K23" s="298">
        <v>3934</v>
      </c>
      <c r="L23" s="298">
        <v>3001</v>
      </c>
      <c r="M23" s="298">
        <v>2606</v>
      </c>
      <c r="N23" s="298">
        <v>2381</v>
      </c>
      <c r="O23" s="1448">
        <v>2764</v>
      </c>
      <c r="P23" s="1573">
        <v>3700</v>
      </c>
    </row>
    <row r="24" spans="1:16" s="113" customFormat="1" x14ac:dyDescent="0.2">
      <c r="A24" s="317" t="s">
        <v>27</v>
      </c>
      <c r="B24" s="298">
        <v>-89</v>
      </c>
      <c r="C24" s="298">
        <v>-509</v>
      </c>
      <c r="D24" s="298">
        <v>-463</v>
      </c>
      <c r="E24" s="298">
        <v>-934</v>
      </c>
      <c r="F24" s="298">
        <v>-905</v>
      </c>
      <c r="G24" s="298">
        <v>-1061</v>
      </c>
      <c r="H24" s="298">
        <v>-1218</v>
      </c>
      <c r="I24" s="298">
        <v>-850</v>
      </c>
      <c r="J24" s="298">
        <v>-594</v>
      </c>
      <c r="K24" s="298">
        <v>-738</v>
      </c>
      <c r="L24" s="298">
        <v>-792</v>
      </c>
      <c r="M24" s="298">
        <v>-1028</v>
      </c>
      <c r="N24" s="298">
        <v>-739</v>
      </c>
      <c r="O24" s="1448">
        <v>-583</v>
      </c>
      <c r="P24" s="1574">
        <v>-848</v>
      </c>
    </row>
    <row r="25" spans="1:16" s="113" customFormat="1" x14ac:dyDescent="0.2">
      <c r="A25" s="790" t="s">
        <v>214</v>
      </c>
      <c r="B25" s="298" t="s">
        <v>4</v>
      </c>
      <c r="C25" s="298">
        <v>4</v>
      </c>
      <c r="D25" s="298">
        <v>4</v>
      </c>
      <c r="E25" s="298">
        <v>3</v>
      </c>
      <c r="F25" s="298">
        <v>3</v>
      </c>
      <c r="G25" s="298">
        <v>2</v>
      </c>
      <c r="H25" s="298">
        <v>1</v>
      </c>
      <c r="I25" s="298">
        <v>1</v>
      </c>
      <c r="J25" s="298">
        <v>1</v>
      </c>
      <c r="K25" s="298">
        <v>1</v>
      </c>
      <c r="L25" s="298">
        <v>1</v>
      </c>
      <c r="M25" s="298">
        <v>1</v>
      </c>
      <c r="N25" s="298">
        <v>1</v>
      </c>
      <c r="O25" s="275">
        <v>1</v>
      </c>
      <c r="P25" s="1574">
        <v>1</v>
      </c>
    </row>
    <row r="26" spans="1:16" s="113" customFormat="1" x14ac:dyDescent="0.2">
      <c r="A26" s="790" t="s">
        <v>536</v>
      </c>
      <c r="B26" s="298" t="s">
        <v>4</v>
      </c>
      <c r="C26" s="298">
        <v>676</v>
      </c>
      <c r="D26" s="298">
        <v>676</v>
      </c>
      <c r="E26" s="298">
        <v>495</v>
      </c>
      <c r="F26" s="298">
        <v>396</v>
      </c>
      <c r="G26" s="298">
        <v>118</v>
      </c>
      <c r="H26" s="298">
        <v>118</v>
      </c>
      <c r="I26" s="298">
        <v>118</v>
      </c>
      <c r="J26" s="298">
        <v>118</v>
      </c>
      <c r="K26" s="298">
        <v>118</v>
      </c>
      <c r="L26" s="298">
        <v>198</v>
      </c>
      <c r="M26" s="298">
        <v>118</v>
      </c>
      <c r="N26" s="298">
        <v>118</v>
      </c>
      <c r="O26" s="275">
        <v>123</v>
      </c>
      <c r="P26" s="1574">
        <v>100</v>
      </c>
    </row>
    <row r="27" spans="1:16" s="113" customFormat="1" ht="24" x14ac:dyDescent="0.2">
      <c r="A27" s="790" t="s">
        <v>537</v>
      </c>
      <c r="B27" s="298">
        <v>26</v>
      </c>
      <c r="C27" s="298">
        <v>29</v>
      </c>
      <c r="D27" s="298">
        <v>30</v>
      </c>
      <c r="E27" s="298">
        <v>30</v>
      </c>
      <c r="F27" s="298">
        <v>30</v>
      </c>
      <c r="G27" s="298">
        <v>30</v>
      </c>
      <c r="H27" s="298">
        <v>29</v>
      </c>
      <c r="I27" s="298">
        <v>27</v>
      </c>
      <c r="J27" s="298">
        <v>26</v>
      </c>
      <c r="K27" s="298">
        <v>24</v>
      </c>
      <c r="L27" s="298">
        <v>24</v>
      </c>
      <c r="M27" s="298">
        <v>18</v>
      </c>
      <c r="N27" s="298">
        <v>17</v>
      </c>
      <c r="O27" s="275">
        <v>17</v>
      </c>
      <c r="P27" s="1574">
        <v>17</v>
      </c>
    </row>
    <row r="28" spans="1:16" s="113" customFormat="1" ht="12.75" x14ac:dyDescent="0.2">
      <c r="A28" s="790" t="s">
        <v>538</v>
      </c>
      <c r="B28" s="298" t="s">
        <v>589</v>
      </c>
      <c r="C28" s="298" t="s">
        <v>590</v>
      </c>
      <c r="D28" s="298" t="s">
        <v>591</v>
      </c>
      <c r="E28" s="298" t="s">
        <v>592</v>
      </c>
      <c r="F28" s="298">
        <v>3106</v>
      </c>
      <c r="G28" s="298">
        <v>3121</v>
      </c>
      <c r="H28" s="298">
        <v>3338</v>
      </c>
      <c r="I28" s="298">
        <v>3283</v>
      </c>
      <c r="J28" s="298">
        <v>3282</v>
      </c>
      <c r="K28" s="298">
        <v>3207</v>
      </c>
      <c r="L28" s="298">
        <v>2976</v>
      </c>
      <c r="M28" s="298">
        <v>2810</v>
      </c>
      <c r="N28" s="298">
        <v>3303</v>
      </c>
      <c r="O28" s="275" t="s">
        <v>8</v>
      </c>
      <c r="P28" s="1574">
        <v>3270</v>
      </c>
    </row>
    <row r="29" spans="1:16" s="113" customFormat="1" ht="12.75" x14ac:dyDescent="0.2">
      <c r="A29" s="790" t="s">
        <v>539</v>
      </c>
      <c r="B29" s="298">
        <v>16</v>
      </c>
      <c r="C29" s="298">
        <v>16</v>
      </c>
      <c r="D29" s="298">
        <v>16</v>
      </c>
      <c r="E29" s="298">
        <v>16</v>
      </c>
      <c r="F29" s="298">
        <v>16</v>
      </c>
      <c r="G29" s="298">
        <v>16</v>
      </c>
      <c r="H29" s="298">
        <v>16</v>
      </c>
      <c r="I29" s="298">
        <v>15</v>
      </c>
      <c r="J29" s="298">
        <v>15</v>
      </c>
      <c r="K29" s="298">
        <v>14</v>
      </c>
      <c r="L29" s="298">
        <v>13</v>
      </c>
      <c r="M29" s="298">
        <v>13</v>
      </c>
      <c r="N29" s="298">
        <v>13</v>
      </c>
      <c r="O29" s="1446">
        <v>13</v>
      </c>
      <c r="P29" s="1574">
        <v>13</v>
      </c>
    </row>
    <row r="30" spans="1:16" s="113" customFormat="1" ht="12.75" x14ac:dyDescent="0.2">
      <c r="A30" s="790" t="s">
        <v>540</v>
      </c>
      <c r="B30" s="298" t="s">
        <v>593</v>
      </c>
      <c r="C30" s="298" t="s">
        <v>594</v>
      </c>
      <c r="D30" s="298" t="s">
        <v>595</v>
      </c>
      <c r="E30" s="298" t="s">
        <v>596</v>
      </c>
      <c r="F30" s="298">
        <v>10074</v>
      </c>
      <c r="G30" s="298">
        <v>10082</v>
      </c>
      <c r="H30" s="298">
        <v>10263</v>
      </c>
      <c r="I30" s="298">
        <v>10420</v>
      </c>
      <c r="J30" s="298">
        <v>10742</v>
      </c>
      <c r="K30" s="298">
        <v>11238</v>
      </c>
      <c r="L30" s="298">
        <v>11648</v>
      </c>
      <c r="M30" s="298">
        <v>11583</v>
      </c>
      <c r="N30" s="298">
        <v>11675</v>
      </c>
      <c r="O30" s="1446">
        <v>12079</v>
      </c>
      <c r="P30" s="1443">
        <v>12262</v>
      </c>
    </row>
    <row r="31" spans="1:16" s="113" customFormat="1" ht="12.75" x14ac:dyDescent="0.2">
      <c r="A31" s="790" t="s">
        <v>545</v>
      </c>
      <c r="B31" s="298">
        <v>1</v>
      </c>
      <c r="C31" s="298">
        <v>1</v>
      </c>
      <c r="D31" s="298">
        <v>2</v>
      </c>
      <c r="E31" s="298">
        <v>3</v>
      </c>
      <c r="F31" s="298">
        <v>3</v>
      </c>
      <c r="G31" s="298">
        <v>3</v>
      </c>
      <c r="H31" s="298">
        <v>3</v>
      </c>
      <c r="I31" s="298">
        <v>3</v>
      </c>
      <c r="J31" s="298">
        <v>3</v>
      </c>
      <c r="K31" s="298">
        <v>3</v>
      </c>
      <c r="L31" s="298">
        <v>3</v>
      </c>
      <c r="M31" s="298">
        <v>3</v>
      </c>
      <c r="N31" s="298">
        <v>3</v>
      </c>
      <c r="O31" s="1446">
        <v>3</v>
      </c>
      <c r="P31" s="1443">
        <v>3</v>
      </c>
    </row>
    <row r="32" spans="1:16" s="113" customFormat="1" x14ac:dyDescent="0.2">
      <c r="A32" s="790" t="s">
        <v>546</v>
      </c>
      <c r="B32" s="298">
        <v>635</v>
      </c>
      <c r="C32" s="298">
        <v>579</v>
      </c>
      <c r="D32" s="298">
        <v>714</v>
      </c>
      <c r="E32" s="298" t="s">
        <v>597</v>
      </c>
      <c r="F32" s="298" t="s">
        <v>598</v>
      </c>
      <c r="G32" s="298">
        <v>1004</v>
      </c>
      <c r="H32" s="298">
        <v>905</v>
      </c>
      <c r="I32" s="298">
        <v>860</v>
      </c>
      <c r="J32" s="298">
        <v>1011</v>
      </c>
      <c r="K32" s="298">
        <v>1044</v>
      </c>
      <c r="L32" s="298">
        <v>1072</v>
      </c>
      <c r="M32" s="298">
        <v>995</v>
      </c>
      <c r="N32" s="298">
        <v>987</v>
      </c>
      <c r="O32" s="1446">
        <v>1012</v>
      </c>
      <c r="P32" s="1446">
        <v>1031</v>
      </c>
    </row>
    <row r="33" spans="1:16" s="113" customFormat="1" x14ac:dyDescent="0.2">
      <c r="A33" s="790" t="s">
        <v>37</v>
      </c>
      <c r="B33" s="307" t="s">
        <v>8</v>
      </c>
      <c r="C33" s="307" t="s">
        <v>8</v>
      </c>
      <c r="D33" s="307" t="s">
        <v>8</v>
      </c>
      <c r="E33" s="307" t="s">
        <v>8</v>
      </c>
      <c r="F33" s="307" t="s">
        <v>8</v>
      </c>
      <c r="G33" s="307" t="s">
        <v>8</v>
      </c>
      <c r="H33" s="307" t="s">
        <v>8</v>
      </c>
      <c r="I33" s="307" t="s">
        <v>8</v>
      </c>
      <c r="J33" s="307" t="s">
        <v>8</v>
      </c>
      <c r="K33" s="298" t="s">
        <v>8</v>
      </c>
      <c r="L33" s="298" t="s">
        <v>8</v>
      </c>
      <c r="M33" s="298" t="s">
        <v>8</v>
      </c>
      <c r="N33" s="298" t="s">
        <v>8</v>
      </c>
      <c r="O33" s="300" t="s">
        <v>8</v>
      </c>
      <c r="P33" s="1443" t="s">
        <v>8</v>
      </c>
    </row>
    <row r="34" spans="1:16" s="113" customFormat="1" x14ac:dyDescent="0.2">
      <c r="A34" s="790" t="s">
        <v>547</v>
      </c>
      <c r="B34" s="307" t="s">
        <v>8</v>
      </c>
      <c r="C34" s="307" t="s">
        <v>8</v>
      </c>
      <c r="D34" s="307" t="s">
        <v>8</v>
      </c>
      <c r="E34" s="307" t="s">
        <v>8</v>
      </c>
      <c r="F34" s="307" t="s">
        <v>8</v>
      </c>
      <c r="G34" s="307" t="s">
        <v>8</v>
      </c>
      <c r="H34" s="307" t="s">
        <v>8</v>
      </c>
      <c r="I34" s="307" t="s">
        <v>8</v>
      </c>
      <c r="J34" s="307" t="s">
        <v>8</v>
      </c>
      <c r="K34" s="298" t="s">
        <v>8</v>
      </c>
      <c r="L34" s="298" t="s">
        <v>8</v>
      </c>
      <c r="M34" s="298" t="s">
        <v>8</v>
      </c>
      <c r="N34" s="298" t="s">
        <v>8</v>
      </c>
      <c r="O34" s="300" t="s">
        <v>8</v>
      </c>
      <c r="P34" s="300" t="s">
        <v>8</v>
      </c>
    </row>
    <row r="35" spans="1:16" s="113" customFormat="1" ht="12.75" x14ac:dyDescent="0.2">
      <c r="A35" s="790" t="s">
        <v>548</v>
      </c>
      <c r="B35" s="298">
        <v>547</v>
      </c>
      <c r="C35" s="298">
        <v>1034</v>
      </c>
      <c r="D35" s="298">
        <v>1225</v>
      </c>
      <c r="E35" s="298">
        <v>1662</v>
      </c>
      <c r="F35" s="298">
        <v>1474</v>
      </c>
      <c r="G35" s="298">
        <v>1597</v>
      </c>
      <c r="H35" s="298">
        <v>1089</v>
      </c>
      <c r="I35" s="298">
        <v>814</v>
      </c>
      <c r="J35" s="298">
        <v>704</v>
      </c>
      <c r="K35" s="298">
        <v>506</v>
      </c>
      <c r="L35" s="298">
        <v>543</v>
      </c>
      <c r="M35" s="298">
        <v>385</v>
      </c>
      <c r="N35" s="298" t="s">
        <v>8</v>
      </c>
      <c r="O35" s="307" t="s">
        <v>8</v>
      </c>
      <c r="P35" s="300" t="s">
        <v>8</v>
      </c>
    </row>
    <row r="36" spans="1:16" s="113" customFormat="1" x14ac:dyDescent="0.2">
      <c r="A36" s="790" t="s">
        <v>549</v>
      </c>
      <c r="B36" s="298"/>
      <c r="C36" s="298"/>
      <c r="D36" s="307"/>
      <c r="E36" s="307"/>
      <c r="F36" s="307"/>
      <c r="G36" s="307"/>
      <c r="H36" s="307"/>
      <c r="I36" s="307"/>
      <c r="J36" s="307"/>
      <c r="K36" s="298"/>
      <c r="L36" s="298"/>
      <c r="M36" s="298"/>
      <c r="N36" s="298"/>
      <c r="O36" s="300"/>
      <c r="P36" s="300"/>
    </row>
    <row r="37" spans="1:16" s="113" customFormat="1" x14ac:dyDescent="0.2">
      <c r="A37" s="790" t="s">
        <v>42</v>
      </c>
      <c r="B37" s="298">
        <v>23754</v>
      </c>
      <c r="C37" s="298">
        <v>29568</v>
      </c>
      <c r="D37" s="298">
        <v>31763</v>
      </c>
      <c r="E37" s="298">
        <v>33960</v>
      </c>
      <c r="F37" s="298">
        <v>38228</v>
      </c>
      <c r="G37" s="298">
        <v>41095</v>
      </c>
      <c r="H37" s="298">
        <v>44585</v>
      </c>
      <c r="I37" s="298">
        <v>52979</v>
      </c>
      <c r="J37" s="298">
        <v>56302</v>
      </c>
      <c r="K37" s="298">
        <v>59276</v>
      </c>
      <c r="L37" s="298">
        <v>67101</v>
      </c>
      <c r="M37" s="298">
        <v>68305</v>
      </c>
      <c r="N37" s="298" t="s">
        <v>8</v>
      </c>
      <c r="O37" s="307" t="s">
        <v>8</v>
      </c>
      <c r="P37" s="300" t="s">
        <v>8</v>
      </c>
    </row>
    <row r="38" spans="1:16" s="113" customFormat="1" x14ac:dyDescent="0.2">
      <c r="A38" s="790" t="s">
        <v>43</v>
      </c>
      <c r="B38" s="298">
        <v>193.83</v>
      </c>
      <c r="C38" s="298">
        <v>245.79</v>
      </c>
      <c r="D38" s="298">
        <v>215.34</v>
      </c>
      <c r="E38" s="298">
        <v>230.47</v>
      </c>
      <c r="F38" s="298">
        <v>260.73</v>
      </c>
      <c r="G38" s="298">
        <v>275.60000000000002</v>
      </c>
      <c r="H38" s="298">
        <v>293.07</v>
      </c>
      <c r="I38" s="298">
        <v>295.66000000000003</v>
      </c>
      <c r="J38" s="298">
        <v>163.33000000000001</v>
      </c>
      <c r="K38" s="298">
        <f>K37/382.87</f>
        <v>154.82017394938231</v>
      </c>
      <c r="L38" s="298">
        <v>162.47</v>
      </c>
      <c r="M38" s="298">
        <v>158.22999999999999</v>
      </c>
      <c r="N38" s="298" t="s">
        <v>8</v>
      </c>
      <c r="O38" s="793" t="s">
        <v>8</v>
      </c>
      <c r="P38" s="300" t="s">
        <v>8</v>
      </c>
    </row>
    <row r="39" spans="1:16" s="113" customFormat="1" x14ac:dyDescent="0.2">
      <c r="A39" s="790" t="s">
        <v>550</v>
      </c>
      <c r="B39" s="294"/>
      <c r="C39" s="294"/>
      <c r="D39" s="294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300"/>
      <c r="P39" s="300"/>
    </row>
    <row r="40" spans="1:16" s="113" customFormat="1" x14ac:dyDescent="0.2">
      <c r="A40" s="790" t="s">
        <v>42</v>
      </c>
      <c r="B40" s="298">
        <v>12344</v>
      </c>
      <c r="C40" s="298">
        <v>16047</v>
      </c>
      <c r="D40" s="298">
        <v>17941</v>
      </c>
      <c r="E40" s="307">
        <v>19066</v>
      </c>
      <c r="F40" s="307">
        <v>21736</v>
      </c>
      <c r="G40" s="307">
        <v>23692</v>
      </c>
      <c r="H40" s="307">
        <v>25824</v>
      </c>
      <c r="I40" s="307">
        <v>31245</v>
      </c>
      <c r="J40" s="307">
        <v>33745</v>
      </c>
      <c r="K40" s="298">
        <v>36108</v>
      </c>
      <c r="L40" s="298">
        <v>40441</v>
      </c>
      <c r="M40" s="298">
        <v>43272</v>
      </c>
      <c r="N40" s="298" t="s">
        <v>8</v>
      </c>
      <c r="O40" s="307" t="s">
        <v>8</v>
      </c>
      <c r="P40" s="300" t="s">
        <v>8</v>
      </c>
    </row>
    <row r="41" spans="1:16" s="113" customFormat="1" x14ac:dyDescent="0.2">
      <c r="A41" s="790" t="s">
        <v>43</v>
      </c>
      <c r="B41" s="298">
        <v>83.77</v>
      </c>
      <c r="C41" s="298">
        <v>109.4</v>
      </c>
      <c r="D41" s="298">
        <v>120.3</v>
      </c>
      <c r="E41" s="298">
        <v>125.3</v>
      </c>
      <c r="F41" s="298">
        <v>121.3</v>
      </c>
      <c r="G41" s="298">
        <v>106.9</v>
      </c>
      <c r="H41" s="298">
        <v>75.5</v>
      </c>
      <c r="I41" s="298">
        <v>95.8</v>
      </c>
      <c r="J41" s="298">
        <v>97.89</v>
      </c>
      <c r="K41" s="298">
        <v>94.28</v>
      </c>
      <c r="L41" s="298">
        <v>96.76</v>
      </c>
      <c r="M41" s="298">
        <v>100.24</v>
      </c>
      <c r="N41" s="298" t="s">
        <v>8</v>
      </c>
      <c r="O41" s="793" t="s">
        <v>8</v>
      </c>
      <c r="P41" s="300" t="s">
        <v>8</v>
      </c>
    </row>
    <row r="42" spans="1:16" s="113" customFormat="1" x14ac:dyDescent="0.2">
      <c r="A42" s="1316" t="s">
        <v>40</v>
      </c>
      <c r="B42" s="1521"/>
      <c r="C42" s="1521"/>
      <c r="D42" s="1521"/>
      <c r="E42" s="1521"/>
      <c r="F42" s="1521"/>
      <c r="G42" s="1521"/>
      <c r="H42" s="1521"/>
      <c r="I42" s="1521"/>
      <c r="J42" s="1521"/>
      <c r="K42" s="1522"/>
      <c r="L42" s="1405"/>
      <c r="M42" s="1405"/>
      <c r="N42" s="1405"/>
      <c r="O42" s="1098"/>
      <c r="P42" s="1098"/>
    </row>
    <row r="43" spans="1:16" x14ac:dyDescent="0.2">
      <c r="A43" s="790" t="s">
        <v>41</v>
      </c>
      <c r="B43" s="794"/>
      <c r="C43" s="794"/>
      <c r="D43" s="794"/>
      <c r="E43" s="794"/>
      <c r="F43" s="794"/>
      <c r="G43" s="794"/>
      <c r="H43" s="307"/>
      <c r="I43" s="794"/>
      <c r="J43" s="794"/>
      <c r="K43" s="794"/>
      <c r="L43" s="794"/>
      <c r="M43" s="794"/>
      <c r="N43" s="794"/>
      <c r="O43" s="32"/>
      <c r="P43" s="32"/>
    </row>
    <row r="44" spans="1:16" x14ac:dyDescent="0.2">
      <c r="A44" s="790" t="s">
        <v>42</v>
      </c>
      <c r="B44" s="794">
        <v>12219</v>
      </c>
      <c r="C44" s="794">
        <v>14789</v>
      </c>
      <c r="D44" s="794">
        <v>15726</v>
      </c>
      <c r="E44" s="794">
        <v>16498</v>
      </c>
      <c r="F44" s="794">
        <v>18574</v>
      </c>
      <c r="G44" s="794">
        <v>19207</v>
      </c>
      <c r="H44" s="307">
        <v>20896</v>
      </c>
      <c r="I44" s="794">
        <v>23009</v>
      </c>
      <c r="J44" s="794">
        <v>25719</v>
      </c>
      <c r="K44" s="794">
        <v>27384</v>
      </c>
      <c r="L44" s="794">
        <v>30139</v>
      </c>
      <c r="M44" s="794">
        <v>34742</v>
      </c>
      <c r="N44" s="794">
        <v>40603</v>
      </c>
      <c r="O44" s="109">
        <v>47774</v>
      </c>
      <c r="P44" s="32">
        <v>50844</v>
      </c>
    </row>
    <row r="45" spans="1:16" s="113" customFormat="1" x14ac:dyDescent="0.2">
      <c r="A45" s="1339" t="s">
        <v>44</v>
      </c>
      <c r="B45" s="1523"/>
      <c r="C45" s="1523"/>
      <c r="D45" s="1523"/>
      <c r="E45" s="1523"/>
      <c r="F45" s="1523"/>
      <c r="G45" s="1523"/>
      <c r="H45" s="1523"/>
      <c r="I45" s="1523"/>
      <c r="J45" s="1523"/>
      <c r="K45" s="1524"/>
      <c r="L45" s="1276"/>
      <c r="M45" s="1276"/>
      <c r="N45" s="1276"/>
      <c r="O45" s="1098"/>
      <c r="P45" s="1098"/>
    </row>
    <row r="46" spans="1:16" s="113" customFormat="1" x14ac:dyDescent="0.2">
      <c r="A46" s="790" t="s">
        <v>45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6"/>
    </row>
    <row r="47" spans="1:16" s="113" customFormat="1" x14ac:dyDescent="0.2">
      <c r="A47" s="317" t="s">
        <v>3</v>
      </c>
      <c r="B47" s="300" t="s">
        <v>8</v>
      </c>
      <c r="C47" s="300" t="s">
        <v>8</v>
      </c>
      <c r="D47" s="300" t="s">
        <v>8</v>
      </c>
      <c r="E47" s="300" t="s">
        <v>8</v>
      </c>
      <c r="F47" s="271">
        <v>35</v>
      </c>
      <c r="G47" s="271">
        <v>33.9</v>
      </c>
      <c r="H47" s="271">
        <v>32.799999999999997</v>
      </c>
      <c r="I47" s="300">
        <v>33.4</v>
      </c>
      <c r="J47" s="300">
        <v>31.7</v>
      </c>
      <c r="K47" s="300">
        <v>32.4</v>
      </c>
      <c r="L47" s="300">
        <v>32.299999999999997</v>
      </c>
      <c r="M47" s="300">
        <v>31.9</v>
      </c>
      <c r="N47" s="300">
        <v>31.8</v>
      </c>
      <c r="O47" s="273">
        <v>30.152000000000001</v>
      </c>
      <c r="P47" s="300">
        <v>31.5</v>
      </c>
    </row>
    <row r="48" spans="1:16" s="113" customFormat="1" x14ac:dyDescent="0.2">
      <c r="A48" s="790" t="s">
        <v>5</v>
      </c>
      <c r="B48" s="300" t="s">
        <v>8</v>
      </c>
      <c r="C48" s="300" t="s">
        <v>8</v>
      </c>
      <c r="D48" s="300" t="s">
        <v>8</v>
      </c>
      <c r="E48" s="300" t="s">
        <v>8</v>
      </c>
      <c r="F48" s="300" t="s">
        <v>8</v>
      </c>
      <c r="G48" s="271">
        <v>86.7</v>
      </c>
      <c r="H48" s="271">
        <v>96.6</v>
      </c>
      <c r="I48" s="300">
        <v>102</v>
      </c>
      <c r="J48" s="300">
        <v>94.9</v>
      </c>
      <c r="K48" s="300">
        <v>102.1</v>
      </c>
      <c r="L48" s="300">
        <v>99.8</v>
      </c>
      <c r="M48" s="300">
        <v>98.7</v>
      </c>
      <c r="N48" s="300">
        <v>99.6</v>
      </c>
      <c r="O48" s="273">
        <v>94.7</v>
      </c>
      <c r="P48" s="1443">
        <v>104.4</v>
      </c>
    </row>
    <row r="49" spans="1:16" s="113" customFormat="1" x14ac:dyDescent="0.2">
      <c r="A49" s="790" t="s">
        <v>47</v>
      </c>
      <c r="B49" s="300"/>
      <c r="C49" s="300"/>
      <c r="D49" s="300"/>
      <c r="E49" s="300"/>
      <c r="F49" s="300"/>
      <c r="G49" s="271"/>
      <c r="H49" s="271"/>
      <c r="I49" s="300"/>
      <c r="J49" s="300"/>
      <c r="K49" s="300"/>
      <c r="L49" s="300"/>
      <c r="M49" s="300"/>
      <c r="N49" s="300"/>
      <c r="O49" s="273"/>
      <c r="P49" s="273"/>
    </row>
    <row r="50" spans="1:16" s="113" customFormat="1" x14ac:dyDescent="0.2">
      <c r="A50" s="317" t="s">
        <v>3</v>
      </c>
      <c r="B50" s="300" t="s">
        <v>8</v>
      </c>
      <c r="C50" s="300" t="s">
        <v>8</v>
      </c>
      <c r="D50" s="300" t="s">
        <v>8</v>
      </c>
      <c r="E50" s="300" t="s">
        <v>8</v>
      </c>
      <c r="F50" s="271">
        <v>33.4</v>
      </c>
      <c r="G50" s="271">
        <v>32.200000000000003</v>
      </c>
      <c r="H50" s="271">
        <v>31.3</v>
      </c>
      <c r="I50" s="300">
        <v>31.9</v>
      </c>
      <c r="J50" s="300">
        <v>30.4</v>
      </c>
      <c r="K50" s="300">
        <v>31.1</v>
      </c>
      <c r="L50" s="300">
        <v>31</v>
      </c>
      <c r="M50" s="300">
        <v>30.6</v>
      </c>
      <c r="N50" s="300">
        <v>30.5</v>
      </c>
      <c r="O50" s="273">
        <v>29.082999999999998</v>
      </c>
      <c r="P50" s="300">
        <v>30.2</v>
      </c>
    </row>
    <row r="51" spans="1:16" s="113" customFormat="1" x14ac:dyDescent="0.2">
      <c r="A51" s="790" t="s">
        <v>5</v>
      </c>
      <c r="B51" s="300" t="s">
        <v>8</v>
      </c>
      <c r="C51" s="300" t="s">
        <v>8</v>
      </c>
      <c r="D51" s="300" t="s">
        <v>8</v>
      </c>
      <c r="E51" s="300" t="s">
        <v>8</v>
      </c>
      <c r="F51" s="300" t="s">
        <v>8</v>
      </c>
      <c r="G51" s="271">
        <v>96.6</v>
      </c>
      <c r="H51" s="271">
        <v>96.7</v>
      </c>
      <c r="I51" s="300">
        <v>102</v>
      </c>
      <c r="J51" s="300">
        <v>95.2</v>
      </c>
      <c r="K51" s="300">
        <v>102.4</v>
      </c>
      <c r="L51" s="300">
        <v>99.6</v>
      </c>
      <c r="M51" s="300">
        <v>98.8</v>
      </c>
      <c r="N51" s="300">
        <v>99.5</v>
      </c>
      <c r="O51" s="273">
        <v>95.3</v>
      </c>
      <c r="P51" s="300">
        <v>104</v>
      </c>
    </row>
    <row r="52" spans="1:16" s="113" customFormat="1" x14ac:dyDescent="0.2">
      <c r="A52" s="790" t="s">
        <v>551</v>
      </c>
      <c r="B52" s="300"/>
      <c r="C52" s="300"/>
      <c r="D52" s="300"/>
      <c r="E52" s="300"/>
      <c r="F52" s="300"/>
      <c r="G52" s="271"/>
      <c r="H52" s="271"/>
      <c r="I52" s="300"/>
      <c r="J52" s="300"/>
      <c r="K52" s="300"/>
      <c r="L52" s="300"/>
      <c r="M52" s="300"/>
      <c r="N52" s="300"/>
      <c r="O52" s="273"/>
      <c r="P52" s="273"/>
    </row>
    <row r="53" spans="1:16" s="113" customFormat="1" x14ac:dyDescent="0.2">
      <c r="A53" s="317" t="s">
        <v>3</v>
      </c>
      <c r="B53" s="300" t="s">
        <v>8</v>
      </c>
      <c r="C53" s="300" t="s">
        <v>8</v>
      </c>
      <c r="D53" s="300" t="s">
        <v>8</v>
      </c>
      <c r="E53" s="300" t="s">
        <v>8</v>
      </c>
      <c r="F53" s="300">
        <v>31.8</v>
      </c>
      <c r="G53" s="271">
        <v>30.9</v>
      </c>
      <c r="H53" s="271">
        <v>30.1</v>
      </c>
      <c r="I53" s="300" t="s">
        <v>599</v>
      </c>
      <c r="J53" s="300">
        <v>29.3</v>
      </c>
      <c r="K53" s="300">
        <v>30.3</v>
      </c>
      <c r="L53" s="300">
        <v>29.9</v>
      </c>
      <c r="M53" s="300">
        <v>29.4</v>
      </c>
      <c r="N53" s="300">
        <v>29.3</v>
      </c>
      <c r="O53" s="273">
        <v>28.207999999999998</v>
      </c>
      <c r="P53" s="300">
        <v>28.8</v>
      </c>
    </row>
    <row r="54" spans="1:16" s="113" customFormat="1" x14ac:dyDescent="0.2">
      <c r="A54" s="790" t="s">
        <v>5</v>
      </c>
      <c r="B54" s="300" t="s">
        <v>8</v>
      </c>
      <c r="C54" s="300" t="s">
        <v>8</v>
      </c>
      <c r="D54" s="300" t="s">
        <v>8</v>
      </c>
      <c r="E54" s="300" t="s">
        <v>8</v>
      </c>
      <c r="F54" s="300" t="s">
        <v>8</v>
      </c>
      <c r="G54" s="271">
        <v>97</v>
      </c>
      <c r="H54" s="271">
        <v>97.2</v>
      </c>
      <c r="I54" s="300">
        <v>102.8</v>
      </c>
      <c r="J54" s="300">
        <v>94.7</v>
      </c>
      <c r="K54" s="300">
        <v>103.6</v>
      </c>
      <c r="L54" s="300">
        <v>98.5</v>
      </c>
      <c r="M54" s="300">
        <v>98.3</v>
      </c>
      <c r="N54" s="300">
        <v>99.5</v>
      </c>
      <c r="O54" s="273">
        <v>96.3</v>
      </c>
      <c r="P54" s="300">
        <v>102.1</v>
      </c>
    </row>
    <row r="55" spans="1:16" s="113" customFormat="1" x14ac:dyDescent="0.2">
      <c r="A55" s="790" t="s">
        <v>49</v>
      </c>
      <c r="B55" s="300"/>
      <c r="C55" s="300"/>
      <c r="D55" s="300"/>
      <c r="E55" s="300"/>
      <c r="F55" s="300"/>
      <c r="G55" s="271"/>
      <c r="H55" s="271"/>
      <c r="I55" s="300"/>
      <c r="J55" s="300"/>
      <c r="K55" s="300"/>
      <c r="L55" s="300"/>
      <c r="M55" s="300"/>
      <c r="N55" s="300"/>
      <c r="O55" s="273"/>
      <c r="P55" s="273"/>
    </row>
    <row r="56" spans="1:16" s="113" customFormat="1" x14ac:dyDescent="0.2">
      <c r="A56" s="317" t="s">
        <v>3</v>
      </c>
      <c r="B56" s="300" t="s">
        <v>8</v>
      </c>
      <c r="C56" s="300" t="s">
        <v>8</v>
      </c>
      <c r="D56" s="300" t="s">
        <v>8</v>
      </c>
      <c r="E56" s="300" t="s">
        <v>8</v>
      </c>
      <c r="F56" s="300">
        <v>1.5</v>
      </c>
      <c r="G56" s="271">
        <v>1.3</v>
      </c>
      <c r="H56" s="271">
        <v>1.1000000000000001</v>
      </c>
      <c r="I56" s="300">
        <v>0.9</v>
      </c>
      <c r="J56" s="300">
        <v>1</v>
      </c>
      <c r="K56" s="300">
        <v>0.7</v>
      </c>
      <c r="L56" s="300">
        <v>1</v>
      </c>
      <c r="M56" s="300">
        <v>1.2</v>
      </c>
      <c r="N56" s="300">
        <v>1.2</v>
      </c>
      <c r="O56" s="273">
        <v>0.875</v>
      </c>
      <c r="P56" s="300">
        <v>1.4</v>
      </c>
    </row>
    <row r="57" spans="1:16" s="113" customFormat="1" x14ac:dyDescent="0.2">
      <c r="A57" s="790" t="s">
        <v>5</v>
      </c>
      <c r="B57" s="300" t="s">
        <v>8</v>
      </c>
      <c r="C57" s="300" t="s">
        <v>8</v>
      </c>
      <c r="D57" s="300" t="s">
        <v>8</v>
      </c>
      <c r="E57" s="300" t="s">
        <v>8</v>
      </c>
      <c r="F57" s="300" t="s">
        <v>8</v>
      </c>
      <c r="G57" s="271">
        <v>87.7</v>
      </c>
      <c r="H57" s="271">
        <v>86.2</v>
      </c>
      <c r="I57" s="300">
        <v>82.2</v>
      </c>
      <c r="J57" s="300">
        <v>110.6</v>
      </c>
      <c r="K57" s="300">
        <v>68.599999999999994</v>
      </c>
      <c r="L57" s="300">
        <v>143.1</v>
      </c>
      <c r="M57" s="300">
        <v>114.2</v>
      </c>
      <c r="N57" s="300">
        <v>99.4</v>
      </c>
      <c r="O57" s="273">
        <v>72.099999999999994</v>
      </c>
      <c r="P57" s="300">
        <v>165</v>
      </c>
    </row>
    <row r="58" spans="1:16" s="113" customFormat="1" x14ac:dyDescent="0.2">
      <c r="A58" s="790" t="s">
        <v>50</v>
      </c>
      <c r="B58" s="300"/>
      <c r="C58" s="300"/>
      <c r="D58" s="300"/>
      <c r="E58" s="300"/>
      <c r="F58" s="300"/>
      <c r="G58" s="271"/>
      <c r="H58" s="271"/>
      <c r="I58" s="300"/>
      <c r="J58" s="300"/>
      <c r="K58" s="300"/>
      <c r="L58" s="300"/>
      <c r="M58" s="300"/>
      <c r="N58" s="300"/>
      <c r="O58" s="273"/>
      <c r="P58" s="273"/>
    </row>
    <row r="59" spans="1:16" s="113" customFormat="1" x14ac:dyDescent="0.2">
      <c r="A59" s="317" t="s">
        <v>3</v>
      </c>
      <c r="B59" s="300" t="s">
        <v>8</v>
      </c>
      <c r="C59" s="300" t="s">
        <v>8</v>
      </c>
      <c r="D59" s="300" t="s">
        <v>8</v>
      </c>
      <c r="E59" s="300" t="s">
        <v>8</v>
      </c>
      <c r="F59" s="271">
        <v>1.5</v>
      </c>
      <c r="G59" s="271">
        <v>1.5</v>
      </c>
      <c r="H59" s="271">
        <v>1.5</v>
      </c>
      <c r="I59" s="300">
        <v>1.5</v>
      </c>
      <c r="J59" s="300">
        <v>1.3</v>
      </c>
      <c r="K59" s="300">
        <v>1.2</v>
      </c>
      <c r="L59" s="300">
        <v>1.3</v>
      </c>
      <c r="M59" s="300">
        <v>1.3</v>
      </c>
      <c r="N59" s="300">
        <v>1.3</v>
      </c>
      <c r="O59" s="273">
        <v>1.069</v>
      </c>
      <c r="P59" s="300">
        <v>1.2</v>
      </c>
    </row>
    <row r="60" spans="1:16" s="113" customFormat="1" x14ac:dyDescent="0.2">
      <c r="A60" s="790" t="s">
        <v>5</v>
      </c>
      <c r="B60" s="300" t="s">
        <v>8</v>
      </c>
      <c r="C60" s="300" t="s">
        <v>8</v>
      </c>
      <c r="D60" s="300" t="s">
        <v>8</v>
      </c>
      <c r="E60" s="300" t="s">
        <v>8</v>
      </c>
      <c r="F60" s="300" t="s">
        <v>8</v>
      </c>
      <c r="G60" s="271">
        <v>100.1</v>
      </c>
      <c r="H60" s="271">
        <v>94.5</v>
      </c>
      <c r="I60" s="300">
        <v>101.3</v>
      </c>
      <c r="J60" s="300">
        <v>89</v>
      </c>
      <c r="K60" s="300">
        <v>95.5</v>
      </c>
      <c r="L60" s="300">
        <v>105.7</v>
      </c>
      <c r="M60" s="300">
        <v>95.9</v>
      </c>
      <c r="N60" s="300">
        <v>101.1</v>
      </c>
      <c r="O60" s="273">
        <v>80.5</v>
      </c>
      <c r="P60" s="300">
        <v>115.5</v>
      </c>
    </row>
    <row r="61" spans="1:16" s="113" customFormat="1" x14ac:dyDescent="0.2">
      <c r="A61" s="386" t="s">
        <v>232</v>
      </c>
      <c r="B61" s="300"/>
      <c r="C61" s="300"/>
      <c r="D61" s="300"/>
      <c r="E61" s="300"/>
      <c r="F61" s="300"/>
      <c r="G61" s="271"/>
      <c r="H61" s="271"/>
      <c r="I61" s="300"/>
      <c r="J61" s="300"/>
      <c r="K61" s="300"/>
      <c r="L61" s="300"/>
      <c r="M61" s="300"/>
      <c r="N61" s="300"/>
      <c r="O61" s="273"/>
      <c r="P61" s="273"/>
    </row>
    <row r="62" spans="1:16" s="113" customFormat="1" x14ac:dyDescent="0.2">
      <c r="A62" s="386" t="s">
        <v>233</v>
      </c>
      <c r="B62" s="300"/>
      <c r="C62" s="300"/>
      <c r="D62" s="300"/>
      <c r="E62" s="300"/>
      <c r="F62" s="300"/>
      <c r="G62" s="271"/>
      <c r="H62" s="271"/>
      <c r="I62" s="300"/>
      <c r="J62" s="300"/>
      <c r="K62" s="300"/>
      <c r="L62" s="300"/>
      <c r="M62" s="300"/>
      <c r="N62" s="300"/>
      <c r="O62" s="273"/>
      <c r="P62" s="273"/>
    </row>
    <row r="63" spans="1:16" s="113" customFormat="1" x14ac:dyDescent="0.2">
      <c r="A63" s="790" t="s">
        <v>51</v>
      </c>
      <c r="B63" s="300" t="s">
        <v>8</v>
      </c>
      <c r="C63" s="300" t="s">
        <v>8</v>
      </c>
      <c r="D63" s="300" t="s">
        <v>8</v>
      </c>
      <c r="E63" s="300" t="s">
        <v>8</v>
      </c>
      <c r="F63" s="300">
        <v>4.5</v>
      </c>
      <c r="G63" s="271">
        <v>4.7</v>
      </c>
      <c r="H63" s="271">
        <v>4.5999999999999996</v>
      </c>
      <c r="I63" s="300">
        <v>4.5</v>
      </c>
      <c r="J63" s="300">
        <v>4.3</v>
      </c>
      <c r="K63" s="300">
        <v>4</v>
      </c>
      <c r="L63" s="300">
        <v>4.2</v>
      </c>
      <c r="M63" s="300">
        <v>4.0999999999999996</v>
      </c>
      <c r="N63" s="300">
        <v>4.2</v>
      </c>
      <c r="O63" s="273">
        <v>3.5</v>
      </c>
      <c r="P63" s="796">
        <v>3.9</v>
      </c>
    </row>
    <row r="64" spans="1:16" s="113" customFormat="1" ht="12.75" x14ac:dyDescent="0.2">
      <c r="A64" s="795" t="s">
        <v>552</v>
      </c>
      <c r="B64" s="300" t="s">
        <v>8</v>
      </c>
      <c r="C64" s="300" t="s">
        <v>8</v>
      </c>
      <c r="D64" s="300" t="s">
        <v>8</v>
      </c>
      <c r="E64" s="300" t="s">
        <v>8</v>
      </c>
      <c r="F64" s="300">
        <v>5.8</v>
      </c>
      <c r="G64" s="271">
        <v>5.9</v>
      </c>
      <c r="H64" s="271">
        <v>6.4</v>
      </c>
      <c r="I64" s="300">
        <v>5.4</v>
      </c>
      <c r="J64" s="300">
        <v>5.2</v>
      </c>
      <c r="K64" s="300">
        <v>4.8</v>
      </c>
      <c r="L64" s="300">
        <v>5.2</v>
      </c>
      <c r="M64" s="300">
        <v>4.8</v>
      </c>
      <c r="N64" s="300">
        <v>4.0999999999999996</v>
      </c>
      <c r="O64" s="273"/>
      <c r="P64" s="273"/>
    </row>
    <row r="65" spans="1:16" s="113" customFormat="1" ht="12.75" x14ac:dyDescent="0.2">
      <c r="A65" s="790" t="s">
        <v>553</v>
      </c>
      <c r="B65" s="300" t="s">
        <v>8</v>
      </c>
      <c r="C65" s="300" t="s">
        <v>8</v>
      </c>
      <c r="D65" s="300" t="s">
        <v>8</v>
      </c>
      <c r="E65" s="300" t="s">
        <v>8</v>
      </c>
      <c r="F65" s="300">
        <v>5.4</v>
      </c>
      <c r="G65" s="271">
        <v>5.0999999999999996</v>
      </c>
      <c r="H65" s="271">
        <v>5.6</v>
      </c>
      <c r="I65" s="300">
        <v>4.2</v>
      </c>
      <c r="J65" s="300">
        <v>4.2</v>
      </c>
      <c r="K65" s="300">
        <v>4.2</v>
      </c>
      <c r="L65" s="300">
        <v>4.3</v>
      </c>
      <c r="M65" s="300">
        <v>4</v>
      </c>
      <c r="N65" s="300">
        <v>4.0999999999999996</v>
      </c>
      <c r="O65" s="273">
        <v>2.9</v>
      </c>
      <c r="P65" s="796">
        <v>2.7</v>
      </c>
    </row>
    <row r="66" spans="1:16" s="113" customFormat="1" ht="12.75" x14ac:dyDescent="0.2">
      <c r="A66" s="790" t="s">
        <v>554</v>
      </c>
      <c r="B66" s="271"/>
      <c r="C66" s="271"/>
      <c r="D66" s="271"/>
      <c r="E66" s="271"/>
      <c r="F66" s="271"/>
      <c r="G66" s="271"/>
      <c r="H66" s="271"/>
      <c r="I66" s="271"/>
      <c r="J66" s="271"/>
      <c r="K66" s="300"/>
      <c r="L66" s="300"/>
      <c r="M66" s="300"/>
      <c r="N66" s="300"/>
      <c r="O66" s="273"/>
      <c r="P66" s="273"/>
    </row>
    <row r="67" spans="1:16" s="113" customFormat="1" x14ac:dyDescent="0.2">
      <c r="A67" s="790" t="s">
        <v>42</v>
      </c>
      <c r="B67" s="271" t="s">
        <v>600</v>
      </c>
      <c r="C67" s="271" t="s">
        <v>601</v>
      </c>
      <c r="D67" s="271" t="s">
        <v>602</v>
      </c>
      <c r="E67" s="271" t="s">
        <v>603</v>
      </c>
      <c r="F67" s="271">
        <v>161124</v>
      </c>
      <c r="G67" s="271">
        <v>168247</v>
      </c>
      <c r="H67" s="271">
        <v>195483</v>
      </c>
      <c r="I67" s="271">
        <v>202149</v>
      </c>
      <c r="J67" s="271">
        <v>237054</v>
      </c>
      <c r="K67" s="300">
        <v>267575</v>
      </c>
      <c r="L67" s="300">
        <v>320032</v>
      </c>
      <c r="M67" s="300">
        <v>366973</v>
      </c>
      <c r="N67" s="300">
        <v>500582</v>
      </c>
      <c r="O67" s="1446">
        <v>582747</v>
      </c>
      <c r="P67" s="108">
        <v>656642</v>
      </c>
    </row>
    <row r="68" spans="1:16" s="113" customFormat="1" x14ac:dyDescent="0.2">
      <c r="A68" s="790" t="s">
        <v>43</v>
      </c>
      <c r="B68" s="271">
        <v>569.29999999999995</v>
      </c>
      <c r="C68" s="271">
        <v>664.4</v>
      </c>
      <c r="D68" s="271">
        <v>851.8</v>
      </c>
      <c r="E68" s="271">
        <v>985</v>
      </c>
      <c r="F68" s="271">
        <v>863.8</v>
      </c>
      <c r="G68" s="271">
        <v>739.5</v>
      </c>
      <c r="H68" s="271">
        <v>565.29999999999995</v>
      </c>
      <c r="I68" s="271">
        <v>617.79999999999995</v>
      </c>
      <c r="J68" s="271">
        <v>687.8</v>
      </c>
      <c r="K68" s="300">
        <v>699.1</v>
      </c>
      <c r="L68" s="300">
        <v>748.3</v>
      </c>
      <c r="M68" s="300">
        <v>862</v>
      </c>
      <c r="N68" s="300" t="s">
        <v>8</v>
      </c>
      <c r="O68" s="1446"/>
      <c r="P68" s="1446"/>
    </row>
    <row r="69" spans="1:16" s="113" customFormat="1" ht="12.75" x14ac:dyDescent="0.2">
      <c r="A69" s="790" t="s">
        <v>560</v>
      </c>
      <c r="B69" s="271" t="s">
        <v>8</v>
      </c>
      <c r="C69" s="271">
        <v>119.3</v>
      </c>
      <c r="D69" s="271">
        <v>142.69999999999999</v>
      </c>
      <c r="E69" s="271">
        <v>117.8</v>
      </c>
      <c r="F69" s="271">
        <v>103.3</v>
      </c>
      <c r="G69" s="271">
        <v>103.8</v>
      </c>
      <c r="H69" s="271">
        <v>116.2</v>
      </c>
      <c r="I69" s="271">
        <v>103.4</v>
      </c>
      <c r="J69" s="271">
        <v>117.3</v>
      </c>
      <c r="K69" s="300">
        <v>112.9</v>
      </c>
      <c r="L69" s="300">
        <v>119.6</v>
      </c>
      <c r="M69" s="300">
        <v>114.7</v>
      </c>
      <c r="N69" s="300">
        <v>136.4</v>
      </c>
      <c r="O69" s="273">
        <v>116.4</v>
      </c>
      <c r="P69" s="111">
        <v>112.7</v>
      </c>
    </row>
    <row r="70" spans="1:16" s="113" customFormat="1" ht="12.75" x14ac:dyDescent="0.2">
      <c r="A70" s="790" t="s">
        <v>561</v>
      </c>
      <c r="B70" s="271" t="s">
        <v>8</v>
      </c>
      <c r="C70" s="271">
        <v>111.3</v>
      </c>
      <c r="D70" s="271">
        <v>134.5</v>
      </c>
      <c r="E70" s="271">
        <v>109.7</v>
      </c>
      <c r="F70" s="271">
        <v>95.2</v>
      </c>
      <c r="G70" s="271">
        <v>97.4</v>
      </c>
      <c r="H70" s="271">
        <v>102.9</v>
      </c>
      <c r="I70" s="271">
        <v>96.6</v>
      </c>
      <c r="J70" s="271">
        <v>110.9</v>
      </c>
      <c r="K70" s="300">
        <v>107</v>
      </c>
      <c r="L70" s="300">
        <v>112.1</v>
      </c>
      <c r="M70" s="300">
        <v>105.8</v>
      </c>
      <c r="N70" s="300">
        <v>117.8</v>
      </c>
      <c r="O70" s="273">
        <v>101.1</v>
      </c>
      <c r="P70" s="273">
        <v>104.7</v>
      </c>
    </row>
    <row r="71" spans="1:16" s="113" customFormat="1" x14ac:dyDescent="0.2">
      <c r="A71" s="790" t="s">
        <v>562</v>
      </c>
      <c r="B71" s="271" t="s">
        <v>8</v>
      </c>
      <c r="C71" s="271">
        <v>111.3</v>
      </c>
      <c r="D71" s="271">
        <v>149.69999999999999</v>
      </c>
      <c r="E71" s="271">
        <v>164.2</v>
      </c>
      <c r="F71" s="271">
        <v>156.30000000000001</v>
      </c>
      <c r="G71" s="271">
        <v>152.19999999999999</v>
      </c>
      <c r="H71" s="271">
        <v>156.6</v>
      </c>
      <c r="I71" s="271">
        <v>151.30000000000001</v>
      </c>
      <c r="J71" s="271">
        <v>167.8</v>
      </c>
      <c r="K71" s="300">
        <v>179.5</v>
      </c>
      <c r="L71" s="300">
        <v>201.2</v>
      </c>
      <c r="M71" s="300">
        <v>212.9</v>
      </c>
      <c r="N71" s="300" t="s">
        <v>8</v>
      </c>
      <c r="O71" s="273"/>
      <c r="P71" s="273"/>
    </row>
    <row r="72" spans="1:16" s="113" customFormat="1" x14ac:dyDescent="0.2">
      <c r="A72" s="797" t="s">
        <v>75</v>
      </c>
      <c r="B72" s="271">
        <v>14952</v>
      </c>
      <c r="C72" s="271">
        <v>15999</v>
      </c>
      <c r="D72" s="271">
        <v>17439</v>
      </c>
      <c r="E72" s="271">
        <v>18660</v>
      </c>
      <c r="F72" s="271">
        <v>19966</v>
      </c>
      <c r="G72" s="271">
        <v>21364</v>
      </c>
      <c r="H72" s="271">
        <v>22859</v>
      </c>
      <c r="I72" s="271">
        <v>24459</v>
      </c>
      <c r="J72" s="271">
        <v>28284</v>
      </c>
      <c r="K72" s="300">
        <v>42500</v>
      </c>
      <c r="L72" s="300">
        <v>42500</v>
      </c>
      <c r="M72" s="300">
        <v>42500</v>
      </c>
      <c r="N72" s="300">
        <v>60000</v>
      </c>
      <c r="O72" s="273">
        <v>70000</v>
      </c>
      <c r="P72" s="273">
        <v>85000</v>
      </c>
    </row>
    <row r="73" spans="1:16" s="113" customFormat="1" x14ac:dyDescent="0.2">
      <c r="A73" s="1316" t="s">
        <v>80</v>
      </c>
      <c r="B73" s="1406"/>
      <c r="C73" s="1406"/>
      <c r="D73" s="1406"/>
      <c r="E73" s="1406"/>
      <c r="F73" s="1406"/>
      <c r="G73" s="1406"/>
      <c r="H73" s="1406"/>
      <c r="I73" s="1406"/>
      <c r="J73" s="1406"/>
      <c r="K73" s="1408"/>
      <c r="L73" s="1408"/>
      <c r="M73" s="1408"/>
      <c r="N73" s="1408"/>
      <c r="O73" s="1098"/>
      <c r="P73" s="1098"/>
    </row>
    <row r="74" spans="1:16" x14ac:dyDescent="0.2">
      <c r="A74" s="790" t="s">
        <v>81</v>
      </c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32"/>
      <c r="P74" s="32"/>
    </row>
    <row r="75" spans="1:16" x14ac:dyDescent="0.2">
      <c r="A75" s="790" t="s">
        <v>82</v>
      </c>
      <c r="B75" s="387">
        <v>15903.1</v>
      </c>
      <c r="C75" s="387">
        <v>11582.4</v>
      </c>
      <c r="D75" s="387">
        <v>21859.599999999999</v>
      </c>
      <c r="E75" s="387">
        <v>18190.8</v>
      </c>
      <c r="F75" s="387">
        <v>3397.2</v>
      </c>
      <c r="G75" s="387">
        <v>13892.7</v>
      </c>
      <c r="H75" s="387">
        <v>22530.7</v>
      </c>
      <c r="I75" s="387">
        <v>18326.900000000001</v>
      </c>
      <c r="J75" s="387">
        <v>8155</v>
      </c>
      <c r="K75" s="298">
        <v>5216.6000000000004</v>
      </c>
      <c r="L75" s="298">
        <v>12237.6</v>
      </c>
      <c r="M75" s="298">
        <v>11341.5</v>
      </c>
      <c r="N75" s="298">
        <v>8729.7000000000007</v>
      </c>
      <c r="O75" s="1046" t="s">
        <v>919</v>
      </c>
      <c r="P75" s="1443">
        <v>18869.099999999999</v>
      </c>
    </row>
    <row r="76" spans="1:16" x14ac:dyDescent="0.2">
      <c r="A76" s="336" t="s">
        <v>84</v>
      </c>
      <c r="B76" s="27">
        <v>108</v>
      </c>
      <c r="C76" s="27">
        <v>79</v>
      </c>
      <c r="D76" s="16">
        <v>146.5</v>
      </c>
      <c r="E76" s="16">
        <v>119.6</v>
      </c>
      <c r="F76" s="27">
        <v>19</v>
      </c>
      <c r="G76" s="16">
        <v>62.7</v>
      </c>
      <c r="H76" s="16">
        <v>65.8</v>
      </c>
      <c r="I76" s="16">
        <v>56.2</v>
      </c>
      <c r="J76" s="16">
        <v>23.7</v>
      </c>
      <c r="K76" s="36">
        <v>13.6</v>
      </c>
      <c r="L76" s="36">
        <v>29.6</v>
      </c>
      <c r="M76" s="36">
        <v>26.6</v>
      </c>
      <c r="N76" s="36">
        <v>19</v>
      </c>
      <c r="O76" s="1449">
        <v>16.899999999999999</v>
      </c>
      <c r="P76" s="1443">
        <v>37.799999999999997</v>
      </c>
    </row>
    <row r="77" spans="1:16" x14ac:dyDescent="0.2">
      <c r="A77" s="336" t="s">
        <v>85</v>
      </c>
      <c r="B77" s="27">
        <v>253</v>
      </c>
      <c r="C77" s="16">
        <v>68.3</v>
      </c>
      <c r="D77" s="16">
        <v>179.5</v>
      </c>
      <c r="E77" s="16">
        <v>78.900000000000006</v>
      </c>
      <c r="F77" s="16">
        <v>17.7</v>
      </c>
      <c r="G77" s="16">
        <v>397.9</v>
      </c>
      <c r="H77" s="16">
        <v>157.6</v>
      </c>
      <c r="I77" s="16">
        <v>79.400000000000006</v>
      </c>
      <c r="J77" s="16">
        <v>41.5</v>
      </c>
      <c r="K77" s="36">
        <v>62.2</v>
      </c>
      <c r="L77" s="36">
        <v>233.4</v>
      </c>
      <c r="M77" s="36">
        <v>88.9</v>
      </c>
      <c r="N77" s="36">
        <v>72.7</v>
      </c>
      <c r="O77" s="1449">
        <v>88.2</v>
      </c>
      <c r="P77" s="1443">
        <v>227.4</v>
      </c>
    </row>
    <row r="78" spans="1:16" ht="22.5" x14ac:dyDescent="0.2">
      <c r="A78" s="336" t="s">
        <v>563</v>
      </c>
      <c r="B78" s="27">
        <v>100</v>
      </c>
      <c r="C78" s="27">
        <f t="shared" ref="C78:N78" si="0">B78*C77/100</f>
        <v>68.3</v>
      </c>
      <c r="D78" s="27">
        <f t="shared" si="0"/>
        <v>122.5985</v>
      </c>
      <c r="E78" s="27">
        <f t="shared" si="0"/>
        <v>96.730216500000012</v>
      </c>
      <c r="F78" s="27">
        <f t="shared" si="0"/>
        <v>17.121248320500001</v>
      </c>
      <c r="G78" s="27">
        <f t="shared" si="0"/>
        <v>68.125447067269491</v>
      </c>
      <c r="H78" s="27">
        <f t="shared" si="0"/>
        <v>107.36570457801672</v>
      </c>
      <c r="I78" s="27">
        <f t="shared" si="0"/>
        <v>85.248369434945289</v>
      </c>
      <c r="J78" s="27">
        <f t="shared" si="0"/>
        <v>35.378073315502299</v>
      </c>
      <c r="K78" s="50">
        <f t="shared" si="0"/>
        <v>22.005161602242428</v>
      </c>
      <c r="L78" s="50">
        <f t="shared" si="0"/>
        <v>51.360047179633831</v>
      </c>
      <c r="M78" s="50">
        <f t="shared" si="0"/>
        <v>45.659081942694478</v>
      </c>
      <c r="N78" s="50">
        <f t="shared" si="0"/>
        <v>33.194152572338886</v>
      </c>
      <c r="O78" s="1449">
        <v>29.3</v>
      </c>
      <c r="P78" s="1443">
        <v>66.599999999999994</v>
      </c>
    </row>
    <row r="79" spans="1:16" x14ac:dyDescent="0.2">
      <c r="A79" s="323" t="s">
        <v>564</v>
      </c>
      <c r="B79" s="572">
        <v>239</v>
      </c>
      <c r="C79" s="572">
        <v>253</v>
      </c>
      <c r="D79" s="572">
        <v>283</v>
      </c>
      <c r="E79" s="572">
        <v>293</v>
      </c>
      <c r="F79" s="572">
        <v>314</v>
      </c>
      <c r="G79" s="572">
        <v>323</v>
      </c>
      <c r="H79" s="550">
        <v>352</v>
      </c>
      <c r="I79" s="572">
        <v>373</v>
      </c>
      <c r="J79" s="572">
        <v>412</v>
      </c>
      <c r="K79" s="572">
        <v>435</v>
      </c>
      <c r="L79" s="500">
        <v>457</v>
      </c>
      <c r="M79" s="500">
        <v>479</v>
      </c>
      <c r="N79" s="500">
        <v>491</v>
      </c>
      <c r="O79" s="273">
        <v>524</v>
      </c>
      <c r="P79" s="273">
        <v>500</v>
      </c>
    </row>
    <row r="80" spans="1:16" x14ac:dyDescent="0.2">
      <c r="A80" s="323" t="s">
        <v>565</v>
      </c>
      <c r="B80" s="572">
        <v>208</v>
      </c>
      <c r="C80" s="572">
        <v>199</v>
      </c>
      <c r="D80" s="572">
        <v>210</v>
      </c>
      <c r="E80" s="572">
        <v>231</v>
      </c>
      <c r="F80" s="572">
        <v>257</v>
      </c>
      <c r="G80" s="572">
        <v>260</v>
      </c>
      <c r="H80" s="550">
        <v>264</v>
      </c>
      <c r="I80" s="572">
        <v>287</v>
      </c>
      <c r="J80" s="572">
        <v>340</v>
      </c>
      <c r="K80" s="572">
        <v>360</v>
      </c>
      <c r="L80" s="500">
        <v>391</v>
      </c>
      <c r="M80" s="500">
        <v>427</v>
      </c>
      <c r="N80" s="500">
        <v>447</v>
      </c>
      <c r="O80" s="273">
        <v>474</v>
      </c>
      <c r="P80" s="273">
        <v>438</v>
      </c>
    </row>
    <row r="81" spans="1:16" x14ac:dyDescent="0.2">
      <c r="A81" s="323" t="s">
        <v>566</v>
      </c>
      <c r="B81" s="572">
        <v>136</v>
      </c>
      <c r="C81" s="572">
        <v>135</v>
      </c>
      <c r="D81" s="572">
        <v>159</v>
      </c>
      <c r="E81" s="572">
        <v>158</v>
      </c>
      <c r="F81" s="572">
        <v>172</v>
      </c>
      <c r="G81" s="572">
        <v>167</v>
      </c>
      <c r="H81" s="550">
        <v>185</v>
      </c>
      <c r="I81" s="572">
        <v>177</v>
      </c>
      <c r="J81" s="572">
        <v>160</v>
      </c>
      <c r="K81" s="572">
        <v>170</v>
      </c>
      <c r="L81" s="500">
        <v>170</v>
      </c>
      <c r="M81" s="500">
        <v>176</v>
      </c>
      <c r="N81" s="500">
        <v>195</v>
      </c>
      <c r="O81" s="274">
        <v>203</v>
      </c>
      <c r="P81" s="274">
        <v>271</v>
      </c>
    </row>
    <row r="82" spans="1:16" ht="22.5" x14ac:dyDescent="0.2">
      <c r="A82" s="386" t="s">
        <v>90</v>
      </c>
      <c r="B82" s="802"/>
      <c r="C82" s="802"/>
      <c r="D82" s="802"/>
      <c r="E82" s="802"/>
      <c r="F82" s="802"/>
      <c r="G82" s="802"/>
      <c r="H82" s="802"/>
      <c r="I82" s="802"/>
      <c r="J82" s="802"/>
      <c r="K82" s="312"/>
      <c r="L82" s="312"/>
      <c r="M82" s="803"/>
      <c r="N82" s="803"/>
      <c r="O82" s="1165"/>
      <c r="P82" s="1030">
        <v>6.7</v>
      </c>
    </row>
    <row r="83" spans="1:16" x14ac:dyDescent="0.2">
      <c r="A83" s="386" t="s">
        <v>91</v>
      </c>
      <c r="B83" s="802"/>
      <c r="C83" s="802"/>
      <c r="D83" s="802"/>
      <c r="E83" s="802"/>
      <c r="F83" s="802"/>
      <c r="G83" s="802"/>
      <c r="H83" s="802"/>
      <c r="I83" s="802"/>
      <c r="J83" s="802"/>
      <c r="K83" s="312"/>
      <c r="L83" s="312"/>
      <c r="M83" s="803"/>
      <c r="N83" s="803"/>
      <c r="O83" s="1165"/>
      <c r="P83" s="1031">
        <v>1</v>
      </c>
    </row>
    <row r="84" spans="1:16" x14ac:dyDescent="0.2">
      <c r="A84" s="804" t="s">
        <v>92</v>
      </c>
      <c r="B84" s="802"/>
      <c r="C84" s="802"/>
      <c r="D84" s="802"/>
      <c r="E84" s="802"/>
      <c r="F84" s="802"/>
      <c r="G84" s="802"/>
      <c r="H84" s="802"/>
      <c r="I84" s="802"/>
      <c r="J84" s="802"/>
      <c r="K84" s="312"/>
      <c r="L84" s="312"/>
      <c r="M84" s="803"/>
      <c r="N84" s="803"/>
      <c r="O84" s="1165"/>
      <c r="P84" s="1031"/>
    </row>
    <row r="85" spans="1:16" x14ac:dyDescent="0.2">
      <c r="A85" s="804" t="s">
        <v>245</v>
      </c>
      <c r="B85" s="802"/>
      <c r="C85" s="802"/>
      <c r="D85" s="802"/>
      <c r="E85" s="802"/>
      <c r="F85" s="802"/>
      <c r="G85" s="802"/>
      <c r="H85" s="802"/>
      <c r="I85" s="802"/>
      <c r="J85" s="802"/>
      <c r="K85" s="312"/>
      <c r="L85" s="312"/>
      <c r="M85" s="803"/>
      <c r="N85" s="803"/>
      <c r="O85" s="1165"/>
      <c r="P85" s="1031" t="s">
        <v>8</v>
      </c>
    </row>
    <row r="86" spans="1:16" x14ac:dyDescent="0.2">
      <c r="A86" s="804" t="s">
        <v>94</v>
      </c>
      <c r="B86" s="802"/>
      <c r="C86" s="802"/>
      <c r="D86" s="802"/>
      <c r="E86" s="802"/>
      <c r="F86" s="802"/>
      <c r="G86" s="802"/>
      <c r="H86" s="802"/>
      <c r="I86" s="802"/>
      <c r="J86" s="802"/>
      <c r="K86" s="312"/>
      <c r="L86" s="312"/>
      <c r="M86" s="803"/>
      <c r="N86" s="803"/>
      <c r="O86" s="1165"/>
      <c r="P86" s="1031" t="s">
        <v>8</v>
      </c>
    </row>
    <row r="87" spans="1:16" x14ac:dyDescent="0.2">
      <c r="A87" s="804" t="s">
        <v>95</v>
      </c>
      <c r="B87" s="802"/>
      <c r="C87" s="802"/>
      <c r="D87" s="802"/>
      <c r="E87" s="802"/>
      <c r="F87" s="802"/>
      <c r="G87" s="802"/>
      <c r="H87" s="802"/>
      <c r="I87" s="802"/>
      <c r="J87" s="802"/>
      <c r="K87" s="312"/>
      <c r="L87" s="312"/>
      <c r="M87" s="803"/>
      <c r="N87" s="803"/>
      <c r="O87" s="1165"/>
      <c r="P87" s="1031" t="s">
        <v>8</v>
      </c>
    </row>
    <row r="88" spans="1:16" x14ac:dyDescent="0.2">
      <c r="A88" s="804" t="s">
        <v>246</v>
      </c>
      <c r="B88" s="802"/>
      <c r="C88" s="802"/>
      <c r="D88" s="802"/>
      <c r="E88" s="802"/>
      <c r="F88" s="802"/>
      <c r="G88" s="802"/>
      <c r="H88" s="802"/>
      <c r="I88" s="802"/>
      <c r="J88" s="802"/>
      <c r="K88" s="312"/>
      <c r="L88" s="312"/>
      <c r="M88" s="803"/>
      <c r="N88" s="803"/>
      <c r="O88" s="1165"/>
      <c r="P88" s="1031">
        <v>1</v>
      </c>
    </row>
    <row r="89" spans="1:16" ht="22.5" x14ac:dyDescent="0.2">
      <c r="A89" s="386" t="s">
        <v>97</v>
      </c>
      <c r="B89" s="802"/>
      <c r="C89" s="802"/>
      <c r="D89" s="802"/>
      <c r="E89" s="802"/>
      <c r="F89" s="802"/>
      <c r="G89" s="802"/>
      <c r="H89" s="802"/>
      <c r="I89" s="802"/>
      <c r="J89" s="802"/>
      <c r="K89" s="312"/>
      <c r="L89" s="312"/>
      <c r="M89" s="803"/>
      <c r="N89" s="803"/>
      <c r="O89" s="1165"/>
      <c r="P89" s="1031">
        <v>1</v>
      </c>
    </row>
    <row r="90" spans="1:16" x14ac:dyDescent="0.2">
      <c r="A90" s="805" t="s">
        <v>98</v>
      </c>
      <c r="B90" s="802"/>
      <c r="C90" s="802"/>
      <c r="D90" s="802"/>
      <c r="E90" s="802"/>
      <c r="F90" s="802"/>
      <c r="G90" s="802"/>
      <c r="H90" s="802"/>
      <c r="I90" s="802"/>
      <c r="J90" s="802"/>
      <c r="K90" s="312"/>
      <c r="L90" s="312"/>
      <c r="M90" s="803"/>
      <c r="N90" s="803"/>
      <c r="O90" s="1165"/>
      <c r="P90" s="1031">
        <v>1</v>
      </c>
    </row>
    <row r="91" spans="1:16" x14ac:dyDescent="0.2">
      <c r="A91" s="806" t="s">
        <v>99</v>
      </c>
      <c r="B91" s="802"/>
      <c r="C91" s="802"/>
      <c r="D91" s="802"/>
      <c r="E91" s="802"/>
      <c r="F91" s="802"/>
      <c r="G91" s="802"/>
      <c r="H91" s="802"/>
      <c r="I91" s="802"/>
      <c r="J91" s="802"/>
      <c r="K91" s="312"/>
      <c r="L91" s="312"/>
      <c r="M91" s="803"/>
      <c r="N91" s="803"/>
      <c r="O91" s="1165"/>
      <c r="P91" s="1031"/>
    </row>
    <row r="92" spans="1:16" x14ac:dyDescent="0.2">
      <c r="A92" s="806" t="s">
        <v>100</v>
      </c>
      <c r="B92" s="802"/>
      <c r="C92" s="802"/>
      <c r="D92" s="802"/>
      <c r="E92" s="802"/>
      <c r="F92" s="802"/>
      <c r="G92" s="802"/>
      <c r="H92" s="802"/>
      <c r="I92" s="802"/>
      <c r="J92" s="802"/>
      <c r="K92" s="312"/>
      <c r="L92" s="312"/>
      <c r="M92" s="803"/>
      <c r="N92" s="803"/>
      <c r="O92" s="1165"/>
      <c r="P92" s="1031" t="s">
        <v>8</v>
      </c>
    </row>
    <row r="93" spans="1:16" x14ac:dyDescent="0.2">
      <c r="A93" s="806" t="s">
        <v>102</v>
      </c>
      <c r="B93" s="802"/>
      <c r="C93" s="802"/>
      <c r="D93" s="802"/>
      <c r="E93" s="802"/>
      <c r="F93" s="802"/>
      <c r="G93" s="802"/>
      <c r="H93" s="802"/>
      <c r="I93" s="802"/>
      <c r="J93" s="802"/>
      <c r="K93" s="312"/>
      <c r="L93" s="312"/>
      <c r="M93" s="803"/>
      <c r="N93" s="803"/>
      <c r="O93" s="1165"/>
      <c r="P93" s="1031" t="s">
        <v>8</v>
      </c>
    </row>
    <row r="94" spans="1:16" x14ac:dyDescent="0.2">
      <c r="A94" s="806" t="s">
        <v>103</v>
      </c>
      <c r="B94" s="802"/>
      <c r="C94" s="802"/>
      <c r="D94" s="802"/>
      <c r="E94" s="802"/>
      <c r="F94" s="802"/>
      <c r="G94" s="802"/>
      <c r="H94" s="802"/>
      <c r="I94" s="802"/>
      <c r="J94" s="802"/>
      <c r="K94" s="312"/>
      <c r="L94" s="312"/>
      <c r="M94" s="803"/>
      <c r="N94" s="803"/>
      <c r="O94" s="1165"/>
      <c r="P94" s="1031" t="s">
        <v>8</v>
      </c>
    </row>
    <row r="95" spans="1:16" x14ac:dyDescent="0.2">
      <c r="A95" s="806" t="s">
        <v>104</v>
      </c>
      <c r="B95" s="802"/>
      <c r="C95" s="802"/>
      <c r="D95" s="802"/>
      <c r="E95" s="802"/>
      <c r="F95" s="802"/>
      <c r="G95" s="802"/>
      <c r="H95" s="802"/>
      <c r="I95" s="802"/>
      <c r="J95" s="802"/>
      <c r="K95" s="312"/>
      <c r="L95" s="312"/>
      <c r="M95" s="803"/>
      <c r="N95" s="803"/>
      <c r="O95" s="1165"/>
      <c r="P95" s="1031" t="s">
        <v>8</v>
      </c>
    </row>
    <row r="96" spans="1:16" s="113" customFormat="1" x14ac:dyDescent="0.2">
      <c r="A96" s="1212" t="s">
        <v>105</v>
      </c>
      <c r="B96" s="1523"/>
      <c r="C96" s="1523"/>
      <c r="D96" s="1523"/>
      <c r="E96" s="1523"/>
      <c r="F96" s="1523"/>
      <c r="G96" s="1523"/>
      <c r="H96" s="1523"/>
      <c r="I96" s="1523"/>
      <c r="J96" s="1523"/>
      <c r="K96" s="1524"/>
      <c r="L96" s="1276"/>
      <c r="M96" s="1276"/>
      <c r="N96" s="1276"/>
      <c r="O96" s="1098"/>
      <c r="P96" s="1098"/>
    </row>
    <row r="97" spans="1:16" ht="12.75" x14ac:dyDescent="0.2">
      <c r="A97" s="807" t="s">
        <v>567</v>
      </c>
      <c r="B97" s="794"/>
      <c r="C97" s="794"/>
      <c r="D97" s="794"/>
      <c r="E97" s="794"/>
      <c r="F97" s="794"/>
      <c r="G97" s="794"/>
      <c r="H97" s="794"/>
      <c r="I97" s="794"/>
      <c r="J97" s="298"/>
      <c r="K97" s="298"/>
      <c r="L97" s="298"/>
      <c r="M97" s="298"/>
      <c r="N97" s="298"/>
      <c r="O97" s="32"/>
      <c r="P97" s="32"/>
    </row>
    <row r="98" spans="1:16" x14ac:dyDescent="0.2">
      <c r="A98" s="790" t="s">
        <v>82</v>
      </c>
      <c r="B98" s="298" t="s">
        <v>8</v>
      </c>
      <c r="C98" s="298" t="s">
        <v>8</v>
      </c>
      <c r="D98" s="298" t="s">
        <v>8</v>
      </c>
      <c r="E98" s="298" t="s">
        <v>8</v>
      </c>
      <c r="F98" s="298" t="s">
        <v>8</v>
      </c>
      <c r="G98" s="298" t="s">
        <v>8</v>
      </c>
      <c r="H98" s="298" t="s">
        <v>8</v>
      </c>
      <c r="I98" s="298" t="s">
        <v>8</v>
      </c>
      <c r="J98" s="298">
        <v>46049</v>
      </c>
      <c r="K98" s="298">
        <v>41573</v>
      </c>
      <c r="L98" s="298">
        <v>37862</v>
      </c>
      <c r="M98" s="298">
        <v>60925</v>
      </c>
      <c r="N98" s="298">
        <v>76080</v>
      </c>
      <c r="O98" s="273">
        <v>88318.5</v>
      </c>
      <c r="P98" s="1443">
        <v>96470.1</v>
      </c>
    </row>
    <row r="99" spans="1:16" x14ac:dyDescent="0.2">
      <c r="A99" s="317" t="s">
        <v>418</v>
      </c>
      <c r="B99" s="298"/>
      <c r="C99" s="298"/>
      <c r="D99" s="298"/>
      <c r="E99" s="298"/>
      <c r="F99" s="298"/>
      <c r="G99" s="298"/>
      <c r="H99" s="298"/>
      <c r="I99" s="298"/>
      <c r="J99" s="298">
        <v>10.3</v>
      </c>
      <c r="K99" s="298">
        <v>6.6</v>
      </c>
      <c r="L99" s="298">
        <v>5.4</v>
      </c>
      <c r="M99" s="298">
        <v>6.9</v>
      </c>
      <c r="N99" s="298">
        <v>7.3</v>
      </c>
      <c r="O99" s="273">
        <v>7.7</v>
      </c>
      <c r="P99" s="273">
        <v>7.6</v>
      </c>
    </row>
    <row r="100" spans="1:16" x14ac:dyDescent="0.2">
      <c r="A100" s="386" t="s">
        <v>254</v>
      </c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796" t="s">
        <v>4</v>
      </c>
      <c r="P100" s="273"/>
    </row>
    <row r="101" spans="1:16" x14ac:dyDescent="0.2">
      <c r="A101" s="419" t="s">
        <v>253</v>
      </c>
      <c r="B101" s="300" t="s">
        <v>8</v>
      </c>
      <c r="C101" s="300" t="s">
        <v>8</v>
      </c>
      <c r="D101" s="300" t="s">
        <v>8</v>
      </c>
      <c r="E101" s="300" t="s">
        <v>8</v>
      </c>
      <c r="F101" s="300" t="s">
        <v>8</v>
      </c>
      <c r="G101" s="300" t="s">
        <v>8</v>
      </c>
      <c r="H101" s="300" t="s">
        <v>8</v>
      </c>
      <c r="I101" s="300" t="s">
        <v>8</v>
      </c>
      <c r="J101" s="300" t="s">
        <v>8</v>
      </c>
      <c r="K101" s="300" t="s">
        <v>8</v>
      </c>
      <c r="L101" s="300" t="s">
        <v>8</v>
      </c>
      <c r="M101" s="300"/>
      <c r="N101" s="300"/>
      <c r="O101" s="273"/>
      <c r="P101" s="273"/>
    </row>
    <row r="102" spans="1:16" x14ac:dyDescent="0.2">
      <c r="A102" s="790" t="s">
        <v>82</v>
      </c>
      <c r="B102" s="300" t="s">
        <v>8</v>
      </c>
      <c r="C102" s="300" t="s">
        <v>8</v>
      </c>
      <c r="D102" s="300" t="s">
        <v>8</v>
      </c>
      <c r="E102" s="300" t="s">
        <v>8</v>
      </c>
      <c r="F102" s="300" t="s">
        <v>8</v>
      </c>
      <c r="G102" s="300" t="s">
        <v>8</v>
      </c>
      <c r="H102" s="300" t="s">
        <v>8</v>
      </c>
      <c r="I102" s="300" t="s">
        <v>8</v>
      </c>
      <c r="J102" s="298">
        <v>510</v>
      </c>
      <c r="K102" s="298" t="s">
        <v>8</v>
      </c>
      <c r="L102" s="298">
        <v>271</v>
      </c>
      <c r="M102" s="298">
        <v>132</v>
      </c>
      <c r="N102" s="298">
        <v>1825</v>
      </c>
      <c r="O102" s="273">
        <v>1021.9</v>
      </c>
      <c r="P102" s="273">
        <v>91</v>
      </c>
    </row>
    <row r="103" spans="1:16" x14ac:dyDescent="0.2">
      <c r="A103" s="317" t="s">
        <v>254</v>
      </c>
      <c r="B103" s="808" t="s">
        <v>4</v>
      </c>
      <c r="C103" s="808" t="s">
        <v>4</v>
      </c>
      <c r="D103" s="808" t="s">
        <v>4</v>
      </c>
      <c r="E103" s="808" t="s">
        <v>4</v>
      </c>
      <c r="F103" s="808" t="s">
        <v>4</v>
      </c>
      <c r="G103" s="808" t="s">
        <v>4</v>
      </c>
      <c r="H103" s="808" t="s">
        <v>4</v>
      </c>
      <c r="I103" s="808" t="s">
        <v>4</v>
      </c>
      <c r="J103" s="808" t="s">
        <v>4</v>
      </c>
      <c r="K103" s="808" t="s">
        <v>4</v>
      </c>
      <c r="L103" s="808" t="s">
        <v>4</v>
      </c>
      <c r="M103" s="808" t="s">
        <v>4</v>
      </c>
      <c r="N103" s="808" t="s">
        <v>4</v>
      </c>
      <c r="O103" s="796" t="s">
        <v>4</v>
      </c>
      <c r="P103" s="273"/>
    </row>
    <row r="104" spans="1:16" x14ac:dyDescent="0.2">
      <c r="A104" s="425" t="s">
        <v>117</v>
      </c>
      <c r="B104" s="298" t="s">
        <v>8</v>
      </c>
      <c r="C104" s="298" t="s">
        <v>8</v>
      </c>
      <c r="D104" s="298" t="s">
        <v>8</v>
      </c>
      <c r="E104" s="298" t="s">
        <v>8</v>
      </c>
      <c r="F104" s="298" t="s">
        <v>8</v>
      </c>
      <c r="G104" s="298" t="s">
        <v>8</v>
      </c>
      <c r="H104" s="298" t="s">
        <v>8</v>
      </c>
      <c r="I104" s="298" t="s">
        <v>8</v>
      </c>
      <c r="J104" s="298" t="s">
        <v>8</v>
      </c>
      <c r="K104" s="298" t="s">
        <v>8</v>
      </c>
      <c r="L104" s="298" t="s">
        <v>8</v>
      </c>
      <c r="M104" s="298" t="s">
        <v>8</v>
      </c>
      <c r="N104" s="298"/>
      <c r="O104" s="796"/>
      <c r="P104" s="273"/>
    </row>
    <row r="105" spans="1:16" x14ac:dyDescent="0.2">
      <c r="A105" s="790" t="s">
        <v>82</v>
      </c>
      <c r="B105" s="298" t="s">
        <v>8</v>
      </c>
      <c r="C105" s="298" t="s">
        <v>8</v>
      </c>
      <c r="D105" s="298" t="s">
        <v>8</v>
      </c>
      <c r="E105" s="298" t="s">
        <v>8</v>
      </c>
      <c r="F105" s="298" t="s">
        <v>8</v>
      </c>
      <c r="G105" s="298" t="s">
        <v>8</v>
      </c>
      <c r="H105" s="298" t="s">
        <v>8</v>
      </c>
      <c r="I105" s="298" t="s">
        <v>8</v>
      </c>
      <c r="J105" s="298">
        <v>31872</v>
      </c>
      <c r="K105" s="298">
        <v>28544</v>
      </c>
      <c r="L105" s="298">
        <v>25700</v>
      </c>
      <c r="M105" s="298">
        <v>48379</v>
      </c>
      <c r="N105" s="298">
        <v>61087</v>
      </c>
      <c r="O105" s="796">
        <v>73130.8</v>
      </c>
      <c r="P105" s="1443">
        <v>76765.2</v>
      </c>
    </row>
    <row r="106" spans="1:16" x14ac:dyDescent="0.2">
      <c r="A106" s="317" t="s">
        <v>254</v>
      </c>
      <c r="B106" s="808" t="s">
        <v>4</v>
      </c>
      <c r="C106" s="808" t="s">
        <v>4</v>
      </c>
      <c r="D106" s="808" t="s">
        <v>4</v>
      </c>
      <c r="E106" s="808" t="s">
        <v>4</v>
      </c>
      <c r="F106" s="808" t="s">
        <v>4</v>
      </c>
      <c r="G106" s="808" t="s">
        <v>4</v>
      </c>
      <c r="H106" s="808" t="s">
        <v>4</v>
      </c>
      <c r="I106" s="808" t="s">
        <v>4</v>
      </c>
      <c r="J106" s="808" t="s">
        <v>4</v>
      </c>
      <c r="K106" s="808" t="s">
        <v>4</v>
      </c>
      <c r="L106" s="808" t="s">
        <v>4</v>
      </c>
      <c r="M106" s="808" t="s">
        <v>4</v>
      </c>
      <c r="N106" s="808" t="s">
        <v>4</v>
      </c>
      <c r="O106" s="796" t="s">
        <v>4</v>
      </c>
      <c r="P106" s="273"/>
    </row>
    <row r="107" spans="1:16" x14ac:dyDescent="0.2">
      <c r="A107" s="428" t="s">
        <v>118</v>
      </c>
      <c r="B107" s="808"/>
      <c r="C107" s="808"/>
      <c r="D107" s="808"/>
      <c r="E107" s="808"/>
      <c r="F107" s="808"/>
      <c r="G107" s="808"/>
      <c r="H107" s="808"/>
      <c r="I107" s="808"/>
      <c r="J107" s="808"/>
      <c r="K107" s="808"/>
      <c r="L107" s="808"/>
      <c r="M107" s="808"/>
      <c r="N107" s="808"/>
      <c r="O107" s="796" t="s">
        <v>8</v>
      </c>
      <c r="P107" s="273"/>
    </row>
    <row r="108" spans="1:16" x14ac:dyDescent="0.2">
      <c r="A108" s="428" t="s">
        <v>119</v>
      </c>
      <c r="B108" s="808"/>
      <c r="C108" s="808"/>
      <c r="D108" s="808"/>
      <c r="E108" s="808"/>
      <c r="F108" s="808"/>
      <c r="G108" s="808"/>
      <c r="H108" s="808"/>
      <c r="I108" s="808"/>
      <c r="J108" s="808"/>
      <c r="K108" s="808"/>
      <c r="L108" s="808"/>
      <c r="M108" s="808"/>
      <c r="N108" s="808"/>
      <c r="O108" s="273">
        <v>219.2</v>
      </c>
      <c r="P108" s="273"/>
    </row>
    <row r="109" spans="1:16" x14ac:dyDescent="0.2">
      <c r="A109" s="328" t="s">
        <v>120</v>
      </c>
      <c r="B109" s="808"/>
      <c r="C109" s="808"/>
      <c r="D109" s="808"/>
      <c r="E109" s="808"/>
      <c r="F109" s="808"/>
      <c r="G109" s="808"/>
      <c r="H109" s="808"/>
      <c r="I109" s="808"/>
      <c r="J109" s="808"/>
      <c r="K109" s="808"/>
      <c r="L109" s="808"/>
      <c r="M109" s="808"/>
      <c r="N109" s="808"/>
      <c r="O109" s="273">
        <v>16.5</v>
      </c>
      <c r="P109" s="273"/>
    </row>
    <row r="110" spans="1:16" ht="22.5" x14ac:dyDescent="0.2">
      <c r="A110" s="328" t="s">
        <v>419</v>
      </c>
      <c r="B110" s="808"/>
      <c r="C110" s="808"/>
      <c r="D110" s="808"/>
      <c r="E110" s="808"/>
      <c r="F110" s="808"/>
      <c r="G110" s="808"/>
      <c r="H110" s="808"/>
      <c r="I110" s="808"/>
      <c r="J110" s="808"/>
      <c r="K110" s="808"/>
      <c r="L110" s="808"/>
      <c r="M110" s="808"/>
      <c r="N110" s="808"/>
      <c r="O110" s="796" t="s">
        <v>8</v>
      </c>
      <c r="P110" s="273"/>
    </row>
    <row r="111" spans="1:16" x14ac:dyDescent="0.2">
      <c r="A111" s="328" t="s">
        <v>122</v>
      </c>
      <c r="B111" s="808"/>
      <c r="C111" s="808"/>
      <c r="D111" s="808"/>
      <c r="E111" s="808"/>
      <c r="F111" s="808"/>
      <c r="G111" s="808"/>
      <c r="H111" s="808"/>
      <c r="I111" s="808"/>
      <c r="J111" s="808"/>
      <c r="K111" s="808"/>
      <c r="L111" s="808"/>
      <c r="M111" s="808"/>
      <c r="N111" s="808"/>
      <c r="O111" s="796" t="s">
        <v>8</v>
      </c>
      <c r="P111" s="273"/>
    </row>
    <row r="112" spans="1:16" x14ac:dyDescent="0.2">
      <c r="A112" s="328" t="s">
        <v>420</v>
      </c>
      <c r="B112" s="808"/>
      <c r="C112" s="808"/>
      <c r="D112" s="808"/>
      <c r="E112" s="808"/>
      <c r="F112" s="808"/>
      <c r="G112" s="808"/>
      <c r="H112" s="808"/>
      <c r="I112" s="808"/>
      <c r="J112" s="808"/>
      <c r="K112" s="808"/>
      <c r="L112" s="808"/>
      <c r="M112" s="808"/>
      <c r="N112" s="808"/>
      <c r="O112" s="273">
        <v>490.9</v>
      </c>
      <c r="P112" s="273"/>
    </row>
    <row r="113" spans="1:16" x14ac:dyDescent="0.2">
      <c r="A113" s="328" t="s">
        <v>421</v>
      </c>
      <c r="B113" s="808"/>
      <c r="C113" s="808"/>
      <c r="D113" s="808"/>
      <c r="E113" s="808"/>
      <c r="F113" s="808"/>
      <c r="G113" s="808"/>
      <c r="H113" s="808"/>
      <c r="I113" s="808"/>
      <c r="J113" s="808"/>
      <c r="K113" s="808"/>
      <c r="L113" s="808"/>
      <c r="M113" s="808"/>
      <c r="N113" s="808"/>
      <c r="O113" s="796" t="s">
        <v>8</v>
      </c>
      <c r="P113" s="273"/>
    </row>
    <row r="114" spans="1:16" ht="22.5" x14ac:dyDescent="0.2">
      <c r="A114" s="328" t="s">
        <v>422</v>
      </c>
      <c r="B114" s="808"/>
      <c r="C114" s="808"/>
      <c r="D114" s="808"/>
      <c r="E114" s="808"/>
      <c r="F114" s="808"/>
      <c r="G114" s="808"/>
      <c r="H114" s="808"/>
      <c r="I114" s="808"/>
      <c r="J114" s="808"/>
      <c r="K114" s="808"/>
      <c r="L114" s="808"/>
      <c r="M114" s="808"/>
      <c r="N114" s="808"/>
      <c r="O114" s="273">
        <v>359.1</v>
      </c>
      <c r="P114" s="273"/>
    </row>
    <row r="115" spans="1:16" ht="11.25" customHeight="1" x14ac:dyDescent="0.2">
      <c r="A115" s="328" t="s">
        <v>127</v>
      </c>
      <c r="B115" s="808"/>
      <c r="C115" s="808"/>
      <c r="D115" s="808"/>
      <c r="E115" s="808"/>
      <c r="F115" s="808"/>
      <c r="G115" s="808"/>
      <c r="H115" s="808"/>
      <c r="I115" s="808"/>
      <c r="J115" s="808"/>
      <c r="K115" s="808"/>
      <c r="L115" s="808"/>
      <c r="M115" s="808"/>
      <c r="N115" s="808"/>
      <c r="O115" s="796" t="s">
        <v>8</v>
      </c>
      <c r="P115" s="273"/>
    </row>
    <row r="116" spans="1:16" x14ac:dyDescent="0.2">
      <c r="A116" s="328" t="s">
        <v>128</v>
      </c>
      <c r="B116" s="808"/>
      <c r="C116" s="808"/>
      <c r="D116" s="808"/>
      <c r="E116" s="808"/>
      <c r="F116" s="808"/>
      <c r="G116" s="808"/>
      <c r="H116" s="808"/>
      <c r="I116" s="808"/>
      <c r="J116" s="808"/>
      <c r="K116" s="808"/>
      <c r="L116" s="808"/>
      <c r="M116" s="808"/>
      <c r="N116" s="808"/>
      <c r="O116" s="796" t="s">
        <v>8</v>
      </c>
      <c r="P116" s="273"/>
    </row>
    <row r="117" spans="1:16" x14ac:dyDescent="0.2">
      <c r="A117" s="328" t="s">
        <v>423</v>
      </c>
      <c r="B117" s="808"/>
      <c r="C117" s="808"/>
      <c r="D117" s="808"/>
      <c r="E117" s="808"/>
      <c r="F117" s="808"/>
      <c r="G117" s="808"/>
      <c r="H117" s="808"/>
      <c r="I117" s="808"/>
      <c r="J117" s="808"/>
      <c r="K117" s="808"/>
      <c r="L117" s="808"/>
      <c r="M117" s="808"/>
      <c r="N117" s="808"/>
      <c r="O117" s="796" t="s">
        <v>8</v>
      </c>
      <c r="P117" s="273"/>
    </row>
    <row r="118" spans="1:16" x14ac:dyDescent="0.2">
      <c r="A118" s="328" t="s">
        <v>424</v>
      </c>
      <c r="B118" s="808"/>
      <c r="C118" s="808"/>
      <c r="D118" s="808"/>
      <c r="E118" s="808"/>
      <c r="F118" s="808"/>
      <c r="G118" s="808"/>
      <c r="H118" s="808"/>
      <c r="I118" s="808"/>
      <c r="J118" s="808"/>
      <c r="K118" s="808"/>
      <c r="L118" s="808"/>
      <c r="M118" s="808"/>
      <c r="N118" s="808"/>
      <c r="O118" s="796" t="s">
        <v>8</v>
      </c>
      <c r="P118" s="273"/>
    </row>
    <row r="119" spans="1:16" ht="22.5" x14ac:dyDescent="0.2">
      <c r="A119" s="429" t="s">
        <v>131</v>
      </c>
      <c r="B119" s="298" t="s">
        <v>8</v>
      </c>
      <c r="C119" s="298" t="s">
        <v>8</v>
      </c>
      <c r="D119" s="298" t="s">
        <v>8</v>
      </c>
      <c r="E119" s="298" t="s">
        <v>8</v>
      </c>
      <c r="F119" s="298" t="s">
        <v>8</v>
      </c>
      <c r="G119" s="298" t="s">
        <v>8</v>
      </c>
      <c r="H119" s="298" t="s">
        <v>8</v>
      </c>
      <c r="I119" s="298" t="s">
        <v>8</v>
      </c>
      <c r="J119" s="298" t="s">
        <v>8</v>
      </c>
      <c r="K119" s="298" t="s">
        <v>8</v>
      </c>
      <c r="L119" s="298" t="s">
        <v>8</v>
      </c>
      <c r="M119" s="298"/>
      <c r="N119" s="298"/>
      <c r="O119" s="796" t="s">
        <v>8</v>
      </c>
      <c r="P119" s="273"/>
    </row>
    <row r="120" spans="1:16" x14ac:dyDescent="0.2">
      <c r="A120" s="790" t="s">
        <v>82</v>
      </c>
      <c r="B120" s="300" t="s">
        <v>8</v>
      </c>
      <c r="C120" s="300" t="s">
        <v>8</v>
      </c>
      <c r="D120" s="300" t="s">
        <v>8</v>
      </c>
      <c r="E120" s="300" t="s">
        <v>8</v>
      </c>
      <c r="F120" s="300" t="s">
        <v>8</v>
      </c>
      <c r="G120" s="300" t="s">
        <v>8</v>
      </c>
      <c r="H120" s="300" t="s">
        <v>8</v>
      </c>
      <c r="I120" s="300" t="s">
        <v>8</v>
      </c>
      <c r="J120" s="298">
        <v>11962</v>
      </c>
      <c r="K120" s="298">
        <v>11423</v>
      </c>
      <c r="L120" s="298">
        <v>10457</v>
      </c>
      <c r="M120" s="298">
        <v>10996</v>
      </c>
      <c r="N120" s="298">
        <v>11443</v>
      </c>
      <c r="O120" s="273">
        <v>11713.1</v>
      </c>
      <c r="P120" s="1443">
        <v>16782.2</v>
      </c>
    </row>
    <row r="121" spans="1:16" x14ac:dyDescent="0.2">
      <c r="A121" s="317" t="s">
        <v>254</v>
      </c>
      <c r="B121" s="808" t="s">
        <v>4</v>
      </c>
      <c r="C121" s="808" t="s">
        <v>4</v>
      </c>
      <c r="D121" s="808" t="s">
        <v>4</v>
      </c>
      <c r="E121" s="808" t="s">
        <v>4</v>
      </c>
      <c r="F121" s="808" t="s">
        <v>4</v>
      </c>
      <c r="G121" s="808" t="s">
        <v>4</v>
      </c>
      <c r="H121" s="808" t="s">
        <v>4</v>
      </c>
      <c r="I121" s="808" t="s">
        <v>4</v>
      </c>
      <c r="J121" s="808" t="s">
        <v>4</v>
      </c>
      <c r="K121" s="808" t="s">
        <v>4</v>
      </c>
      <c r="L121" s="808" t="s">
        <v>4</v>
      </c>
      <c r="M121" s="808" t="s">
        <v>4</v>
      </c>
      <c r="N121" s="808" t="s">
        <v>4</v>
      </c>
      <c r="O121" s="796" t="s">
        <v>4</v>
      </c>
      <c r="P121" s="273"/>
    </row>
    <row r="122" spans="1:16" ht="22.5" x14ac:dyDescent="0.2">
      <c r="A122" s="429" t="s">
        <v>132</v>
      </c>
      <c r="B122" s="298" t="s">
        <v>8</v>
      </c>
      <c r="C122" s="298" t="s">
        <v>8</v>
      </c>
      <c r="D122" s="298" t="s">
        <v>8</v>
      </c>
      <c r="E122" s="298" t="s">
        <v>8</v>
      </c>
      <c r="F122" s="298" t="s">
        <v>8</v>
      </c>
      <c r="G122" s="298" t="s">
        <v>8</v>
      </c>
      <c r="H122" s="298" t="s">
        <v>8</v>
      </c>
      <c r="I122" s="298" t="s">
        <v>8</v>
      </c>
      <c r="J122" s="298" t="s">
        <v>8</v>
      </c>
      <c r="K122" s="298" t="s">
        <v>8</v>
      </c>
      <c r="L122" s="298" t="s">
        <v>8</v>
      </c>
      <c r="M122" s="298"/>
      <c r="N122" s="298"/>
      <c r="O122" s="796" t="s">
        <v>8</v>
      </c>
      <c r="P122" s="273"/>
    </row>
    <row r="123" spans="1:16" x14ac:dyDescent="0.2">
      <c r="A123" s="317" t="s">
        <v>82</v>
      </c>
      <c r="B123" s="300" t="s">
        <v>8</v>
      </c>
      <c r="C123" s="300" t="s">
        <v>8</v>
      </c>
      <c r="D123" s="300" t="s">
        <v>8</v>
      </c>
      <c r="E123" s="300" t="s">
        <v>8</v>
      </c>
      <c r="F123" s="300" t="s">
        <v>8</v>
      </c>
      <c r="G123" s="300" t="s">
        <v>8</v>
      </c>
      <c r="H123" s="300" t="s">
        <v>8</v>
      </c>
      <c r="I123" s="300" t="s">
        <v>8</v>
      </c>
      <c r="J123" s="298">
        <v>1705</v>
      </c>
      <c r="K123" s="298">
        <v>1606</v>
      </c>
      <c r="L123" s="298">
        <v>1433</v>
      </c>
      <c r="M123" s="298">
        <v>1418</v>
      </c>
      <c r="N123" s="298">
        <v>1724</v>
      </c>
      <c r="O123" s="273">
        <v>2452.6999999999998</v>
      </c>
      <c r="P123" s="1443">
        <v>2831.2</v>
      </c>
    </row>
    <row r="124" spans="1:16" x14ac:dyDescent="0.2">
      <c r="A124" s="317" t="s">
        <v>254</v>
      </c>
      <c r="B124" s="808" t="s">
        <v>4</v>
      </c>
      <c r="C124" s="808" t="s">
        <v>4</v>
      </c>
      <c r="D124" s="808" t="s">
        <v>4</v>
      </c>
      <c r="E124" s="808" t="s">
        <v>4</v>
      </c>
      <c r="F124" s="808" t="s">
        <v>4</v>
      </c>
      <c r="G124" s="808" t="s">
        <v>4</v>
      </c>
      <c r="H124" s="808" t="s">
        <v>4</v>
      </c>
      <c r="I124" s="808" t="s">
        <v>4</v>
      </c>
      <c r="J124" s="808" t="s">
        <v>4</v>
      </c>
      <c r="K124" s="808" t="s">
        <v>4</v>
      </c>
      <c r="L124" s="808" t="s">
        <v>4</v>
      </c>
      <c r="M124" s="808" t="s">
        <v>4</v>
      </c>
      <c r="N124" s="808" t="s">
        <v>4</v>
      </c>
      <c r="O124" s="32" t="s">
        <v>227</v>
      </c>
      <c r="P124" s="32"/>
    </row>
    <row r="125" spans="1:16" ht="13.5" customHeight="1" x14ac:dyDescent="0.2">
      <c r="A125" s="361" t="s">
        <v>133</v>
      </c>
      <c r="B125" s="307" t="s">
        <v>8</v>
      </c>
      <c r="C125" s="307" t="s">
        <v>8</v>
      </c>
      <c r="D125" s="307" t="s">
        <v>8</v>
      </c>
      <c r="E125" s="307" t="s">
        <v>8</v>
      </c>
      <c r="F125" s="307" t="s">
        <v>8</v>
      </c>
      <c r="G125" s="307" t="s">
        <v>8</v>
      </c>
      <c r="H125" s="307" t="s">
        <v>8</v>
      </c>
      <c r="I125" s="307" t="s">
        <v>8</v>
      </c>
      <c r="J125" s="307" t="s">
        <v>8</v>
      </c>
      <c r="K125" s="307" t="s">
        <v>8</v>
      </c>
      <c r="L125" s="307" t="s">
        <v>8</v>
      </c>
      <c r="M125" s="307" t="s">
        <v>8</v>
      </c>
      <c r="N125" s="307" t="s">
        <v>8</v>
      </c>
      <c r="O125" s="32" t="s">
        <v>8</v>
      </c>
      <c r="P125" s="32"/>
    </row>
    <row r="126" spans="1:16" x14ac:dyDescent="0.2">
      <c r="A126" s="317" t="s">
        <v>82</v>
      </c>
      <c r="B126" s="307"/>
      <c r="C126" s="307"/>
      <c r="D126" s="307"/>
      <c r="E126" s="307"/>
      <c r="F126" s="307"/>
      <c r="G126" s="307"/>
      <c r="H126" s="307"/>
      <c r="I126" s="307"/>
      <c r="J126" s="307"/>
      <c r="K126" s="307"/>
      <c r="L126" s="307"/>
      <c r="M126" s="307"/>
      <c r="N126" s="307"/>
      <c r="O126" s="32"/>
      <c r="P126" s="32"/>
    </row>
    <row r="127" spans="1:16" ht="22.5" x14ac:dyDescent="0.2">
      <c r="A127" s="317" t="s">
        <v>134</v>
      </c>
      <c r="B127" s="307"/>
      <c r="C127" s="307"/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2"/>
      <c r="P127" s="32"/>
    </row>
    <row r="128" spans="1:16" x14ac:dyDescent="0.2">
      <c r="A128" s="431" t="s">
        <v>135</v>
      </c>
      <c r="B128" s="294"/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32"/>
      <c r="P128" s="32"/>
    </row>
    <row r="129" spans="1:16" x14ac:dyDescent="0.2">
      <c r="A129" s="431" t="s">
        <v>136</v>
      </c>
      <c r="B129" s="307" t="s">
        <v>8</v>
      </c>
      <c r="C129" s="307" t="s">
        <v>8</v>
      </c>
      <c r="D129" s="307" t="s">
        <v>8</v>
      </c>
      <c r="E129" s="307" t="s">
        <v>8</v>
      </c>
      <c r="F129" s="307" t="s">
        <v>8</v>
      </c>
      <c r="G129" s="307" t="s">
        <v>8</v>
      </c>
      <c r="H129" s="307" t="s">
        <v>8</v>
      </c>
      <c r="I129" s="307" t="s">
        <v>8</v>
      </c>
      <c r="J129" s="307" t="s">
        <v>8</v>
      </c>
      <c r="K129" s="307" t="s">
        <v>8</v>
      </c>
      <c r="L129" s="307" t="s">
        <v>8</v>
      </c>
      <c r="M129" s="307" t="s">
        <v>8</v>
      </c>
      <c r="N129" s="307" t="s">
        <v>8</v>
      </c>
      <c r="O129" s="32" t="s">
        <v>8</v>
      </c>
      <c r="P129" s="32"/>
    </row>
    <row r="130" spans="1:16" x14ac:dyDescent="0.2">
      <c r="A130" s="432" t="s">
        <v>82</v>
      </c>
      <c r="B130" s="307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2"/>
      <c r="P130" s="32"/>
    </row>
    <row r="131" spans="1:16" x14ac:dyDescent="0.2">
      <c r="A131" s="432" t="s">
        <v>137</v>
      </c>
      <c r="B131" s="307"/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2"/>
      <c r="P131" s="32"/>
    </row>
    <row r="132" spans="1:16" x14ac:dyDescent="0.2">
      <c r="A132" s="431" t="s">
        <v>138</v>
      </c>
      <c r="B132" s="307" t="s">
        <v>8</v>
      </c>
      <c r="C132" s="307" t="s">
        <v>8</v>
      </c>
      <c r="D132" s="307" t="s">
        <v>8</v>
      </c>
      <c r="E132" s="307" t="s">
        <v>8</v>
      </c>
      <c r="F132" s="307" t="s">
        <v>8</v>
      </c>
      <c r="G132" s="307" t="s">
        <v>8</v>
      </c>
      <c r="H132" s="307" t="s">
        <v>8</v>
      </c>
      <c r="I132" s="307" t="s">
        <v>8</v>
      </c>
      <c r="J132" s="307" t="s">
        <v>8</v>
      </c>
      <c r="K132" s="307" t="s">
        <v>8</v>
      </c>
      <c r="L132" s="307" t="s">
        <v>8</v>
      </c>
      <c r="M132" s="307" t="s">
        <v>8</v>
      </c>
      <c r="N132" s="307" t="s">
        <v>8</v>
      </c>
      <c r="O132" s="32" t="s">
        <v>8</v>
      </c>
      <c r="P132" s="32"/>
    </row>
    <row r="133" spans="1:16" x14ac:dyDescent="0.2">
      <c r="A133" s="432" t="s">
        <v>82</v>
      </c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2"/>
      <c r="P133" s="32"/>
    </row>
    <row r="134" spans="1:16" x14ac:dyDescent="0.2">
      <c r="A134" s="432" t="s">
        <v>139</v>
      </c>
      <c r="B134" s="307" t="s">
        <v>8</v>
      </c>
      <c r="C134" s="307" t="s">
        <v>8</v>
      </c>
      <c r="D134" s="307" t="s">
        <v>8</v>
      </c>
      <c r="E134" s="307" t="s">
        <v>8</v>
      </c>
      <c r="F134" s="307" t="s">
        <v>8</v>
      </c>
      <c r="G134" s="307" t="s">
        <v>8</v>
      </c>
      <c r="H134" s="307" t="s">
        <v>8</v>
      </c>
      <c r="I134" s="307" t="s">
        <v>8</v>
      </c>
      <c r="J134" s="307" t="s">
        <v>8</v>
      </c>
      <c r="K134" s="307" t="s">
        <v>8</v>
      </c>
      <c r="L134" s="307" t="s">
        <v>8</v>
      </c>
      <c r="M134" s="307" t="s">
        <v>8</v>
      </c>
      <c r="N134" s="307" t="s">
        <v>8</v>
      </c>
      <c r="O134" s="32" t="s">
        <v>8</v>
      </c>
      <c r="P134" s="32"/>
    </row>
    <row r="135" spans="1:16" x14ac:dyDescent="0.2">
      <c r="A135" s="361" t="s">
        <v>425</v>
      </c>
      <c r="B135" s="294"/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32"/>
      <c r="P135" s="32"/>
    </row>
    <row r="136" spans="1:16" x14ac:dyDescent="0.2">
      <c r="A136" s="431" t="s">
        <v>426</v>
      </c>
      <c r="B136" s="307" t="s">
        <v>8</v>
      </c>
      <c r="C136" s="307" t="s">
        <v>8</v>
      </c>
      <c r="D136" s="307" t="s">
        <v>8</v>
      </c>
      <c r="E136" s="307" t="s">
        <v>8</v>
      </c>
      <c r="F136" s="307" t="s">
        <v>8</v>
      </c>
      <c r="G136" s="307" t="s">
        <v>8</v>
      </c>
      <c r="H136" s="307" t="s">
        <v>8</v>
      </c>
      <c r="I136" s="307" t="s">
        <v>8</v>
      </c>
      <c r="J136" s="307" t="s">
        <v>8</v>
      </c>
      <c r="K136" s="307" t="s">
        <v>8</v>
      </c>
      <c r="L136" s="307" t="s">
        <v>8</v>
      </c>
      <c r="M136" s="307" t="s">
        <v>8</v>
      </c>
      <c r="N136" s="307" t="s">
        <v>8</v>
      </c>
      <c r="O136" s="32" t="s">
        <v>8</v>
      </c>
      <c r="P136" s="32"/>
    </row>
    <row r="137" spans="1:16" x14ac:dyDescent="0.2">
      <c r="A137" s="431" t="s">
        <v>427</v>
      </c>
      <c r="B137" s="307" t="s">
        <v>8</v>
      </c>
      <c r="C137" s="307" t="s">
        <v>8</v>
      </c>
      <c r="D137" s="307" t="s">
        <v>8</v>
      </c>
      <c r="E137" s="307" t="s">
        <v>8</v>
      </c>
      <c r="F137" s="307" t="s">
        <v>8</v>
      </c>
      <c r="G137" s="307" t="s">
        <v>8</v>
      </c>
      <c r="H137" s="307" t="s">
        <v>8</v>
      </c>
      <c r="I137" s="307" t="s">
        <v>8</v>
      </c>
      <c r="J137" s="307" t="s">
        <v>8</v>
      </c>
      <c r="K137" s="307" t="s">
        <v>8</v>
      </c>
      <c r="L137" s="307" t="s">
        <v>8</v>
      </c>
      <c r="M137" s="307" t="s">
        <v>8</v>
      </c>
      <c r="N137" s="307" t="s">
        <v>8</v>
      </c>
      <c r="O137" s="32" t="s">
        <v>8</v>
      </c>
      <c r="P137" s="32"/>
    </row>
    <row r="138" spans="1:16" x14ac:dyDescent="0.2">
      <c r="A138" s="431" t="s">
        <v>142</v>
      </c>
      <c r="B138" s="307" t="s">
        <v>8</v>
      </c>
      <c r="C138" s="307" t="s">
        <v>8</v>
      </c>
      <c r="D138" s="307" t="s">
        <v>8</v>
      </c>
      <c r="E138" s="307" t="s">
        <v>8</v>
      </c>
      <c r="F138" s="307" t="s">
        <v>8</v>
      </c>
      <c r="G138" s="307" t="s">
        <v>8</v>
      </c>
      <c r="H138" s="307" t="s">
        <v>8</v>
      </c>
      <c r="I138" s="307" t="s">
        <v>8</v>
      </c>
      <c r="J138" s="307" t="s">
        <v>8</v>
      </c>
      <c r="K138" s="307" t="s">
        <v>8</v>
      </c>
      <c r="L138" s="307" t="s">
        <v>8</v>
      </c>
      <c r="M138" s="307" t="s">
        <v>8</v>
      </c>
      <c r="N138" s="307" t="s">
        <v>8</v>
      </c>
      <c r="O138" s="32" t="s">
        <v>8</v>
      </c>
      <c r="P138" s="32"/>
    </row>
    <row r="139" spans="1:16" x14ac:dyDescent="0.2">
      <c r="A139" s="431" t="s">
        <v>143</v>
      </c>
      <c r="B139" s="307" t="s">
        <v>8</v>
      </c>
      <c r="C139" s="307" t="s">
        <v>8</v>
      </c>
      <c r="D139" s="307" t="s">
        <v>8</v>
      </c>
      <c r="E139" s="307" t="s">
        <v>8</v>
      </c>
      <c r="F139" s="307" t="s">
        <v>8</v>
      </c>
      <c r="G139" s="307" t="s">
        <v>8</v>
      </c>
      <c r="H139" s="307" t="s">
        <v>8</v>
      </c>
      <c r="I139" s="307" t="s">
        <v>8</v>
      </c>
      <c r="J139" s="307" t="s">
        <v>8</v>
      </c>
      <c r="K139" s="307" t="s">
        <v>8</v>
      </c>
      <c r="L139" s="307" t="s">
        <v>8</v>
      </c>
      <c r="M139" s="307" t="s">
        <v>8</v>
      </c>
      <c r="N139" s="307" t="s">
        <v>8</v>
      </c>
      <c r="O139" s="32" t="s">
        <v>8</v>
      </c>
      <c r="P139" s="32"/>
    </row>
    <row r="140" spans="1:16" x14ac:dyDescent="0.2">
      <c r="A140" s="361" t="s">
        <v>145</v>
      </c>
      <c r="B140" s="294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32"/>
      <c r="P140" s="32"/>
    </row>
    <row r="141" spans="1:16" x14ac:dyDescent="0.2">
      <c r="A141" s="431" t="s">
        <v>426</v>
      </c>
      <c r="B141" s="307" t="s">
        <v>8</v>
      </c>
      <c r="C141" s="307" t="s">
        <v>8</v>
      </c>
      <c r="D141" s="307" t="s">
        <v>8</v>
      </c>
      <c r="E141" s="307" t="s">
        <v>8</v>
      </c>
      <c r="F141" s="307" t="s">
        <v>8</v>
      </c>
      <c r="G141" s="307" t="s">
        <v>8</v>
      </c>
      <c r="H141" s="307" t="s">
        <v>8</v>
      </c>
      <c r="I141" s="307" t="s">
        <v>8</v>
      </c>
      <c r="J141" s="307" t="s">
        <v>8</v>
      </c>
      <c r="K141" s="307" t="s">
        <v>8</v>
      </c>
      <c r="L141" s="307" t="s">
        <v>8</v>
      </c>
      <c r="M141" s="307" t="s">
        <v>8</v>
      </c>
      <c r="N141" s="307" t="s">
        <v>8</v>
      </c>
      <c r="O141" s="32" t="s">
        <v>8</v>
      </c>
      <c r="P141" s="32"/>
    </row>
    <row r="142" spans="1:16" x14ac:dyDescent="0.2">
      <c r="A142" s="431" t="s">
        <v>427</v>
      </c>
      <c r="B142" s="307" t="s">
        <v>8</v>
      </c>
      <c r="C142" s="307" t="s">
        <v>8</v>
      </c>
      <c r="D142" s="307" t="s">
        <v>8</v>
      </c>
      <c r="E142" s="307" t="s">
        <v>8</v>
      </c>
      <c r="F142" s="307" t="s">
        <v>8</v>
      </c>
      <c r="G142" s="307" t="s">
        <v>8</v>
      </c>
      <c r="H142" s="307" t="s">
        <v>8</v>
      </c>
      <c r="I142" s="307" t="s">
        <v>8</v>
      </c>
      <c r="J142" s="307" t="s">
        <v>8</v>
      </c>
      <c r="K142" s="307" t="s">
        <v>8</v>
      </c>
      <c r="L142" s="307" t="s">
        <v>8</v>
      </c>
      <c r="M142" s="307" t="s">
        <v>8</v>
      </c>
      <c r="N142" s="307" t="s">
        <v>8</v>
      </c>
      <c r="O142" s="32" t="s">
        <v>8</v>
      </c>
      <c r="P142" s="32"/>
    </row>
    <row r="143" spans="1:16" x14ac:dyDescent="0.2">
      <c r="A143" s="431" t="s">
        <v>142</v>
      </c>
      <c r="B143" s="307" t="s">
        <v>8</v>
      </c>
      <c r="C143" s="307" t="s">
        <v>8</v>
      </c>
      <c r="D143" s="307" t="s">
        <v>8</v>
      </c>
      <c r="E143" s="307" t="s">
        <v>8</v>
      </c>
      <c r="F143" s="307" t="s">
        <v>8</v>
      </c>
      <c r="G143" s="307" t="s">
        <v>8</v>
      </c>
      <c r="H143" s="307" t="s">
        <v>8</v>
      </c>
      <c r="I143" s="307" t="s">
        <v>8</v>
      </c>
      <c r="J143" s="307" t="s">
        <v>8</v>
      </c>
      <c r="K143" s="307" t="s">
        <v>8</v>
      </c>
      <c r="L143" s="307" t="s">
        <v>8</v>
      </c>
      <c r="M143" s="307" t="s">
        <v>8</v>
      </c>
      <c r="N143" s="307" t="s">
        <v>8</v>
      </c>
      <c r="O143" s="32" t="s">
        <v>8</v>
      </c>
      <c r="P143" s="32"/>
    </row>
    <row r="144" spans="1:16" x14ac:dyDescent="0.2">
      <c r="A144" s="431" t="s">
        <v>146</v>
      </c>
      <c r="B144" s="307" t="s">
        <v>8</v>
      </c>
      <c r="C144" s="307" t="s">
        <v>8</v>
      </c>
      <c r="D144" s="307" t="s">
        <v>8</v>
      </c>
      <c r="E144" s="307" t="s">
        <v>8</v>
      </c>
      <c r="F144" s="307" t="s">
        <v>8</v>
      </c>
      <c r="G144" s="307" t="s">
        <v>8</v>
      </c>
      <c r="H144" s="307" t="s">
        <v>8</v>
      </c>
      <c r="I144" s="307" t="s">
        <v>8</v>
      </c>
      <c r="J144" s="307" t="s">
        <v>8</v>
      </c>
      <c r="K144" s="307" t="s">
        <v>8</v>
      </c>
      <c r="L144" s="307" t="s">
        <v>8</v>
      </c>
      <c r="M144" s="307" t="s">
        <v>8</v>
      </c>
      <c r="N144" s="307" t="s">
        <v>8</v>
      </c>
      <c r="O144" s="32" t="s">
        <v>8</v>
      </c>
      <c r="P144" s="32"/>
    </row>
    <row r="145" spans="1:16" x14ac:dyDescent="0.2">
      <c r="A145" s="361" t="s">
        <v>152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32"/>
      <c r="P145" s="32"/>
    </row>
    <row r="146" spans="1:16" x14ac:dyDescent="0.2">
      <c r="A146" s="431" t="s">
        <v>153</v>
      </c>
      <c r="B146" s="307" t="s">
        <v>8</v>
      </c>
      <c r="C146" s="307" t="s">
        <v>8</v>
      </c>
      <c r="D146" s="307" t="s">
        <v>8</v>
      </c>
      <c r="E146" s="307" t="s">
        <v>8</v>
      </c>
      <c r="F146" s="307" t="s">
        <v>8</v>
      </c>
      <c r="G146" s="307" t="s">
        <v>8</v>
      </c>
      <c r="H146" s="307" t="s">
        <v>8</v>
      </c>
      <c r="I146" s="307" t="s">
        <v>8</v>
      </c>
      <c r="J146" s="307" t="s">
        <v>8</v>
      </c>
      <c r="K146" s="307" t="s">
        <v>8</v>
      </c>
      <c r="L146" s="307" t="s">
        <v>8</v>
      </c>
      <c r="M146" s="307" t="s">
        <v>8</v>
      </c>
      <c r="N146" s="307" t="s">
        <v>8</v>
      </c>
      <c r="O146" s="32" t="s">
        <v>8</v>
      </c>
      <c r="P146" s="32"/>
    </row>
    <row r="147" spans="1:16" x14ac:dyDescent="0.2">
      <c r="A147" s="433" t="s">
        <v>155</v>
      </c>
      <c r="B147" s="307" t="s">
        <v>8</v>
      </c>
      <c r="C147" s="307" t="s">
        <v>8</v>
      </c>
      <c r="D147" s="307" t="s">
        <v>8</v>
      </c>
      <c r="E147" s="307" t="s">
        <v>8</v>
      </c>
      <c r="F147" s="307" t="s">
        <v>8</v>
      </c>
      <c r="G147" s="307" t="s">
        <v>8</v>
      </c>
      <c r="H147" s="307" t="s">
        <v>8</v>
      </c>
      <c r="I147" s="307" t="s">
        <v>8</v>
      </c>
      <c r="J147" s="307" t="s">
        <v>8</v>
      </c>
      <c r="K147" s="307" t="s">
        <v>8</v>
      </c>
      <c r="L147" s="307" t="s">
        <v>8</v>
      </c>
      <c r="M147" s="307" t="s">
        <v>8</v>
      </c>
      <c r="N147" s="307" t="s">
        <v>8</v>
      </c>
      <c r="O147" s="32" t="s">
        <v>8</v>
      </c>
      <c r="P147" s="32"/>
    </row>
    <row r="148" spans="1:16" x14ac:dyDescent="0.2">
      <c r="A148" s="431" t="s">
        <v>156</v>
      </c>
      <c r="B148" s="307" t="s">
        <v>8</v>
      </c>
      <c r="C148" s="307" t="s">
        <v>8</v>
      </c>
      <c r="D148" s="307" t="s">
        <v>8</v>
      </c>
      <c r="E148" s="307" t="s">
        <v>8</v>
      </c>
      <c r="F148" s="307" t="s">
        <v>8</v>
      </c>
      <c r="G148" s="307" t="s">
        <v>8</v>
      </c>
      <c r="H148" s="307" t="s">
        <v>8</v>
      </c>
      <c r="I148" s="307" t="s">
        <v>8</v>
      </c>
      <c r="J148" s="307" t="s">
        <v>8</v>
      </c>
      <c r="K148" s="307" t="s">
        <v>8</v>
      </c>
      <c r="L148" s="307" t="s">
        <v>8</v>
      </c>
      <c r="M148" s="307" t="s">
        <v>8</v>
      </c>
      <c r="N148" s="307" t="s">
        <v>8</v>
      </c>
      <c r="O148" s="32" t="s">
        <v>8</v>
      </c>
      <c r="P148" s="32"/>
    </row>
    <row r="149" spans="1:16" x14ac:dyDescent="0.2">
      <c r="A149" s="431" t="s">
        <v>157</v>
      </c>
      <c r="B149" s="307" t="s">
        <v>8</v>
      </c>
      <c r="C149" s="307" t="s">
        <v>8</v>
      </c>
      <c r="D149" s="307" t="s">
        <v>8</v>
      </c>
      <c r="E149" s="307" t="s">
        <v>8</v>
      </c>
      <c r="F149" s="307" t="s">
        <v>8</v>
      </c>
      <c r="G149" s="307" t="s">
        <v>8</v>
      </c>
      <c r="H149" s="307" t="s">
        <v>8</v>
      </c>
      <c r="I149" s="307" t="s">
        <v>8</v>
      </c>
      <c r="J149" s="307" t="s">
        <v>8</v>
      </c>
      <c r="K149" s="307" t="s">
        <v>8</v>
      </c>
      <c r="L149" s="307" t="s">
        <v>8</v>
      </c>
      <c r="M149" s="307" t="s">
        <v>8</v>
      </c>
      <c r="N149" s="307" t="s">
        <v>8</v>
      </c>
      <c r="O149" s="32" t="s">
        <v>8</v>
      </c>
      <c r="P149" s="32"/>
    </row>
    <row r="150" spans="1:16" x14ac:dyDescent="0.2">
      <c r="A150" s="431" t="s">
        <v>428</v>
      </c>
      <c r="B150" s="307" t="s">
        <v>8</v>
      </c>
      <c r="C150" s="307" t="s">
        <v>8</v>
      </c>
      <c r="D150" s="307" t="s">
        <v>8</v>
      </c>
      <c r="E150" s="307" t="s">
        <v>8</v>
      </c>
      <c r="F150" s="307" t="s">
        <v>8</v>
      </c>
      <c r="G150" s="307" t="s">
        <v>8</v>
      </c>
      <c r="H150" s="307" t="s">
        <v>8</v>
      </c>
      <c r="I150" s="307" t="s">
        <v>8</v>
      </c>
      <c r="J150" s="307" t="s">
        <v>8</v>
      </c>
      <c r="K150" s="307" t="s">
        <v>8</v>
      </c>
      <c r="L150" s="307" t="s">
        <v>8</v>
      </c>
      <c r="M150" s="307" t="s">
        <v>8</v>
      </c>
      <c r="N150" s="307" t="s">
        <v>8</v>
      </c>
      <c r="O150" s="32" t="s">
        <v>8</v>
      </c>
      <c r="P150" s="32"/>
    </row>
    <row r="151" spans="1:16" ht="12.75" x14ac:dyDescent="0.2">
      <c r="A151" s="790" t="s">
        <v>568</v>
      </c>
      <c r="B151" s="781"/>
      <c r="C151" s="781"/>
      <c r="D151" s="781"/>
      <c r="E151" s="781"/>
      <c r="F151" s="781"/>
      <c r="G151" s="781"/>
      <c r="H151" s="781"/>
      <c r="I151" s="781"/>
      <c r="J151" s="781"/>
      <c r="K151" s="781"/>
      <c r="L151" s="298"/>
      <c r="M151" s="298"/>
      <c r="N151" s="298"/>
      <c r="O151" s="32"/>
      <c r="P151" s="32"/>
    </row>
    <row r="152" spans="1:16" x14ac:dyDescent="0.2">
      <c r="A152" s="790" t="s">
        <v>82</v>
      </c>
      <c r="B152" s="387">
        <v>6384.3</v>
      </c>
      <c r="C152" s="387">
        <v>5546.1</v>
      </c>
      <c r="D152" s="387">
        <v>7002.4</v>
      </c>
      <c r="E152" s="387">
        <v>13033.8</v>
      </c>
      <c r="F152" s="387">
        <v>11577.9</v>
      </c>
      <c r="G152" s="387">
        <v>8707.7999999999993</v>
      </c>
      <c r="H152" s="387">
        <v>7550.7</v>
      </c>
      <c r="I152" s="387">
        <v>12092.7</v>
      </c>
      <c r="J152" s="387">
        <v>3537.3</v>
      </c>
      <c r="K152" s="298">
        <v>5709.7</v>
      </c>
      <c r="L152" s="298">
        <v>13265.3</v>
      </c>
      <c r="M152" s="298">
        <v>11609.1</v>
      </c>
      <c r="N152" s="298">
        <v>11243.3</v>
      </c>
      <c r="O152" s="1450">
        <v>6822.1</v>
      </c>
      <c r="P152" s="1443">
        <v>10580.8</v>
      </c>
    </row>
    <row r="153" spans="1:16" x14ac:dyDescent="0.2">
      <c r="A153" s="317" t="s">
        <v>160</v>
      </c>
      <c r="B153" s="387">
        <v>1350.2</v>
      </c>
      <c r="C153" s="387">
        <v>82.2</v>
      </c>
      <c r="D153" s="387">
        <v>120.4</v>
      </c>
      <c r="E153" s="387">
        <v>178.8</v>
      </c>
      <c r="F153" s="387">
        <v>85.3</v>
      </c>
      <c r="G153" s="387">
        <v>95.4</v>
      </c>
      <c r="H153" s="387">
        <v>113.4</v>
      </c>
      <c r="I153" s="387">
        <v>153.4</v>
      </c>
      <c r="J153" s="387">
        <v>27.9</v>
      </c>
      <c r="K153" s="298">
        <v>157.80000000000001</v>
      </c>
      <c r="L153" s="298">
        <v>231.2</v>
      </c>
      <c r="M153" s="298">
        <v>85.3</v>
      </c>
      <c r="N153" s="298">
        <v>93.6</v>
      </c>
      <c r="O153" s="1443">
        <v>57.4</v>
      </c>
      <c r="P153" s="1443">
        <v>145</v>
      </c>
    </row>
    <row r="154" spans="1:16" x14ac:dyDescent="0.2">
      <c r="A154" s="790" t="s">
        <v>569</v>
      </c>
      <c r="B154" s="802">
        <v>100</v>
      </c>
      <c r="C154" s="802">
        <f t="shared" ref="C154:N154" si="1">B154*C153/100</f>
        <v>82.2</v>
      </c>
      <c r="D154" s="802">
        <f t="shared" si="1"/>
        <v>98.968800000000016</v>
      </c>
      <c r="E154" s="802">
        <f t="shared" si="1"/>
        <v>176.95621440000002</v>
      </c>
      <c r="F154" s="802">
        <f t="shared" si="1"/>
        <v>150.94365088320001</v>
      </c>
      <c r="G154" s="802">
        <f t="shared" si="1"/>
        <v>144.00024294257281</v>
      </c>
      <c r="H154" s="802">
        <f t="shared" si="1"/>
        <v>163.29627549687757</v>
      </c>
      <c r="I154" s="802">
        <f t="shared" si="1"/>
        <v>250.49648661221022</v>
      </c>
      <c r="J154" s="802">
        <f t="shared" si="1"/>
        <v>69.888519764806645</v>
      </c>
      <c r="K154" s="312">
        <f t="shared" si="1"/>
        <v>110.2840841888649</v>
      </c>
      <c r="L154" s="312">
        <f t="shared" si="1"/>
        <v>254.97680264465561</v>
      </c>
      <c r="M154" s="312">
        <f t="shared" si="1"/>
        <v>217.49521265589124</v>
      </c>
      <c r="N154" s="312">
        <f t="shared" si="1"/>
        <v>203.57551904591418</v>
      </c>
      <c r="O154" s="1443">
        <v>116.9</v>
      </c>
      <c r="P154" s="1443">
        <v>169.5</v>
      </c>
    </row>
    <row r="155" spans="1:16" x14ac:dyDescent="0.2">
      <c r="A155" s="317" t="s">
        <v>162</v>
      </c>
      <c r="B155" s="387"/>
      <c r="C155" s="387"/>
      <c r="D155" s="387"/>
      <c r="E155" s="387"/>
      <c r="F155" s="387"/>
      <c r="G155" s="387"/>
      <c r="H155" s="387"/>
      <c r="I155" s="387"/>
      <c r="J155" s="387"/>
      <c r="K155" s="298"/>
      <c r="L155" s="298"/>
      <c r="M155" s="298"/>
      <c r="N155" s="298"/>
      <c r="O155" s="1443"/>
      <c r="P155" s="1443"/>
    </row>
    <row r="156" spans="1:16" x14ac:dyDescent="0.2">
      <c r="A156" s="790" t="s">
        <v>163</v>
      </c>
      <c r="B156" s="387">
        <v>4734</v>
      </c>
      <c r="C156" s="387">
        <v>7653</v>
      </c>
      <c r="D156" s="387">
        <v>10432</v>
      </c>
      <c r="E156" s="387">
        <v>9020</v>
      </c>
      <c r="F156" s="387">
        <v>9232</v>
      </c>
      <c r="G156" s="387">
        <v>9527</v>
      </c>
      <c r="H156" s="387">
        <v>58310</v>
      </c>
      <c r="I156" s="387">
        <v>100047</v>
      </c>
      <c r="J156" s="387">
        <v>42882</v>
      </c>
      <c r="K156" s="298">
        <v>19502</v>
      </c>
      <c r="L156" s="298">
        <v>23144</v>
      </c>
      <c r="M156" s="298">
        <v>10376</v>
      </c>
      <c r="N156" s="298">
        <v>9727</v>
      </c>
      <c r="O156" s="1443">
        <v>7205</v>
      </c>
      <c r="P156" s="1443">
        <v>13334</v>
      </c>
    </row>
    <row r="157" spans="1:16" ht="22.5" x14ac:dyDescent="0.2">
      <c r="A157" s="790" t="s">
        <v>164</v>
      </c>
      <c r="B157" s="387">
        <v>26.6</v>
      </c>
      <c r="C157" s="387">
        <v>161.69999999999999</v>
      </c>
      <c r="D157" s="387">
        <v>136.30000000000001</v>
      </c>
      <c r="E157" s="387">
        <v>86.5</v>
      </c>
      <c r="F157" s="387">
        <v>102.4</v>
      </c>
      <c r="G157" s="387">
        <v>103.2</v>
      </c>
      <c r="H157" s="387">
        <v>612.1</v>
      </c>
      <c r="I157" s="387">
        <v>171.6</v>
      </c>
      <c r="J157" s="387">
        <v>42.9</v>
      </c>
      <c r="K157" s="298">
        <v>45.5</v>
      </c>
      <c r="L157" s="298">
        <v>118.7</v>
      </c>
      <c r="M157" s="298">
        <v>44.8</v>
      </c>
      <c r="N157" s="298">
        <v>93.7</v>
      </c>
      <c r="O157" s="1443">
        <v>74.099999999999994</v>
      </c>
      <c r="P157" s="1443">
        <v>185.1</v>
      </c>
    </row>
    <row r="158" spans="1:16" ht="22.5" x14ac:dyDescent="0.2">
      <c r="A158" s="790" t="s">
        <v>429</v>
      </c>
      <c r="B158" s="802">
        <v>100</v>
      </c>
      <c r="C158" s="802">
        <f t="shared" ref="C158:N158" si="2">B158*C157/100</f>
        <v>161.69999999999999</v>
      </c>
      <c r="D158" s="802">
        <f t="shared" si="2"/>
        <v>220.39709999999999</v>
      </c>
      <c r="E158" s="802">
        <f t="shared" si="2"/>
        <v>190.64349149999998</v>
      </c>
      <c r="F158" s="802">
        <f t="shared" si="2"/>
        <v>195.21893529599998</v>
      </c>
      <c r="G158" s="802">
        <f t="shared" si="2"/>
        <v>201.46594122547197</v>
      </c>
      <c r="H158" s="802">
        <f t="shared" si="2"/>
        <v>1233.173026241114</v>
      </c>
      <c r="I158" s="802">
        <f t="shared" si="2"/>
        <v>2116.1249130297515</v>
      </c>
      <c r="J158" s="802">
        <f t="shared" si="2"/>
        <v>907.81758768976329</v>
      </c>
      <c r="K158" s="312">
        <f t="shared" si="2"/>
        <v>413.05700239884231</v>
      </c>
      <c r="L158" s="312">
        <f t="shared" si="2"/>
        <v>490.29866184742582</v>
      </c>
      <c r="M158" s="312">
        <f t="shared" si="2"/>
        <v>219.65380050764674</v>
      </c>
      <c r="N158" s="312">
        <f t="shared" si="2"/>
        <v>205.815611075665</v>
      </c>
      <c r="O158" s="1443">
        <v>152.5</v>
      </c>
      <c r="P158" s="1443">
        <v>282.2</v>
      </c>
    </row>
    <row r="159" spans="1:16" x14ac:dyDescent="0.2">
      <c r="A159" s="790" t="s">
        <v>165</v>
      </c>
      <c r="B159" s="387"/>
      <c r="C159" s="387"/>
      <c r="D159" s="387"/>
      <c r="E159" s="387"/>
      <c r="F159" s="387"/>
      <c r="G159" s="387"/>
      <c r="H159" s="387"/>
      <c r="I159" s="387"/>
      <c r="J159" s="387"/>
      <c r="K159" s="298"/>
      <c r="L159" s="298"/>
      <c r="M159" s="298"/>
      <c r="N159" s="298"/>
      <c r="O159" s="273"/>
      <c r="P159" s="273"/>
    </row>
    <row r="160" spans="1:16" x14ac:dyDescent="0.2">
      <c r="A160" s="790" t="s">
        <v>604</v>
      </c>
      <c r="B160" s="387" t="s">
        <v>8</v>
      </c>
      <c r="C160" s="387" t="s">
        <v>8</v>
      </c>
      <c r="D160" s="387" t="s">
        <v>8</v>
      </c>
      <c r="E160" s="387" t="s">
        <v>8</v>
      </c>
      <c r="F160" s="387" t="s">
        <v>8</v>
      </c>
      <c r="G160" s="387" t="s">
        <v>8</v>
      </c>
      <c r="H160" s="387">
        <v>600</v>
      </c>
      <c r="I160" s="387" t="s">
        <v>8</v>
      </c>
      <c r="J160" s="387" t="s">
        <v>8</v>
      </c>
      <c r="K160" s="298" t="s">
        <v>8</v>
      </c>
      <c r="L160" s="298" t="s">
        <v>8</v>
      </c>
      <c r="M160" s="298" t="s">
        <v>8</v>
      </c>
      <c r="N160" s="298" t="s">
        <v>8</v>
      </c>
      <c r="O160" s="273"/>
      <c r="P160" s="273"/>
    </row>
    <row r="161" spans="1:16" x14ac:dyDescent="0.2">
      <c r="A161" s="790" t="s">
        <v>167</v>
      </c>
      <c r="B161" s="387" t="s">
        <v>8</v>
      </c>
      <c r="C161" s="387" t="s">
        <v>8</v>
      </c>
      <c r="D161" s="387" t="s">
        <v>8</v>
      </c>
      <c r="E161" s="387" t="s">
        <v>8</v>
      </c>
      <c r="F161" s="387" t="s">
        <v>8</v>
      </c>
      <c r="G161" s="387" t="s">
        <v>8</v>
      </c>
      <c r="H161" s="387" t="s">
        <v>8</v>
      </c>
      <c r="I161" s="387" t="s">
        <v>8</v>
      </c>
      <c r="J161" s="387" t="s">
        <v>8</v>
      </c>
      <c r="K161" s="298" t="s">
        <v>8</v>
      </c>
      <c r="L161" s="298" t="s">
        <v>8</v>
      </c>
      <c r="M161" s="298" t="s">
        <v>8</v>
      </c>
      <c r="N161" s="298" t="s">
        <v>8</v>
      </c>
      <c r="O161" s="273"/>
      <c r="P161" s="273"/>
    </row>
    <row r="162" spans="1:16" x14ac:dyDescent="0.2">
      <c r="A162" s="790" t="s">
        <v>377</v>
      </c>
      <c r="B162" s="387"/>
      <c r="C162" s="387"/>
      <c r="D162" s="387"/>
      <c r="E162" s="387"/>
      <c r="F162" s="387"/>
      <c r="G162" s="387"/>
      <c r="H162" s="387"/>
      <c r="I162" s="387"/>
      <c r="J162" s="387"/>
      <c r="K162" s="298" t="s">
        <v>8</v>
      </c>
      <c r="L162" s="298" t="s">
        <v>8</v>
      </c>
      <c r="M162" s="298" t="s">
        <v>8</v>
      </c>
      <c r="N162" s="298" t="s">
        <v>8</v>
      </c>
      <c r="O162" s="273"/>
      <c r="P162" s="273"/>
    </row>
    <row r="163" spans="1:16" x14ac:dyDescent="0.2">
      <c r="A163" s="790" t="s">
        <v>430</v>
      </c>
      <c r="B163" s="387" t="s">
        <v>8</v>
      </c>
      <c r="C163" s="387" t="s">
        <v>8</v>
      </c>
      <c r="D163" s="387" t="s">
        <v>8</v>
      </c>
      <c r="E163" s="387" t="s">
        <v>8</v>
      </c>
      <c r="F163" s="387" t="s">
        <v>8</v>
      </c>
      <c r="G163" s="387" t="s">
        <v>8</v>
      </c>
      <c r="H163" s="387" t="s">
        <v>8</v>
      </c>
      <c r="I163" s="387" t="s">
        <v>8</v>
      </c>
      <c r="J163" s="387" t="s">
        <v>8</v>
      </c>
      <c r="K163" s="298" t="s">
        <v>8</v>
      </c>
      <c r="L163" s="298" t="s">
        <v>8</v>
      </c>
      <c r="M163" s="298" t="s">
        <v>8</v>
      </c>
      <c r="N163" s="298" t="s">
        <v>8</v>
      </c>
      <c r="O163" s="273"/>
      <c r="P163" s="273"/>
    </row>
    <row r="164" spans="1:16" ht="22.5" x14ac:dyDescent="0.2">
      <c r="A164" s="790" t="s">
        <v>431</v>
      </c>
      <c r="B164" s="387" t="s">
        <v>8</v>
      </c>
      <c r="C164" s="387" t="s">
        <v>8</v>
      </c>
      <c r="D164" s="387" t="s">
        <v>8</v>
      </c>
      <c r="E164" s="387" t="s">
        <v>8</v>
      </c>
      <c r="F164" s="387" t="s">
        <v>8</v>
      </c>
      <c r="G164" s="387" t="s">
        <v>8</v>
      </c>
      <c r="H164" s="387" t="s">
        <v>8</v>
      </c>
      <c r="I164" s="387" t="s">
        <v>8</v>
      </c>
      <c r="J164" s="387" t="s">
        <v>8</v>
      </c>
      <c r="K164" s="298" t="s">
        <v>8</v>
      </c>
      <c r="L164" s="298" t="s">
        <v>8</v>
      </c>
      <c r="M164" s="298" t="s">
        <v>8</v>
      </c>
      <c r="N164" s="298" t="s">
        <v>8</v>
      </c>
      <c r="O164" s="273"/>
      <c r="P164" s="273"/>
    </row>
    <row r="165" spans="1:16" s="390" customFormat="1" ht="24" x14ac:dyDescent="0.2">
      <c r="A165" s="790" t="s">
        <v>605</v>
      </c>
      <c r="B165" s="818">
        <v>2309</v>
      </c>
      <c r="C165" s="818">
        <v>2532</v>
      </c>
      <c r="D165" s="818">
        <v>2349</v>
      </c>
      <c r="E165" s="818">
        <v>2618</v>
      </c>
      <c r="F165" s="818">
        <v>2921</v>
      </c>
      <c r="G165" s="818">
        <v>2734</v>
      </c>
      <c r="H165" s="818">
        <v>2745</v>
      </c>
      <c r="I165" s="818">
        <v>2675</v>
      </c>
      <c r="J165" s="818">
        <v>2647</v>
      </c>
      <c r="K165" s="819">
        <v>2738</v>
      </c>
      <c r="L165" s="820">
        <v>2857</v>
      </c>
      <c r="M165" s="820">
        <v>3182</v>
      </c>
      <c r="N165" s="820">
        <v>4194</v>
      </c>
      <c r="O165" s="274">
        <v>4591</v>
      </c>
      <c r="P165" s="274">
        <v>4572</v>
      </c>
    </row>
    <row r="166" spans="1:16" s="390" customFormat="1" ht="24" x14ac:dyDescent="0.2">
      <c r="A166" s="336" t="s">
        <v>571</v>
      </c>
      <c r="B166" s="818">
        <v>1812</v>
      </c>
      <c r="C166" s="818">
        <v>1593</v>
      </c>
      <c r="D166" s="818">
        <v>1920</v>
      </c>
      <c r="E166" s="818">
        <v>2118</v>
      </c>
      <c r="F166" s="818">
        <v>2469</v>
      </c>
      <c r="G166" s="818">
        <v>2435</v>
      </c>
      <c r="H166" s="818">
        <v>2508</v>
      </c>
      <c r="I166" s="818">
        <v>2196</v>
      </c>
      <c r="J166" s="818">
        <v>2306</v>
      </c>
      <c r="K166" s="819">
        <v>2529</v>
      </c>
      <c r="L166" s="820">
        <v>2671</v>
      </c>
      <c r="M166" s="820">
        <v>2970</v>
      </c>
      <c r="N166" s="820">
        <v>3886</v>
      </c>
      <c r="O166" s="274">
        <v>4282</v>
      </c>
      <c r="P166" s="274">
        <v>4249</v>
      </c>
    </row>
    <row r="167" spans="1:16" s="390" customFormat="1" ht="22.5" x14ac:dyDescent="0.2">
      <c r="A167" s="790" t="s">
        <v>606</v>
      </c>
      <c r="B167" s="298" t="s">
        <v>8</v>
      </c>
      <c r="C167" s="298" t="s">
        <v>8</v>
      </c>
      <c r="D167" s="298" t="s">
        <v>8</v>
      </c>
      <c r="E167" s="298" t="s">
        <v>8</v>
      </c>
      <c r="F167" s="298" t="s">
        <v>8</v>
      </c>
      <c r="G167" s="298" t="s">
        <v>8</v>
      </c>
      <c r="H167" s="298" t="s">
        <v>8</v>
      </c>
      <c r="I167" s="298" t="s">
        <v>8</v>
      </c>
      <c r="J167" s="298" t="s">
        <v>8</v>
      </c>
      <c r="K167" s="298" t="s">
        <v>8</v>
      </c>
      <c r="L167" s="298" t="s">
        <v>8</v>
      </c>
      <c r="M167" s="298" t="s">
        <v>8</v>
      </c>
      <c r="N167" s="298" t="s">
        <v>8</v>
      </c>
      <c r="O167" s="273"/>
      <c r="P167" s="273"/>
    </row>
    <row r="168" spans="1:16" s="390" customFormat="1" ht="22.5" x14ac:dyDescent="0.2">
      <c r="A168" s="821" t="s">
        <v>607</v>
      </c>
      <c r="B168" s="298" t="s">
        <v>8</v>
      </c>
      <c r="C168" s="298" t="s">
        <v>8</v>
      </c>
      <c r="D168" s="298" t="s">
        <v>8</v>
      </c>
      <c r="E168" s="298" t="s">
        <v>8</v>
      </c>
      <c r="F168" s="298" t="s">
        <v>8</v>
      </c>
      <c r="G168" s="298" t="s">
        <v>8</v>
      </c>
      <c r="H168" s="298" t="s">
        <v>8</v>
      </c>
      <c r="I168" s="298" t="s">
        <v>8</v>
      </c>
      <c r="J168" s="298" t="s">
        <v>8</v>
      </c>
      <c r="K168" s="298" t="s">
        <v>8</v>
      </c>
      <c r="L168" s="298" t="s">
        <v>8</v>
      </c>
      <c r="M168" s="298" t="s">
        <v>8</v>
      </c>
      <c r="N168" s="298" t="s">
        <v>8</v>
      </c>
      <c r="O168" s="273"/>
      <c r="P168" s="273"/>
    </row>
    <row r="169" spans="1:16" s="390" customFormat="1" ht="22.5" x14ac:dyDescent="0.2">
      <c r="A169" s="323" t="s">
        <v>434</v>
      </c>
      <c r="B169" s="298"/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73"/>
      <c r="P169" s="1445">
        <v>109927.753</v>
      </c>
    </row>
    <row r="170" spans="1:16" ht="12.75" customHeight="1" x14ac:dyDescent="0.2">
      <c r="A170" s="1316" t="s">
        <v>181</v>
      </c>
      <c r="B170" s="1095"/>
      <c r="C170" s="1095"/>
      <c r="D170" s="1095"/>
      <c r="E170" s="1095"/>
      <c r="F170" s="1095"/>
      <c r="G170" s="1095"/>
      <c r="H170" s="1095"/>
      <c r="I170" s="1095"/>
      <c r="J170" s="1095"/>
      <c r="K170" s="1098"/>
      <c r="L170" s="1098"/>
      <c r="M170" s="1098"/>
      <c r="N170" s="1098"/>
      <c r="O170" s="1133"/>
      <c r="P170" s="1133"/>
    </row>
    <row r="171" spans="1:16" s="390" customFormat="1" ht="12" customHeight="1" x14ac:dyDescent="0.2">
      <c r="A171" s="361" t="s">
        <v>385</v>
      </c>
      <c r="B171" s="387" t="s">
        <v>8</v>
      </c>
      <c r="C171" s="387" t="s">
        <v>8</v>
      </c>
      <c r="D171" s="387" t="s">
        <v>8</v>
      </c>
      <c r="E171" s="387">
        <v>7502.5</v>
      </c>
      <c r="F171" s="387">
        <v>8523.2000000000007</v>
      </c>
      <c r="G171" s="387">
        <v>8824.2999999999993</v>
      </c>
      <c r="H171" s="387">
        <v>10340.799999999999</v>
      </c>
      <c r="I171" s="387">
        <v>11827.1</v>
      </c>
      <c r="J171" s="387">
        <v>12895.1</v>
      </c>
      <c r="K171" s="298">
        <v>13595.2</v>
      </c>
      <c r="L171" s="298">
        <v>13831.2</v>
      </c>
      <c r="M171" s="298">
        <v>13281.6</v>
      </c>
      <c r="N171" s="298">
        <v>16755.900000000001</v>
      </c>
      <c r="O171" s="316">
        <v>21030</v>
      </c>
      <c r="P171" s="792">
        <v>23507.599999999999</v>
      </c>
    </row>
    <row r="172" spans="1:16" s="390" customFormat="1" ht="12" customHeight="1" x14ac:dyDescent="0.2">
      <c r="A172" s="810" t="s">
        <v>386</v>
      </c>
      <c r="B172" s="387" t="s">
        <v>8</v>
      </c>
      <c r="C172" s="387" t="s">
        <v>8</v>
      </c>
      <c r="D172" s="387" t="s">
        <v>8</v>
      </c>
      <c r="E172" s="387" t="s">
        <v>8</v>
      </c>
      <c r="F172" s="387">
        <v>106.7</v>
      </c>
      <c r="G172" s="387">
        <v>96.5</v>
      </c>
      <c r="H172" s="387">
        <v>97.3</v>
      </c>
      <c r="I172" s="387">
        <v>105.4</v>
      </c>
      <c r="J172" s="294">
        <v>102.3</v>
      </c>
      <c r="K172" s="298">
        <v>100</v>
      </c>
      <c r="L172" s="298">
        <v>94.3</v>
      </c>
      <c r="M172" s="298">
        <v>97.2</v>
      </c>
      <c r="N172" s="298">
        <v>102.5</v>
      </c>
      <c r="O172" s="316">
        <v>141.19999999999999</v>
      </c>
      <c r="P172" s="359">
        <v>105.1</v>
      </c>
    </row>
    <row r="173" spans="1:16" s="113" customFormat="1" ht="12.75" x14ac:dyDescent="0.2">
      <c r="A173" s="237" t="s">
        <v>572</v>
      </c>
      <c r="B173" s="811"/>
      <c r="C173" s="798"/>
      <c r="D173" s="798"/>
      <c r="E173" s="798"/>
      <c r="F173" s="798"/>
      <c r="G173" s="798"/>
      <c r="H173" s="798"/>
      <c r="I173" s="798"/>
      <c r="J173" s="798"/>
      <c r="K173" s="812"/>
      <c r="L173" s="812"/>
      <c r="M173" s="812"/>
      <c r="N173" s="812"/>
      <c r="O173" s="6"/>
      <c r="P173" s="6"/>
    </row>
    <row r="174" spans="1:16" s="113" customFormat="1" ht="12.75" x14ac:dyDescent="0.2">
      <c r="A174" s="237" t="s">
        <v>573</v>
      </c>
      <c r="B174" s="811"/>
      <c r="C174" s="798"/>
      <c r="D174" s="798"/>
      <c r="E174" s="798"/>
      <c r="F174" s="798"/>
      <c r="G174" s="798"/>
      <c r="H174" s="798"/>
      <c r="I174" s="798"/>
      <c r="J174" s="798"/>
      <c r="K174" s="812"/>
      <c r="L174" s="812"/>
      <c r="M174" s="812"/>
      <c r="N174" s="812"/>
      <c r="O174" s="6"/>
      <c r="P174" s="6"/>
    </row>
    <row r="175" spans="1:16" s="113" customFormat="1" ht="12.75" x14ac:dyDescent="0.2">
      <c r="A175" s="238" t="s">
        <v>574</v>
      </c>
      <c r="B175" s="811"/>
      <c r="C175" s="798"/>
      <c r="D175" s="798"/>
      <c r="E175" s="798"/>
      <c r="F175" s="798"/>
      <c r="G175" s="798"/>
      <c r="H175" s="798"/>
      <c r="I175" s="798"/>
      <c r="J175" s="798"/>
      <c r="K175" s="812"/>
      <c r="L175" s="812"/>
      <c r="M175" s="812"/>
      <c r="N175" s="812"/>
      <c r="O175" s="6"/>
      <c r="P175" s="6"/>
    </row>
    <row r="176" spans="1:16" s="113" customFormat="1" ht="12.75" x14ac:dyDescent="0.2">
      <c r="A176" s="813" t="s">
        <v>899</v>
      </c>
      <c r="B176" s="798"/>
      <c r="C176" s="798"/>
      <c r="D176" s="798"/>
      <c r="E176" s="798"/>
      <c r="F176" s="798"/>
      <c r="G176" s="798"/>
      <c r="H176" s="798"/>
      <c r="I176" s="798"/>
      <c r="J176" s="798"/>
      <c r="K176" s="812"/>
      <c r="L176" s="812"/>
      <c r="M176" s="812"/>
      <c r="N176" s="812"/>
      <c r="O176" s="6"/>
      <c r="P176" s="6"/>
    </row>
    <row r="177" spans="1:236" s="113" customFormat="1" ht="12.75" x14ac:dyDescent="0.2">
      <c r="A177" s="237" t="s">
        <v>575</v>
      </c>
      <c r="B177" s="798"/>
      <c r="C177" s="798"/>
      <c r="D177" s="798"/>
      <c r="E177" s="798"/>
      <c r="F177" s="798"/>
      <c r="G177" s="798"/>
      <c r="H177" s="798"/>
      <c r="I177" s="798"/>
      <c r="J177" s="798"/>
      <c r="K177" s="812"/>
      <c r="L177" s="812"/>
      <c r="M177" s="812"/>
      <c r="N177" s="812"/>
      <c r="O177" s="6"/>
      <c r="P177" s="6"/>
    </row>
    <row r="178" spans="1:236" s="113" customFormat="1" ht="12.75" x14ac:dyDescent="0.2">
      <c r="A178" s="813" t="s">
        <v>576</v>
      </c>
      <c r="B178" s="798"/>
      <c r="C178" s="798"/>
      <c r="D178" s="798"/>
      <c r="E178" s="798"/>
      <c r="F178" s="798"/>
      <c r="G178" s="798"/>
      <c r="H178" s="798"/>
      <c r="I178" s="798"/>
      <c r="J178" s="798"/>
      <c r="K178" s="812"/>
      <c r="L178" s="812"/>
      <c r="M178" s="812"/>
      <c r="N178" s="812"/>
      <c r="O178" s="6"/>
      <c r="P178" s="6"/>
    </row>
    <row r="179" spans="1:236" s="113" customFormat="1" ht="12.75" x14ac:dyDescent="0.2">
      <c r="A179" s="239" t="s">
        <v>577</v>
      </c>
      <c r="B179" s="798"/>
      <c r="C179" s="798"/>
      <c r="D179" s="240"/>
      <c r="E179" s="240"/>
      <c r="F179" s="240"/>
      <c r="G179" s="240"/>
      <c r="H179" s="240"/>
      <c r="I179" s="240"/>
      <c r="J179" s="798"/>
      <c r="K179" s="812"/>
      <c r="L179" s="812"/>
      <c r="M179" s="812"/>
      <c r="N179" s="812"/>
      <c r="O179" s="6"/>
      <c r="P179" s="6"/>
    </row>
    <row r="180" spans="1:236" s="113" customFormat="1" ht="12.75" x14ac:dyDescent="0.2">
      <c r="A180" s="798" t="s">
        <v>578</v>
      </c>
      <c r="B180" s="798"/>
      <c r="C180" s="798"/>
      <c r="D180" s="798"/>
      <c r="E180" s="798"/>
      <c r="F180" s="798"/>
      <c r="G180" s="798"/>
      <c r="H180" s="798"/>
      <c r="I180" s="798"/>
      <c r="J180" s="240"/>
      <c r="K180" s="814"/>
      <c r="L180" s="812"/>
      <c r="M180" s="814"/>
      <c r="N180" s="814"/>
      <c r="O180" s="213"/>
      <c r="P180" s="213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/>
      <c r="BN180" s="212"/>
      <c r="BO180" s="212"/>
      <c r="BP180" s="212"/>
      <c r="BQ180" s="212"/>
      <c r="BR180" s="212"/>
      <c r="BS180" s="212"/>
      <c r="BT180" s="212"/>
      <c r="BU180" s="212"/>
      <c r="BV180" s="212"/>
      <c r="BW180" s="212"/>
      <c r="BX180" s="212"/>
      <c r="BY180" s="212"/>
      <c r="BZ180" s="212"/>
      <c r="CA180" s="212"/>
      <c r="CB180" s="212"/>
      <c r="CC180" s="212"/>
      <c r="CD180" s="212"/>
      <c r="CE180" s="212"/>
      <c r="CF180" s="212"/>
      <c r="CG180" s="212"/>
      <c r="CH180" s="212"/>
      <c r="CI180" s="212"/>
      <c r="CJ180" s="212"/>
      <c r="CK180" s="212"/>
      <c r="CL180" s="212"/>
      <c r="CM180" s="212"/>
      <c r="CN180" s="212"/>
      <c r="CO180" s="212"/>
      <c r="CP180" s="212"/>
      <c r="CQ180" s="212"/>
      <c r="CR180" s="212"/>
      <c r="CS180" s="212"/>
      <c r="CT180" s="212"/>
      <c r="CU180" s="212"/>
      <c r="CV180" s="212"/>
      <c r="CW180" s="212"/>
      <c r="CX180" s="212"/>
      <c r="CY180" s="212"/>
      <c r="CZ180" s="212"/>
      <c r="DA180" s="212"/>
      <c r="DB180" s="212"/>
      <c r="DC180" s="212"/>
      <c r="DD180" s="212"/>
      <c r="DE180" s="212"/>
      <c r="DF180" s="212"/>
      <c r="DG180" s="212"/>
      <c r="DH180" s="212"/>
      <c r="DI180" s="212"/>
      <c r="DJ180" s="212"/>
      <c r="DK180" s="212"/>
      <c r="DL180" s="212"/>
      <c r="DM180" s="212"/>
      <c r="DN180" s="212"/>
      <c r="DO180" s="212"/>
      <c r="DP180" s="212"/>
      <c r="DQ180" s="212"/>
      <c r="DR180" s="212"/>
      <c r="DS180" s="212"/>
      <c r="DT180" s="212"/>
      <c r="DU180" s="212"/>
      <c r="DV180" s="212"/>
      <c r="DW180" s="212"/>
      <c r="DX180" s="212"/>
      <c r="DY180" s="212"/>
      <c r="DZ180" s="212"/>
      <c r="EA180" s="212"/>
      <c r="EB180" s="212"/>
      <c r="EC180" s="212"/>
      <c r="ED180" s="212"/>
      <c r="EE180" s="212"/>
      <c r="EF180" s="212"/>
      <c r="EG180" s="212"/>
      <c r="EH180" s="212"/>
      <c r="EI180" s="212"/>
      <c r="EJ180" s="212"/>
      <c r="EK180" s="212"/>
      <c r="EL180" s="212"/>
      <c r="EM180" s="212"/>
      <c r="EN180" s="212"/>
      <c r="EO180" s="212"/>
      <c r="EP180" s="212"/>
      <c r="EQ180" s="212"/>
      <c r="ER180" s="212"/>
      <c r="ES180" s="212"/>
      <c r="ET180" s="212"/>
      <c r="EU180" s="212"/>
      <c r="EV180" s="212"/>
      <c r="EW180" s="212"/>
      <c r="EX180" s="212"/>
      <c r="EY180" s="212"/>
      <c r="EZ180" s="212"/>
      <c r="FA180" s="212"/>
      <c r="FB180" s="212"/>
      <c r="FC180" s="212"/>
      <c r="FD180" s="212"/>
      <c r="FE180" s="212"/>
      <c r="FF180" s="212"/>
      <c r="FG180" s="212"/>
      <c r="FH180" s="212"/>
      <c r="FI180" s="212"/>
      <c r="FJ180" s="212"/>
      <c r="FK180" s="212"/>
      <c r="FL180" s="212"/>
      <c r="FM180" s="212"/>
      <c r="FN180" s="212"/>
      <c r="FO180" s="212"/>
      <c r="FP180" s="212"/>
      <c r="FQ180" s="212"/>
      <c r="FR180" s="212"/>
      <c r="FS180" s="212"/>
      <c r="FT180" s="212"/>
      <c r="FU180" s="212"/>
      <c r="FV180" s="212"/>
      <c r="FW180" s="212"/>
      <c r="FX180" s="212"/>
      <c r="FY180" s="212"/>
      <c r="FZ180" s="212"/>
      <c r="GA180" s="212"/>
      <c r="GB180" s="212"/>
      <c r="GC180" s="212"/>
      <c r="GD180" s="212"/>
      <c r="GE180" s="212"/>
      <c r="GF180" s="212"/>
      <c r="GG180" s="212"/>
      <c r="GH180" s="212"/>
      <c r="GI180" s="212"/>
      <c r="GJ180" s="212"/>
      <c r="GK180" s="212"/>
      <c r="GL180" s="212"/>
      <c r="GM180" s="212"/>
      <c r="GN180" s="212"/>
      <c r="GO180" s="212"/>
      <c r="GP180" s="212"/>
      <c r="GQ180" s="212"/>
      <c r="GR180" s="212"/>
      <c r="GS180" s="212"/>
      <c r="GT180" s="212"/>
      <c r="GU180" s="212"/>
      <c r="GV180" s="212"/>
      <c r="GW180" s="212"/>
      <c r="GX180" s="212"/>
      <c r="GY180" s="212"/>
      <c r="GZ180" s="212"/>
      <c r="HA180" s="212"/>
      <c r="HB180" s="212"/>
      <c r="HC180" s="212"/>
      <c r="HD180" s="212"/>
      <c r="HE180" s="212"/>
      <c r="HF180" s="212"/>
      <c r="HG180" s="212"/>
      <c r="HH180" s="212"/>
      <c r="HI180" s="212"/>
      <c r="HJ180" s="212"/>
      <c r="HK180" s="212"/>
      <c r="HL180" s="212"/>
      <c r="HM180" s="212"/>
      <c r="HN180" s="212"/>
      <c r="HO180" s="212"/>
      <c r="HP180" s="212"/>
      <c r="HQ180" s="212"/>
      <c r="HR180" s="212"/>
      <c r="HS180" s="212"/>
      <c r="HT180" s="212"/>
      <c r="HU180" s="212"/>
      <c r="HV180" s="212"/>
      <c r="HW180" s="212"/>
      <c r="HX180" s="212"/>
      <c r="HY180" s="212"/>
      <c r="HZ180" s="212"/>
      <c r="IA180" s="212"/>
      <c r="IB180" s="212"/>
    </row>
    <row r="181" spans="1:236" s="113" customFormat="1" ht="12.75" x14ac:dyDescent="0.2">
      <c r="A181" s="240" t="s">
        <v>579</v>
      </c>
      <c r="B181" s="241"/>
      <c r="C181" s="241"/>
      <c r="D181" s="241"/>
      <c r="E181" s="241"/>
      <c r="F181" s="241"/>
      <c r="G181" s="241"/>
      <c r="H181" s="798"/>
      <c r="I181" s="798"/>
      <c r="J181" s="798"/>
      <c r="K181" s="812"/>
      <c r="L181" s="812"/>
      <c r="M181" s="812"/>
      <c r="N181" s="812"/>
      <c r="O181" s="6"/>
      <c r="P181" s="6"/>
    </row>
    <row r="182" spans="1:236" s="113" customFormat="1" ht="12.75" x14ac:dyDescent="0.2">
      <c r="A182" s="240" t="s">
        <v>580</v>
      </c>
      <c r="B182" s="798"/>
      <c r="C182" s="798"/>
      <c r="D182" s="798"/>
      <c r="E182" s="798"/>
      <c r="F182" s="798"/>
      <c r="G182" s="798"/>
      <c r="H182" s="798"/>
      <c r="I182" s="798"/>
      <c r="J182" s="798"/>
      <c r="K182" s="812"/>
      <c r="L182" s="814"/>
      <c r="M182" s="812"/>
      <c r="N182" s="812"/>
      <c r="O182" s="6"/>
      <c r="P182" s="6"/>
    </row>
    <row r="183" spans="1:236" s="212" customFormat="1" ht="12.75" x14ac:dyDescent="0.2">
      <c r="A183" s="240" t="s">
        <v>581</v>
      </c>
      <c r="B183" s="240"/>
      <c r="C183" s="240"/>
      <c r="D183" s="798"/>
      <c r="E183" s="798"/>
      <c r="F183" s="798"/>
      <c r="G183" s="798"/>
      <c r="H183" s="798"/>
      <c r="I183" s="798"/>
      <c r="J183" s="240"/>
      <c r="K183" s="814"/>
      <c r="L183" s="812"/>
      <c r="M183" s="814"/>
      <c r="N183" s="814"/>
      <c r="O183" s="213"/>
      <c r="P183" s="213"/>
    </row>
    <row r="184" spans="1:236" s="212" customFormat="1" ht="12.75" x14ac:dyDescent="0.2">
      <c r="A184" s="240" t="s">
        <v>582</v>
      </c>
      <c r="B184" s="240"/>
      <c r="C184" s="240"/>
      <c r="D184" s="798"/>
      <c r="E184" s="798"/>
      <c r="F184" s="798"/>
      <c r="G184" s="798"/>
      <c r="H184" s="798"/>
      <c r="I184" s="798"/>
      <c r="J184" s="798"/>
      <c r="K184" s="812"/>
      <c r="L184" s="812"/>
      <c r="M184" s="812"/>
      <c r="N184" s="812"/>
      <c r="O184" s="6"/>
      <c r="P184" s="6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  <c r="CL184" s="113"/>
      <c r="CM184" s="113"/>
      <c r="CN184" s="113"/>
      <c r="CO184" s="113"/>
      <c r="CP184" s="113"/>
      <c r="CQ184" s="113"/>
      <c r="CR184" s="113"/>
      <c r="CS184" s="113"/>
      <c r="CT184" s="113"/>
      <c r="CU184" s="113"/>
      <c r="CV184" s="113"/>
      <c r="CW184" s="113"/>
      <c r="CX184" s="113"/>
      <c r="CY184" s="113"/>
      <c r="CZ184" s="113"/>
      <c r="DA184" s="113"/>
      <c r="DB184" s="113"/>
      <c r="DC184" s="113"/>
      <c r="DD184" s="113"/>
      <c r="DE184" s="113"/>
      <c r="DF184" s="113"/>
      <c r="DG184" s="113"/>
      <c r="DH184" s="113"/>
      <c r="DI184" s="113"/>
      <c r="DJ184" s="113"/>
      <c r="DK184" s="113"/>
      <c r="DL184" s="113"/>
      <c r="DM184" s="113"/>
      <c r="DN184" s="113"/>
      <c r="DO184" s="113"/>
      <c r="DP184" s="113"/>
      <c r="DQ184" s="113"/>
      <c r="DR184" s="113"/>
      <c r="DS184" s="113"/>
      <c r="DT184" s="113"/>
      <c r="DU184" s="113"/>
      <c r="DV184" s="113"/>
      <c r="DW184" s="113"/>
      <c r="DX184" s="113"/>
      <c r="DY184" s="113"/>
      <c r="DZ184" s="113"/>
      <c r="EA184" s="113"/>
      <c r="EB184" s="113"/>
      <c r="EC184" s="113"/>
      <c r="ED184" s="113"/>
      <c r="EE184" s="113"/>
      <c r="EF184" s="113"/>
      <c r="EG184" s="113"/>
      <c r="EH184" s="113"/>
      <c r="EI184" s="113"/>
      <c r="EJ184" s="113"/>
      <c r="EK184" s="113"/>
      <c r="EL184" s="113"/>
      <c r="EM184" s="113"/>
      <c r="EN184" s="113"/>
      <c r="EO184" s="113"/>
      <c r="EP184" s="113"/>
      <c r="EQ184" s="113"/>
      <c r="ER184" s="113"/>
      <c r="ES184" s="113"/>
      <c r="ET184" s="113"/>
      <c r="EU184" s="113"/>
      <c r="EV184" s="113"/>
      <c r="EW184" s="113"/>
      <c r="EX184" s="113"/>
      <c r="EY184" s="113"/>
      <c r="EZ184" s="113"/>
      <c r="FA184" s="113"/>
      <c r="FB184" s="113"/>
      <c r="FC184" s="113"/>
      <c r="FD184" s="113"/>
      <c r="FE184" s="113"/>
      <c r="FF184" s="113"/>
      <c r="FG184" s="113"/>
      <c r="FH184" s="113"/>
      <c r="FI184" s="113"/>
      <c r="FJ184" s="113"/>
      <c r="FK184" s="113"/>
      <c r="FL184" s="113"/>
      <c r="FM184" s="113"/>
      <c r="FN184" s="113"/>
      <c r="FO184" s="113"/>
      <c r="FP184" s="113"/>
      <c r="FQ184" s="113"/>
      <c r="FR184" s="113"/>
      <c r="FS184" s="113"/>
      <c r="FT184" s="113"/>
      <c r="FU184" s="113"/>
      <c r="FV184" s="113"/>
      <c r="FW184" s="113"/>
      <c r="FX184" s="113"/>
      <c r="FY184" s="113"/>
      <c r="FZ184" s="113"/>
      <c r="GA184" s="113"/>
      <c r="GB184" s="113"/>
      <c r="GC184" s="113"/>
      <c r="GD184" s="113"/>
      <c r="GE184" s="113"/>
      <c r="GF184" s="113"/>
      <c r="GG184" s="113"/>
      <c r="GH184" s="113"/>
      <c r="GI184" s="113"/>
      <c r="GJ184" s="113"/>
      <c r="GK184" s="113"/>
      <c r="GL184" s="113"/>
      <c r="GM184" s="113"/>
      <c r="GN184" s="113"/>
      <c r="GO184" s="113"/>
      <c r="GP184" s="113"/>
      <c r="GQ184" s="113"/>
      <c r="GR184" s="113"/>
      <c r="GS184" s="113"/>
      <c r="GT184" s="113"/>
      <c r="GU184" s="113"/>
      <c r="GV184" s="113"/>
      <c r="GW184" s="113"/>
      <c r="GX184" s="113"/>
      <c r="GY184" s="113"/>
      <c r="GZ184" s="113"/>
      <c r="HA184" s="113"/>
      <c r="HB184" s="113"/>
      <c r="HC184" s="113"/>
      <c r="HD184" s="113"/>
      <c r="HE184" s="113"/>
      <c r="HF184" s="113"/>
      <c r="HG184" s="113"/>
      <c r="HH184" s="113"/>
      <c r="HI184" s="113"/>
      <c r="HJ184" s="113"/>
      <c r="HK184" s="113"/>
      <c r="HL184" s="113"/>
      <c r="HM184" s="113"/>
      <c r="HN184" s="113"/>
      <c r="HO184" s="113"/>
      <c r="HP184" s="113"/>
      <c r="HQ184" s="113"/>
      <c r="HR184" s="113"/>
      <c r="HS184" s="113"/>
      <c r="HT184" s="113"/>
      <c r="HU184" s="113"/>
      <c r="HV184" s="113"/>
      <c r="HW184" s="113"/>
      <c r="HX184" s="113"/>
      <c r="HY184" s="113"/>
      <c r="HZ184" s="113"/>
      <c r="IA184" s="113"/>
      <c r="IB184" s="113"/>
    </row>
    <row r="185" spans="1:236" s="113" customFormat="1" ht="12.75" x14ac:dyDescent="0.2">
      <c r="A185" s="240" t="s">
        <v>583</v>
      </c>
      <c r="B185" s="798"/>
      <c r="C185" s="798"/>
      <c r="D185" s="798"/>
      <c r="E185" s="798"/>
      <c r="F185" s="798"/>
      <c r="G185" s="798"/>
      <c r="H185" s="798"/>
      <c r="I185" s="798"/>
      <c r="J185" s="798"/>
      <c r="K185" s="812"/>
      <c r="L185" s="812"/>
      <c r="M185" s="812"/>
      <c r="N185" s="812"/>
      <c r="O185" s="6"/>
      <c r="P185" s="6"/>
    </row>
    <row r="186" spans="1:236" ht="11.25" customHeight="1" x14ac:dyDescent="0.2">
      <c r="A186" s="1510" t="s">
        <v>898</v>
      </c>
      <c r="B186" s="1510"/>
      <c r="C186" s="1510"/>
      <c r="D186" s="1510"/>
      <c r="E186" s="1510"/>
      <c r="F186" s="1510"/>
      <c r="G186" s="1510"/>
      <c r="H186" s="1510"/>
      <c r="I186" s="1510"/>
      <c r="J186" s="1510"/>
      <c r="K186" s="1510"/>
      <c r="L186" s="1510"/>
      <c r="M186" s="1510"/>
      <c r="N186" s="1510"/>
      <c r="O186" s="1510"/>
      <c r="P186" s="1510"/>
      <c r="Q186" s="1510"/>
      <c r="R186" s="1510"/>
      <c r="S186" s="1510"/>
      <c r="T186" s="1510"/>
      <c r="U186" s="1510"/>
      <c r="V186" s="1510"/>
      <c r="W186" s="1510"/>
      <c r="X186" s="1510"/>
      <c r="Y186" s="1510"/>
      <c r="Z186" s="1510"/>
      <c r="AA186" s="1510"/>
    </row>
  </sheetData>
  <mergeCells count="5">
    <mergeCell ref="A1:K1"/>
    <mergeCell ref="B42:K42"/>
    <mergeCell ref="B45:K45"/>
    <mergeCell ref="B96:K96"/>
    <mergeCell ref="A186:AA1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9"/>
  <sheetViews>
    <sheetView workbookViewId="0">
      <pane xSplit="1" ySplit="3" topLeftCell="X4" activePane="bottomRight" state="frozen"/>
      <selection pane="topRight" activeCell="B1" sqref="B1"/>
      <selection pane="bottomLeft" activeCell="A3" sqref="A3"/>
      <selection pane="bottomRight" activeCell="Z40" sqref="Z40"/>
    </sheetView>
  </sheetViews>
  <sheetFormatPr defaultRowHeight="11.25" x14ac:dyDescent="0.2"/>
  <cols>
    <col min="1" max="1" width="49.85546875" style="207" customWidth="1"/>
    <col min="2" max="2" width="12" style="208" customWidth="1"/>
    <col min="3" max="3" width="13" style="208" customWidth="1"/>
    <col min="4" max="4" width="12.85546875" style="208" customWidth="1"/>
    <col min="5" max="5" width="12.42578125" style="208" customWidth="1"/>
    <col min="6" max="6" width="11.42578125" style="208" customWidth="1"/>
    <col min="7" max="7" width="11.5703125" style="208" customWidth="1"/>
    <col min="8" max="8" width="11.42578125" style="208" customWidth="1"/>
    <col min="9" max="9" width="12.5703125" style="208" customWidth="1"/>
    <col min="10" max="10" width="11" style="208" customWidth="1"/>
    <col min="11" max="11" width="10.42578125" style="113" bestFit="1" customWidth="1"/>
    <col min="12" max="15" width="11.85546875" style="113" bestFit="1" customWidth="1"/>
    <col min="16" max="16" width="11.5703125" style="113" bestFit="1" customWidth="1"/>
    <col min="17" max="18" width="11.85546875" style="113" bestFit="1" customWidth="1"/>
    <col min="19" max="20" width="10.42578125" style="113" bestFit="1" customWidth="1"/>
    <col min="21" max="21" width="11.85546875" style="113" bestFit="1" customWidth="1"/>
    <col min="22" max="22" width="10.5703125" style="113" customWidth="1"/>
    <col min="23" max="23" width="9.42578125" style="113" bestFit="1" customWidth="1"/>
    <col min="24" max="26" width="10.5703125" style="113" bestFit="1" customWidth="1"/>
    <col min="27" max="27" width="9.85546875" style="113" customWidth="1"/>
    <col min="28" max="28" width="10.140625" style="113" customWidth="1"/>
    <col min="29" max="31" width="10.42578125" style="5" customWidth="1"/>
    <col min="32" max="32" width="10.42578125" style="113" customWidth="1"/>
    <col min="33" max="33" width="10.42578125" style="6" customWidth="1"/>
    <col min="34" max="34" width="13.7109375" style="113" customWidth="1"/>
    <col min="35" max="35" width="16.85546875" style="113" customWidth="1"/>
    <col min="36" max="256" width="9.140625" style="113"/>
    <col min="257" max="257" width="49.85546875" style="113" customWidth="1"/>
    <col min="258" max="258" width="12" style="113" customWidth="1"/>
    <col min="259" max="259" width="13" style="113" customWidth="1"/>
    <col min="260" max="260" width="12.85546875" style="113" customWidth="1"/>
    <col min="261" max="261" width="12.42578125" style="113" customWidth="1"/>
    <col min="262" max="262" width="11.42578125" style="113" customWidth="1"/>
    <col min="263" max="263" width="11.5703125" style="113" customWidth="1"/>
    <col min="264" max="264" width="11.42578125" style="113" customWidth="1"/>
    <col min="265" max="265" width="12.5703125" style="113" customWidth="1"/>
    <col min="266" max="266" width="11" style="113" customWidth="1"/>
    <col min="267" max="267" width="10.42578125" style="113" bestFit="1" customWidth="1"/>
    <col min="268" max="271" width="11.85546875" style="113" bestFit="1" customWidth="1"/>
    <col min="272" max="272" width="11.5703125" style="113" bestFit="1" customWidth="1"/>
    <col min="273" max="274" width="11.85546875" style="113" bestFit="1" customWidth="1"/>
    <col min="275" max="276" width="10.42578125" style="113" bestFit="1" customWidth="1"/>
    <col min="277" max="277" width="11.85546875" style="113" bestFit="1" customWidth="1"/>
    <col min="278" max="278" width="10.5703125" style="113" customWidth="1"/>
    <col min="279" max="279" width="9.42578125" style="113" bestFit="1" customWidth="1"/>
    <col min="280" max="282" width="10.5703125" style="113" bestFit="1" customWidth="1"/>
    <col min="283" max="283" width="9.85546875" style="113" customWidth="1"/>
    <col min="284" max="284" width="10.140625" style="113" customWidth="1"/>
    <col min="285" max="289" width="10.42578125" style="113" customWidth="1"/>
    <col min="290" max="290" width="13.7109375" style="113" customWidth="1"/>
    <col min="291" max="291" width="10.42578125" style="113" customWidth="1"/>
    <col min="292" max="512" width="9.140625" style="113"/>
    <col min="513" max="513" width="49.85546875" style="113" customWidth="1"/>
    <col min="514" max="514" width="12" style="113" customWidth="1"/>
    <col min="515" max="515" width="13" style="113" customWidth="1"/>
    <col min="516" max="516" width="12.85546875" style="113" customWidth="1"/>
    <col min="517" max="517" width="12.42578125" style="113" customWidth="1"/>
    <col min="518" max="518" width="11.42578125" style="113" customWidth="1"/>
    <col min="519" max="519" width="11.5703125" style="113" customWidth="1"/>
    <col min="520" max="520" width="11.42578125" style="113" customWidth="1"/>
    <col min="521" max="521" width="12.5703125" style="113" customWidth="1"/>
    <col min="522" max="522" width="11" style="113" customWidth="1"/>
    <col min="523" max="523" width="10.42578125" style="113" bestFit="1" customWidth="1"/>
    <col min="524" max="527" width="11.85546875" style="113" bestFit="1" customWidth="1"/>
    <col min="528" max="528" width="11.5703125" style="113" bestFit="1" customWidth="1"/>
    <col min="529" max="530" width="11.85546875" style="113" bestFit="1" customWidth="1"/>
    <col min="531" max="532" width="10.42578125" style="113" bestFit="1" customWidth="1"/>
    <col min="533" max="533" width="11.85546875" style="113" bestFit="1" customWidth="1"/>
    <col min="534" max="534" width="10.5703125" style="113" customWidth="1"/>
    <col min="535" max="535" width="9.42578125" style="113" bestFit="1" customWidth="1"/>
    <col min="536" max="538" width="10.5703125" style="113" bestFit="1" customWidth="1"/>
    <col min="539" max="539" width="9.85546875" style="113" customWidth="1"/>
    <col min="540" max="540" width="10.140625" style="113" customWidth="1"/>
    <col min="541" max="545" width="10.42578125" style="113" customWidth="1"/>
    <col min="546" max="546" width="13.7109375" style="113" customWidth="1"/>
    <col min="547" max="547" width="10.42578125" style="113" customWidth="1"/>
    <col min="548" max="768" width="9.140625" style="113"/>
    <col min="769" max="769" width="49.85546875" style="113" customWidth="1"/>
    <col min="770" max="770" width="12" style="113" customWidth="1"/>
    <col min="771" max="771" width="13" style="113" customWidth="1"/>
    <col min="772" max="772" width="12.85546875" style="113" customWidth="1"/>
    <col min="773" max="773" width="12.42578125" style="113" customWidth="1"/>
    <col min="774" max="774" width="11.42578125" style="113" customWidth="1"/>
    <col min="775" max="775" width="11.5703125" style="113" customWidth="1"/>
    <col min="776" max="776" width="11.42578125" style="113" customWidth="1"/>
    <col min="777" max="777" width="12.5703125" style="113" customWidth="1"/>
    <col min="778" max="778" width="11" style="113" customWidth="1"/>
    <col min="779" max="779" width="10.42578125" style="113" bestFit="1" customWidth="1"/>
    <col min="780" max="783" width="11.85546875" style="113" bestFit="1" customWidth="1"/>
    <col min="784" max="784" width="11.5703125" style="113" bestFit="1" customWidth="1"/>
    <col min="785" max="786" width="11.85546875" style="113" bestFit="1" customWidth="1"/>
    <col min="787" max="788" width="10.42578125" style="113" bestFit="1" customWidth="1"/>
    <col min="789" max="789" width="11.85546875" style="113" bestFit="1" customWidth="1"/>
    <col min="790" max="790" width="10.5703125" style="113" customWidth="1"/>
    <col min="791" max="791" width="9.42578125" style="113" bestFit="1" customWidth="1"/>
    <col min="792" max="794" width="10.5703125" style="113" bestFit="1" customWidth="1"/>
    <col min="795" max="795" width="9.85546875" style="113" customWidth="1"/>
    <col min="796" max="796" width="10.140625" style="113" customWidth="1"/>
    <col min="797" max="801" width="10.42578125" style="113" customWidth="1"/>
    <col min="802" max="802" width="13.7109375" style="113" customWidth="1"/>
    <col min="803" max="803" width="10.42578125" style="113" customWidth="1"/>
    <col min="804" max="1024" width="9.140625" style="113"/>
    <col min="1025" max="1025" width="49.85546875" style="113" customWidth="1"/>
    <col min="1026" max="1026" width="12" style="113" customWidth="1"/>
    <col min="1027" max="1027" width="13" style="113" customWidth="1"/>
    <col min="1028" max="1028" width="12.85546875" style="113" customWidth="1"/>
    <col min="1029" max="1029" width="12.42578125" style="113" customWidth="1"/>
    <col min="1030" max="1030" width="11.42578125" style="113" customWidth="1"/>
    <col min="1031" max="1031" width="11.5703125" style="113" customWidth="1"/>
    <col min="1032" max="1032" width="11.42578125" style="113" customWidth="1"/>
    <col min="1033" max="1033" width="12.5703125" style="113" customWidth="1"/>
    <col min="1034" max="1034" width="11" style="113" customWidth="1"/>
    <col min="1035" max="1035" width="10.42578125" style="113" bestFit="1" customWidth="1"/>
    <col min="1036" max="1039" width="11.85546875" style="113" bestFit="1" customWidth="1"/>
    <col min="1040" max="1040" width="11.5703125" style="113" bestFit="1" customWidth="1"/>
    <col min="1041" max="1042" width="11.85546875" style="113" bestFit="1" customWidth="1"/>
    <col min="1043" max="1044" width="10.42578125" style="113" bestFit="1" customWidth="1"/>
    <col min="1045" max="1045" width="11.85546875" style="113" bestFit="1" customWidth="1"/>
    <col min="1046" max="1046" width="10.5703125" style="113" customWidth="1"/>
    <col min="1047" max="1047" width="9.42578125" style="113" bestFit="1" customWidth="1"/>
    <col min="1048" max="1050" width="10.5703125" style="113" bestFit="1" customWidth="1"/>
    <col min="1051" max="1051" width="9.85546875" style="113" customWidth="1"/>
    <col min="1052" max="1052" width="10.140625" style="113" customWidth="1"/>
    <col min="1053" max="1057" width="10.42578125" style="113" customWidth="1"/>
    <col min="1058" max="1058" width="13.7109375" style="113" customWidth="1"/>
    <col min="1059" max="1059" width="10.42578125" style="113" customWidth="1"/>
    <col min="1060" max="1280" width="9.140625" style="113"/>
    <col min="1281" max="1281" width="49.85546875" style="113" customWidth="1"/>
    <col min="1282" max="1282" width="12" style="113" customWidth="1"/>
    <col min="1283" max="1283" width="13" style="113" customWidth="1"/>
    <col min="1284" max="1284" width="12.85546875" style="113" customWidth="1"/>
    <col min="1285" max="1285" width="12.42578125" style="113" customWidth="1"/>
    <col min="1286" max="1286" width="11.42578125" style="113" customWidth="1"/>
    <col min="1287" max="1287" width="11.5703125" style="113" customWidth="1"/>
    <col min="1288" max="1288" width="11.42578125" style="113" customWidth="1"/>
    <col min="1289" max="1289" width="12.5703125" style="113" customWidth="1"/>
    <col min="1290" max="1290" width="11" style="113" customWidth="1"/>
    <col min="1291" max="1291" width="10.42578125" style="113" bestFit="1" customWidth="1"/>
    <col min="1292" max="1295" width="11.85546875" style="113" bestFit="1" customWidth="1"/>
    <col min="1296" max="1296" width="11.5703125" style="113" bestFit="1" customWidth="1"/>
    <col min="1297" max="1298" width="11.85546875" style="113" bestFit="1" customWidth="1"/>
    <col min="1299" max="1300" width="10.42578125" style="113" bestFit="1" customWidth="1"/>
    <col min="1301" max="1301" width="11.85546875" style="113" bestFit="1" customWidth="1"/>
    <col min="1302" max="1302" width="10.5703125" style="113" customWidth="1"/>
    <col min="1303" max="1303" width="9.42578125" style="113" bestFit="1" customWidth="1"/>
    <col min="1304" max="1306" width="10.5703125" style="113" bestFit="1" customWidth="1"/>
    <col min="1307" max="1307" width="9.85546875" style="113" customWidth="1"/>
    <col min="1308" max="1308" width="10.140625" style="113" customWidth="1"/>
    <col min="1309" max="1313" width="10.42578125" style="113" customWidth="1"/>
    <col min="1314" max="1314" width="13.7109375" style="113" customWidth="1"/>
    <col min="1315" max="1315" width="10.42578125" style="113" customWidth="1"/>
    <col min="1316" max="1536" width="9.140625" style="113"/>
    <col min="1537" max="1537" width="49.85546875" style="113" customWidth="1"/>
    <col min="1538" max="1538" width="12" style="113" customWidth="1"/>
    <col min="1539" max="1539" width="13" style="113" customWidth="1"/>
    <col min="1540" max="1540" width="12.85546875" style="113" customWidth="1"/>
    <col min="1541" max="1541" width="12.42578125" style="113" customWidth="1"/>
    <col min="1542" max="1542" width="11.42578125" style="113" customWidth="1"/>
    <col min="1543" max="1543" width="11.5703125" style="113" customWidth="1"/>
    <col min="1544" max="1544" width="11.42578125" style="113" customWidth="1"/>
    <col min="1545" max="1545" width="12.5703125" style="113" customWidth="1"/>
    <col min="1546" max="1546" width="11" style="113" customWidth="1"/>
    <col min="1547" max="1547" width="10.42578125" style="113" bestFit="1" customWidth="1"/>
    <col min="1548" max="1551" width="11.85546875" style="113" bestFit="1" customWidth="1"/>
    <col min="1552" max="1552" width="11.5703125" style="113" bestFit="1" customWidth="1"/>
    <col min="1553" max="1554" width="11.85546875" style="113" bestFit="1" customWidth="1"/>
    <col min="1555" max="1556" width="10.42578125" style="113" bestFit="1" customWidth="1"/>
    <col min="1557" max="1557" width="11.85546875" style="113" bestFit="1" customWidth="1"/>
    <col min="1558" max="1558" width="10.5703125" style="113" customWidth="1"/>
    <col min="1559" max="1559" width="9.42578125" style="113" bestFit="1" customWidth="1"/>
    <col min="1560" max="1562" width="10.5703125" style="113" bestFit="1" customWidth="1"/>
    <col min="1563" max="1563" width="9.85546875" style="113" customWidth="1"/>
    <col min="1564" max="1564" width="10.140625" style="113" customWidth="1"/>
    <col min="1565" max="1569" width="10.42578125" style="113" customWidth="1"/>
    <col min="1570" max="1570" width="13.7109375" style="113" customWidth="1"/>
    <col min="1571" max="1571" width="10.42578125" style="113" customWidth="1"/>
    <col min="1572" max="1792" width="9.140625" style="113"/>
    <col min="1793" max="1793" width="49.85546875" style="113" customWidth="1"/>
    <col min="1794" max="1794" width="12" style="113" customWidth="1"/>
    <col min="1795" max="1795" width="13" style="113" customWidth="1"/>
    <col min="1796" max="1796" width="12.85546875" style="113" customWidth="1"/>
    <col min="1797" max="1797" width="12.42578125" style="113" customWidth="1"/>
    <col min="1798" max="1798" width="11.42578125" style="113" customWidth="1"/>
    <col min="1799" max="1799" width="11.5703125" style="113" customWidth="1"/>
    <col min="1800" max="1800" width="11.42578125" style="113" customWidth="1"/>
    <col min="1801" max="1801" width="12.5703125" style="113" customWidth="1"/>
    <col min="1802" max="1802" width="11" style="113" customWidth="1"/>
    <col min="1803" max="1803" width="10.42578125" style="113" bestFit="1" customWidth="1"/>
    <col min="1804" max="1807" width="11.85546875" style="113" bestFit="1" customWidth="1"/>
    <col min="1808" max="1808" width="11.5703125" style="113" bestFit="1" customWidth="1"/>
    <col min="1809" max="1810" width="11.85546875" style="113" bestFit="1" customWidth="1"/>
    <col min="1811" max="1812" width="10.42578125" style="113" bestFit="1" customWidth="1"/>
    <col min="1813" max="1813" width="11.85546875" style="113" bestFit="1" customWidth="1"/>
    <col min="1814" max="1814" width="10.5703125" style="113" customWidth="1"/>
    <col min="1815" max="1815" width="9.42578125" style="113" bestFit="1" customWidth="1"/>
    <col min="1816" max="1818" width="10.5703125" style="113" bestFit="1" customWidth="1"/>
    <col min="1819" max="1819" width="9.85546875" style="113" customWidth="1"/>
    <col min="1820" max="1820" width="10.140625" style="113" customWidth="1"/>
    <col min="1821" max="1825" width="10.42578125" style="113" customWidth="1"/>
    <col min="1826" max="1826" width="13.7109375" style="113" customWidth="1"/>
    <col min="1827" max="1827" width="10.42578125" style="113" customWidth="1"/>
    <col min="1828" max="2048" width="9.140625" style="113"/>
    <col min="2049" max="2049" width="49.85546875" style="113" customWidth="1"/>
    <col min="2050" max="2050" width="12" style="113" customWidth="1"/>
    <col min="2051" max="2051" width="13" style="113" customWidth="1"/>
    <col min="2052" max="2052" width="12.85546875" style="113" customWidth="1"/>
    <col min="2053" max="2053" width="12.42578125" style="113" customWidth="1"/>
    <col min="2054" max="2054" width="11.42578125" style="113" customWidth="1"/>
    <col min="2055" max="2055" width="11.5703125" style="113" customWidth="1"/>
    <col min="2056" max="2056" width="11.42578125" style="113" customWidth="1"/>
    <col min="2057" max="2057" width="12.5703125" style="113" customWidth="1"/>
    <col min="2058" max="2058" width="11" style="113" customWidth="1"/>
    <col min="2059" max="2059" width="10.42578125" style="113" bestFit="1" customWidth="1"/>
    <col min="2060" max="2063" width="11.85546875" style="113" bestFit="1" customWidth="1"/>
    <col min="2064" max="2064" width="11.5703125" style="113" bestFit="1" customWidth="1"/>
    <col min="2065" max="2066" width="11.85546875" style="113" bestFit="1" customWidth="1"/>
    <col min="2067" max="2068" width="10.42578125" style="113" bestFit="1" customWidth="1"/>
    <col min="2069" max="2069" width="11.85546875" style="113" bestFit="1" customWidth="1"/>
    <col min="2070" max="2070" width="10.5703125" style="113" customWidth="1"/>
    <col min="2071" max="2071" width="9.42578125" style="113" bestFit="1" customWidth="1"/>
    <col min="2072" max="2074" width="10.5703125" style="113" bestFit="1" customWidth="1"/>
    <col min="2075" max="2075" width="9.85546875" style="113" customWidth="1"/>
    <col min="2076" max="2076" width="10.140625" style="113" customWidth="1"/>
    <col min="2077" max="2081" width="10.42578125" style="113" customWidth="1"/>
    <col min="2082" max="2082" width="13.7109375" style="113" customWidth="1"/>
    <col min="2083" max="2083" width="10.42578125" style="113" customWidth="1"/>
    <col min="2084" max="2304" width="9.140625" style="113"/>
    <col min="2305" max="2305" width="49.85546875" style="113" customWidth="1"/>
    <col min="2306" max="2306" width="12" style="113" customWidth="1"/>
    <col min="2307" max="2307" width="13" style="113" customWidth="1"/>
    <col min="2308" max="2308" width="12.85546875" style="113" customWidth="1"/>
    <col min="2309" max="2309" width="12.42578125" style="113" customWidth="1"/>
    <col min="2310" max="2310" width="11.42578125" style="113" customWidth="1"/>
    <col min="2311" max="2311" width="11.5703125" style="113" customWidth="1"/>
    <col min="2312" max="2312" width="11.42578125" style="113" customWidth="1"/>
    <col min="2313" max="2313" width="12.5703125" style="113" customWidth="1"/>
    <col min="2314" max="2314" width="11" style="113" customWidth="1"/>
    <col min="2315" max="2315" width="10.42578125" style="113" bestFit="1" customWidth="1"/>
    <col min="2316" max="2319" width="11.85546875" style="113" bestFit="1" customWidth="1"/>
    <col min="2320" max="2320" width="11.5703125" style="113" bestFit="1" customWidth="1"/>
    <col min="2321" max="2322" width="11.85546875" style="113" bestFit="1" customWidth="1"/>
    <col min="2323" max="2324" width="10.42578125" style="113" bestFit="1" customWidth="1"/>
    <col min="2325" max="2325" width="11.85546875" style="113" bestFit="1" customWidth="1"/>
    <col min="2326" max="2326" width="10.5703125" style="113" customWidth="1"/>
    <col min="2327" max="2327" width="9.42578125" style="113" bestFit="1" customWidth="1"/>
    <col min="2328" max="2330" width="10.5703125" style="113" bestFit="1" customWidth="1"/>
    <col min="2331" max="2331" width="9.85546875" style="113" customWidth="1"/>
    <col min="2332" max="2332" width="10.140625" style="113" customWidth="1"/>
    <col min="2333" max="2337" width="10.42578125" style="113" customWidth="1"/>
    <col min="2338" max="2338" width="13.7109375" style="113" customWidth="1"/>
    <col min="2339" max="2339" width="10.42578125" style="113" customWidth="1"/>
    <col min="2340" max="2560" width="9.140625" style="113"/>
    <col min="2561" max="2561" width="49.85546875" style="113" customWidth="1"/>
    <col min="2562" max="2562" width="12" style="113" customWidth="1"/>
    <col min="2563" max="2563" width="13" style="113" customWidth="1"/>
    <col min="2564" max="2564" width="12.85546875" style="113" customWidth="1"/>
    <col min="2565" max="2565" width="12.42578125" style="113" customWidth="1"/>
    <col min="2566" max="2566" width="11.42578125" style="113" customWidth="1"/>
    <col min="2567" max="2567" width="11.5703125" style="113" customWidth="1"/>
    <col min="2568" max="2568" width="11.42578125" style="113" customWidth="1"/>
    <col min="2569" max="2569" width="12.5703125" style="113" customWidth="1"/>
    <col min="2570" max="2570" width="11" style="113" customWidth="1"/>
    <col min="2571" max="2571" width="10.42578125" style="113" bestFit="1" customWidth="1"/>
    <col min="2572" max="2575" width="11.85546875" style="113" bestFit="1" customWidth="1"/>
    <col min="2576" max="2576" width="11.5703125" style="113" bestFit="1" customWidth="1"/>
    <col min="2577" max="2578" width="11.85546875" style="113" bestFit="1" customWidth="1"/>
    <col min="2579" max="2580" width="10.42578125" style="113" bestFit="1" customWidth="1"/>
    <col min="2581" max="2581" width="11.85546875" style="113" bestFit="1" customWidth="1"/>
    <col min="2582" max="2582" width="10.5703125" style="113" customWidth="1"/>
    <col min="2583" max="2583" width="9.42578125" style="113" bestFit="1" customWidth="1"/>
    <col min="2584" max="2586" width="10.5703125" style="113" bestFit="1" customWidth="1"/>
    <col min="2587" max="2587" width="9.85546875" style="113" customWidth="1"/>
    <col min="2588" max="2588" width="10.140625" style="113" customWidth="1"/>
    <col min="2589" max="2593" width="10.42578125" style="113" customWidth="1"/>
    <col min="2594" max="2594" width="13.7109375" style="113" customWidth="1"/>
    <col min="2595" max="2595" width="10.42578125" style="113" customWidth="1"/>
    <col min="2596" max="2816" width="9.140625" style="113"/>
    <col min="2817" max="2817" width="49.85546875" style="113" customWidth="1"/>
    <col min="2818" max="2818" width="12" style="113" customWidth="1"/>
    <col min="2819" max="2819" width="13" style="113" customWidth="1"/>
    <col min="2820" max="2820" width="12.85546875" style="113" customWidth="1"/>
    <col min="2821" max="2821" width="12.42578125" style="113" customWidth="1"/>
    <col min="2822" max="2822" width="11.42578125" style="113" customWidth="1"/>
    <col min="2823" max="2823" width="11.5703125" style="113" customWidth="1"/>
    <col min="2824" max="2824" width="11.42578125" style="113" customWidth="1"/>
    <col min="2825" max="2825" width="12.5703125" style="113" customWidth="1"/>
    <col min="2826" max="2826" width="11" style="113" customWidth="1"/>
    <col min="2827" max="2827" width="10.42578125" style="113" bestFit="1" customWidth="1"/>
    <col min="2828" max="2831" width="11.85546875" style="113" bestFit="1" customWidth="1"/>
    <col min="2832" max="2832" width="11.5703125" style="113" bestFit="1" customWidth="1"/>
    <col min="2833" max="2834" width="11.85546875" style="113" bestFit="1" customWidth="1"/>
    <col min="2835" max="2836" width="10.42578125" style="113" bestFit="1" customWidth="1"/>
    <col min="2837" max="2837" width="11.85546875" style="113" bestFit="1" customWidth="1"/>
    <col min="2838" max="2838" width="10.5703125" style="113" customWidth="1"/>
    <col min="2839" max="2839" width="9.42578125" style="113" bestFit="1" customWidth="1"/>
    <col min="2840" max="2842" width="10.5703125" style="113" bestFit="1" customWidth="1"/>
    <col min="2843" max="2843" width="9.85546875" style="113" customWidth="1"/>
    <col min="2844" max="2844" width="10.140625" style="113" customWidth="1"/>
    <col min="2845" max="2849" width="10.42578125" style="113" customWidth="1"/>
    <col min="2850" max="2850" width="13.7109375" style="113" customWidth="1"/>
    <col min="2851" max="2851" width="10.42578125" style="113" customWidth="1"/>
    <col min="2852" max="3072" width="9.140625" style="113"/>
    <col min="3073" max="3073" width="49.85546875" style="113" customWidth="1"/>
    <col min="3074" max="3074" width="12" style="113" customWidth="1"/>
    <col min="3075" max="3075" width="13" style="113" customWidth="1"/>
    <col min="3076" max="3076" width="12.85546875" style="113" customWidth="1"/>
    <col min="3077" max="3077" width="12.42578125" style="113" customWidth="1"/>
    <col min="3078" max="3078" width="11.42578125" style="113" customWidth="1"/>
    <col min="3079" max="3079" width="11.5703125" style="113" customWidth="1"/>
    <col min="3080" max="3080" width="11.42578125" style="113" customWidth="1"/>
    <col min="3081" max="3081" width="12.5703125" style="113" customWidth="1"/>
    <col min="3082" max="3082" width="11" style="113" customWidth="1"/>
    <col min="3083" max="3083" width="10.42578125" style="113" bestFit="1" customWidth="1"/>
    <col min="3084" max="3087" width="11.85546875" style="113" bestFit="1" customWidth="1"/>
    <col min="3088" max="3088" width="11.5703125" style="113" bestFit="1" customWidth="1"/>
    <col min="3089" max="3090" width="11.85546875" style="113" bestFit="1" customWidth="1"/>
    <col min="3091" max="3092" width="10.42578125" style="113" bestFit="1" customWidth="1"/>
    <col min="3093" max="3093" width="11.85546875" style="113" bestFit="1" customWidth="1"/>
    <col min="3094" max="3094" width="10.5703125" style="113" customWidth="1"/>
    <col min="3095" max="3095" width="9.42578125" style="113" bestFit="1" customWidth="1"/>
    <col min="3096" max="3098" width="10.5703125" style="113" bestFit="1" customWidth="1"/>
    <col min="3099" max="3099" width="9.85546875" style="113" customWidth="1"/>
    <col min="3100" max="3100" width="10.140625" style="113" customWidth="1"/>
    <col min="3101" max="3105" width="10.42578125" style="113" customWidth="1"/>
    <col min="3106" max="3106" width="13.7109375" style="113" customWidth="1"/>
    <col min="3107" max="3107" width="10.42578125" style="113" customWidth="1"/>
    <col min="3108" max="3328" width="9.140625" style="113"/>
    <col min="3329" max="3329" width="49.85546875" style="113" customWidth="1"/>
    <col min="3330" max="3330" width="12" style="113" customWidth="1"/>
    <col min="3331" max="3331" width="13" style="113" customWidth="1"/>
    <col min="3332" max="3332" width="12.85546875" style="113" customWidth="1"/>
    <col min="3333" max="3333" width="12.42578125" style="113" customWidth="1"/>
    <col min="3334" max="3334" width="11.42578125" style="113" customWidth="1"/>
    <col min="3335" max="3335" width="11.5703125" style="113" customWidth="1"/>
    <col min="3336" max="3336" width="11.42578125" style="113" customWidth="1"/>
    <col min="3337" max="3337" width="12.5703125" style="113" customWidth="1"/>
    <col min="3338" max="3338" width="11" style="113" customWidth="1"/>
    <col min="3339" max="3339" width="10.42578125" style="113" bestFit="1" customWidth="1"/>
    <col min="3340" max="3343" width="11.85546875" style="113" bestFit="1" customWidth="1"/>
    <col min="3344" max="3344" width="11.5703125" style="113" bestFit="1" customWidth="1"/>
    <col min="3345" max="3346" width="11.85546875" style="113" bestFit="1" customWidth="1"/>
    <col min="3347" max="3348" width="10.42578125" style="113" bestFit="1" customWidth="1"/>
    <col min="3349" max="3349" width="11.85546875" style="113" bestFit="1" customWidth="1"/>
    <col min="3350" max="3350" width="10.5703125" style="113" customWidth="1"/>
    <col min="3351" max="3351" width="9.42578125" style="113" bestFit="1" customWidth="1"/>
    <col min="3352" max="3354" width="10.5703125" style="113" bestFit="1" customWidth="1"/>
    <col min="3355" max="3355" width="9.85546875" style="113" customWidth="1"/>
    <col min="3356" max="3356" width="10.140625" style="113" customWidth="1"/>
    <col min="3357" max="3361" width="10.42578125" style="113" customWidth="1"/>
    <col min="3362" max="3362" width="13.7109375" style="113" customWidth="1"/>
    <col min="3363" max="3363" width="10.42578125" style="113" customWidth="1"/>
    <col min="3364" max="3584" width="9.140625" style="113"/>
    <col min="3585" max="3585" width="49.85546875" style="113" customWidth="1"/>
    <col min="3586" max="3586" width="12" style="113" customWidth="1"/>
    <col min="3587" max="3587" width="13" style="113" customWidth="1"/>
    <col min="3588" max="3588" width="12.85546875" style="113" customWidth="1"/>
    <col min="3589" max="3589" width="12.42578125" style="113" customWidth="1"/>
    <col min="3590" max="3590" width="11.42578125" style="113" customWidth="1"/>
    <col min="3591" max="3591" width="11.5703125" style="113" customWidth="1"/>
    <col min="3592" max="3592" width="11.42578125" style="113" customWidth="1"/>
    <col min="3593" max="3593" width="12.5703125" style="113" customWidth="1"/>
    <col min="3594" max="3594" width="11" style="113" customWidth="1"/>
    <col min="3595" max="3595" width="10.42578125" style="113" bestFit="1" customWidth="1"/>
    <col min="3596" max="3599" width="11.85546875" style="113" bestFit="1" customWidth="1"/>
    <col min="3600" max="3600" width="11.5703125" style="113" bestFit="1" customWidth="1"/>
    <col min="3601" max="3602" width="11.85546875" style="113" bestFit="1" customWidth="1"/>
    <col min="3603" max="3604" width="10.42578125" style="113" bestFit="1" customWidth="1"/>
    <col min="3605" max="3605" width="11.85546875" style="113" bestFit="1" customWidth="1"/>
    <col min="3606" max="3606" width="10.5703125" style="113" customWidth="1"/>
    <col min="3607" max="3607" width="9.42578125" style="113" bestFit="1" customWidth="1"/>
    <col min="3608" max="3610" width="10.5703125" style="113" bestFit="1" customWidth="1"/>
    <col min="3611" max="3611" width="9.85546875" style="113" customWidth="1"/>
    <col min="3612" max="3612" width="10.140625" style="113" customWidth="1"/>
    <col min="3613" max="3617" width="10.42578125" style="113" customWidth="1"/>
    <col min="3618" max="3618" width="13.7109375" style="113" customWidth="1"/>
    <col min="3619" max="3619" width="10.42578125" style="113" customWidth="1"/>
    <col min="3620" max="3840" width="9.140625" style="113"/>
    <col min="3841" max="3841" width="49.85546875" style="113" customWidth="1"/>
    <col min="3842" max="3842" width="12" style="113" customWidth="1"/>
    <col min="3843" max="3843" width="13" style="113" customWidth="1"/>
    <col min="3844" max="3844" width="12.85546875" style="113" customWidth="1"/>
    <col min="3845" max="3845" width="12.42578125" style="113" customWidth="1"/>
    <col min="3846" max="3846" width="11.42578125" style="113" customWidth="1"/>
    <col min="3847" max="3847" width="11.5703125" style="113" customWidth="1"/>
    <col min="3848" max="3848" width="11.42578125" style="113" customWidth="1"/>
    <col min="3849" max="3849" width="12.5703125" style="113" customWidth="1"/>
    <col min="3850" max="3850" width="11" style="113" customWidth="1"/>
    <col min="3851" max="3851" width="10.42578125" style="113" bestFit="1" customWidth="1"/>
    <col min="3852" max="3855" width="11.85546875" style="113" bestFit="1" customWidth="1"/>
    <col min="3856" max="3856" width="11.5703125" style="113" bestFit="1" customWidth="1"/>
    <col min="3857" max="3858" width="11.85546875" style="113" bestFit="1" customWidth="1"/>
    <col min="3859" max="3860" width="10.42578125" style="113" bestFit="1" customWidth="1"/>
    <col min="3861" max="3861" width="11.85546875" style="113" bestFit="1" customWidth="1"/>
    <col min="3862" max="3862" width="10.5703125" style="113" customWidth="1"/>
    <col min="3863" max="3863" width="9.42578125" style="113" bestFit="1" customWidth="1"/>
    <col min="3864" max="3866" width="10.5703125" style="113" bestFit="1" customWidth="1"/>
    <col min="3867" max="3867" width="9.85546875" style="113" customWidth="1"/>
    <col min="3868" max="3868" width="10.140625" style="113" customWidth="1"/>
    <col min="3869" max="3873" width="10.42578125" style="113" customWidth="1"/>
    <col min="3874" max="3874" width="13.7109375" style="113" customWidth="1"/>
    <col min="3875" max="3875" width="10.42578125" style="113" customWidth="1"/>
    <col min="3876" max="4096" width="9.140625" style="113"/>
    <col min="4097" max="4097" width="49.85546875" style="113" customWidth="1"/>
    <col min="4098" max="4098" width="12" style="113" customWidth="1"/>
    <col min="4099" max="4099" width="13" style="113" customWidth="1"/>
    <col min="4100" max="4100" width="12.85546875" style="113" customWidth="1"/>
    <col min="4101" max="4101" width="12.42578125" style="113" customWidth="1"/>
    <col min="4102" max="4102" width="11.42578125" style="113" customWidth="1"/>
    <col min="4103" max="4103" width="11.5703125" style="113" customWidth="1"/>
    <col min="4104" max="4104" width="11.42578125" style="113" customWidth="1"/>
    <col min="4105" max="4105" width="12.5703125" style="113" customWidth="1"/>
    <col min="4106" max="4106" width="11" style="113" customWidth="1"/>
    <col min="4107" max="4107" width="10.42578125" style="113" bestFit="1" customWidth="1"/>
    <col min="4108" max="4111" width="11.85546875" style="113" bestFit="1" customWidth="1"/>
    <col min="4112" max="4112" width="11.5703125" style="113" bestFit="1" customWidth="1"/>
    <col min="4113" max="4114" width="11.85546875" style="113" bestFit="1" customWidth="1"/>
    <col min="4115" max="4116" width="10.42578125" style="113" bestFit="1" customWidth="1"/>
    <col min="4117" max="4117" width="11.85546875" style="113" bestFit="1" customWidth="1"/>
    <col min="4118" max="4118" width="10.5703125" style="113" customWidth="1"/>
    <col min="4119" max="4119" width="9.42578125" style="113" bestFit="1" customWidth="1"/>
    <col min="4120" max="4122" width="10.5703125" style="113" bestFit="1" customWidth="1"/>
    <col min="4123" max="4123" width="9.85546875" style="113" customWidth="1"/>
    <col min="4124" max="4124" width="10.140625" style="113" customWidth="1"/>
    <col min="4125" max="4129" width="10.42578125" style="113" customWidth="1"/>
    <col min="4130" max="4130" width="13.7109375" style="113" customWidth="1"/>
    <col min="4131" max="4131" width="10.42578125" style="113" customWidth="1"/>
    <col min="4132" max="4352" width="9.140625" style="113"/>
    <col min="4353" max="4353" width="49.85546875" style="113" customWidth="1"/>
    <col min="4354" max="4354" width="12" style="113" customWidth="1"/>
    <col min="4355" max="4355" width="13" style="113" customWidth="1"/>
    <col min="4356" max="4356" width="12.85546875" style="113" customWidth="1"/>
    <col min="4357" max="4357" width="12.42578125" style="113" customWidth="1"/>
    <col min="4358" max="4358" width="11.42578125" style="113" customWidth="1"/>
    <col min="4359" max="4359" width="11.5703125" style="113" customWidth="1"/>
    <col min="4360" max="4360" width="11.42578125" style="113" customWidth="1"/>
    <col min="4361" max="4361" width="12.5703125" style="113" customWidth="1"/>
    <col min="4362" max="4362" width="11" style="113" customWidth="1"/>
    <col min="4363" max="4363" width="10.42578125" style="113" bestFit="1" customWidth="1"/>
    <col min="4364" max="4367" width="11.85546875" style="113" bestFit="1" customWidth="1"/>
    <col min="4368" max="4368" width="11.5703125" style="113" bestFit="1" customWidth="1"/>
    <col min="4369" max="4370" width="11.85546875" style="113" bestFit="1" customWidth="1"/>
    <col min="4371" max="4372" width="10.42578125" style="113" bestFit="1" customWidth="1"/>
    <col min="4373" max="4373" width="11.85546875" style="113" bestFit="1" customWidth="1"/>
    <col min="4374" max="4374" width="10.5703125" style="113" customWidth="1"/>
    <col min="4375" max="4375" width="9.42578125" style="113" bestFit="1" customWidth="1"/>
    <col min="4376" max="4378" width="10.5703125" style="113" bestFit="1" customWidth="1"/>
    <col min="4379" max="4379" width="9.85546875" style="113" customWidth="1"/>
    <col min="4380" max="4380" width="10.140625" style="113" customWidth="1"/>
    <col min="4381" max="4385" width="10.42578125" style="113" customWidth="1"/>
    <col min="4386" max="4386" width="13.7109375" style="113" customWidth="1"/>
    <col min="4387" max="4387" width="10.42578125" style="113" customWidth="1"/>
    <col min="4388" max="4608" width="9.140625" style="113"/>
    <col min="4609" max="4609" width="49.85546875" style="113" customWidth="1"/>
    <col min="4610" max="4610" width="12" style="113" customWidth="1"/>
    <col min="4611" max="4611" width="13" style="113" customWidth="1"/>
    <col min="4612" max="4612" width="12.85546875" style="113" customWidth="1"/>
    <col min="4613" max="4613" width="12.42578125" style="113" customWidth="1"/>
    <col min="4614" max="4614" width="11.42578125" style="113" customWidth="1"/>
    <col min="4615" max="4615" width="11.5703125" style="113" customWidth="1"/>
    <col min="4616" max="4616" width="11.42578125" style="113" customWidth="1"/>
    <col min="4617" max="4617" width="12.5703125" style="113" customWidth="1"/>
    <col min="4618" max="4618" width="11" style="113" customWidth="1"/>
    <col min="4619" max="4619" width="10.42578125" style="113" bestFit="1" customWidth="1"/>
    <col min="4620" max="4623" width="11.85546875" style="113" bestFit="1" customWidth="1"/>
    <col min="4624" max="4624" width="11.5703125" style="113" bestFit="1" customWidth="1"/>
    <col min="4625" max="4626" width="11.85546875" style="113" bestFit="1" customWidth="1"/>
    <col min="4627" max="4628" width="10.42578125" style="113" bestFit="1" customWidth="1"/>
    <col min="4629" max="4629" width="11.85546875" style="113" bestFit="1" customWidth="1"/>
    <col min="4630" max="4630" width="10.5703125" style="113" customWidth="1"/>
    <col min="4631" max="4631" width="9.42578125" style="113" bestFit="1" customWidth="1"/>
    <col min="4632" max="4634" width="10.5703125" style="113" bestFit="1" customWidth="1"/>
    <col min="4635" max="4635" width="9.85546875" style="113" customWidth="1"/>
    <col min="4636" max="4636" width="10.140625" style="113" customWidth="1"/>
    <col min="4637" max="4641" width="10.42578125" style="113" customWidth="1"/>
    <col min="4642" max="4642" width="13.7109375" style="113" customWidth="1"/>
    <col min="4643" max="4643" width="10.42578125" style="113" customWidth="1"/>
    <col min="4644" max="4864" width="9.140625" style="113"/>
    <col min="4865" max="4865" width="49.85546875" style="113" customWidth="1"/>
    <col min="4866" max="4866" width="12" style="113" customWidth="1"/>
    <col min="4867" max="4867" width="13" style="113" customWidth="1"/>
    <col min="4868" max="4868" width="12.85546875" style="113" customWidth="1"/>
    <col min="4869" max="4869" width="12.42578125" style="113" customWidth="1"/>
    <col min="4870" max="4870" width="11.42578125" style="113" customWidth="1"/>
    <col min="4871" max="4871" width="11.5703125" style="113" customWidth="1"/>
    <col min="4872" max="4872" width="11.42578125" style="113" customWidth="1"/>
    <col min="4873" max="4873" width="12.5703125" style="113" customWidth="1"/>
    <col min="4874" max="4874" width="11" style="113" customWidth="1"/>
    <col min="4875" max="4875" width="10.42578125" style="113" bestFit="1" customWidth="1"/>
    <col min="4876" max="4879" width="11.85546875" style="113" bestFit="1" customWidth="1"/>
    <col min="4880" max="4880" width="11.5703125" style="113" bestFit="1" customWidth="1"/>
    <col min="4881" max="4882" width="11.85546875" style="113" bestFit="1" customWidth="1"/>
    <col min="4883" max="4884" width="10.42578125" style="113" bestFit="1" customWidth="1"/>
    <col min="4885" max="4885" width="11.85546875" style="113" bestFit="1" customWidth="1"/>
    <col min="4886" max="4886" width="10.5703125" style="113" customWidth="1"/>
    <col min="4887" max="4887" width="9.42578125" style="113" bestFit="1" customWidth="1"/>
    <col min="4888" max="4890" width="10.5703125" style="113" bestFit="1" customWidth="1"/>
    <col min="4891" max="4891" width="9.85546875" style="113" customWidth="1"/>
    <col min="4892" max="4892" width="10.140625" style="113" customWidth="1"/>
    <col min="4893" max="4897" width="10.42578125" style="113" customWidth="1"/>
    <col min="4898" max="4898" width="13.7109375" style="113" customWidth="1"/>
    <col min="4899" max="4899" width="10.42578125" style="113" customWidth="1"/>
    <col min="4900" max="5120" width="9.140625" style="113"/>
    <col min="5121" max="5121" width="49.85546875" style="113" customWidth="1"/>
    <col min="5122" max="5122" width="12" style="113" customWidth="1"/>
    <col min="5123" max="5123" width="13" style="113" customWidth="1"/>
    <col min="5124" max="5124" width="12.85546875" style="113" customWidth="1"/>
    <col min="5125" max="5125" width="12.42578125" style="113" customWidth="1"/>
    <col min="5126" max="5126" width="11.42578125" style="113" customWidth="1"/>
    <col min="5127" max="5127" width="11.5703125" style="113" customWidth="1"/>
    <col min="5128" max="5128" width="11.42578125" style="113" customWidth="1"/>
    <col min="5129" max="5129" width="12.5703125" style="113" customWidth="1"/>
    <col min="5130" max="5130" width="11" style="113" customWidth="1"/>
    <col min="5131" max="5131" width="10.42578125" style="113" bestFit="1" customWidth="1"/>
    <col min="5132" max="5135" width="11.85546875" style="113" bestFit="1" customWidth="1"/>
    <col min="5136" max="5136" width="11.5703125" style="113" bestFit="1" customWidth="1"/>
    <col min="5137" max="5138" width="11.85546875" style="113" bestFit="1" customWidth="1"/>
    <col min="5139" max="5140" width="10.42578125" style="113" bestFit="1" customWidth="1"/>
    <col min="5141" max="5141" width="11.85546875" style="113" bestFit="1" customWidth="1"/>
    <col min="5142" max="5142" width="10.5703125" style="113" customWidth="1"/>
    <col min="5143" max="5143" width="9.42578125" style="113" bestFit="1" customWidth="1"/>
    <col min="5144" max="5146" width="10.5703125" style="113" bestFit="1" customWidth="1"/>
    <col min="5147" max="5147" width="9.85546875" style="113" customWidth="1"/>
    <col min="5148" max="5148" width="10.140625" style="113" customWidth="1"/>
    <col min="5149" max="5153" width="10.42578125" style="113" customWidth="1"/>
    <col min="5154" max="5154" width="13.7109375" style="113" customWidth="1"/>
    <col min="5155" max="5155" width="10.42578125" style="113" customWidth="1"/>
    <col min="5156" max="5376" width="9.140625" style="113"/>
    <col min="5377" max="5377" width="49.85546875" style="113" customWidth="1"/>
    <col min="5378" max="5378" width="12" style="113" customWidth="1"/>
    <col min="5379" max="5379" width="13" style="113" customWidth="1"/>
    <col min="5380" max="5380" width="12.85546875" style="113" customWidth="1"/>
    <col min="5381" max="5381" width="12.42578125" style="113" customWidth="1"/>
    <col min="5382" max="5382" width="11.42578125" style="113" customWidth="1"/>
    <col min="5383" max="5383" width="11.5703125" style="113" customWidth="1"/>
    <col min="5384" max="5384" width="11.42578125" style="113" customWidth="1"/>
    <col min="5385" max="5385" width="12.5703125" style="113" customWidth="1"/>
    <col min="5386" max="5386" width="11" style="113" customWidth="1"/>
    <col min="5387" max="5387" width="10.42578125" style="113" bestFit="1" customWidth="1"/>
    <col min="5388" max="5391" width="11.85546875" style="113" bestFit="1" customWidth="1"/>
    <col min="5392" max="5392" width="11.5703125" style="113" bestFit="1" customWidth="1"/>
    <col min="5393" max="5394" width="11.85546875" style="113" bestFit="1" customWidth="1"/>
    <col min="5395" max="5396" width="10.42578125" style="113" bestFit="1" customWidth="1"/>
    <col min="5397" max="5397" width="11.85546875" style="113" bestFit="1" customWidth="1"/>
    <col min="5398" max="5398" width="10.5703125" style="113" customWidth="1"/>
    <col min="5399" max="5399" width="9.42578125" style="113" bestFit="1" customWidth="1"/>
    <col min="5400" max="5402" width="10.5703125" style="113" bestFit="1" customWidth="1"/>
    <col min="5403" max="5403" width="9.85546875" style="113" customWidth="1"/>
    <col min="5404" max="5404" width="10.140625" style="113" customWidth="1"/>
    <col min="5405" max="5409" width="10.42578125" style="113" customWidth="1"/>
    <col min="5410" max="5410" width="13.7109375" style="113" customWidth="1"/>
    <col min="5411" max="5411" width="10.42578125" style="113" customWidth="1"/>
    <col min="5412" max="5632" width="9.140625" style="113"/>
    <col min="5633" max="5633" width="49.85546875" style="113" customWidth="1"/>
    <col min="5634" max="5634" width="12" style="113" customWidth="1"/>
    <col min="5635" max="5635" width="13" style="113" customWidth="1"/>
    <col min="5636" max="5636" width="12.85546875" style="113" customWidth="1"/>
    <col min="5637" max="5637" width="12.42578125" style="113" customWidth="1"/>
    <col min="5638" max="5638" width="11.42578125" style="113" customWidth="1"/>
    <col min="5639" max="5639" width="11.5703125" style="113" customWidth="1"/>
    <col min="5640" max="5640" width="11.42578125" style="113" customWidth="1"/>
    <col min="5641" max="5641" width="12.5703125" style="113" customWidth="1"/>
    <col min="5642" max="5642" width="11" style="113" customWidth="1"/>
    <col min="5643" max="5643" width="10.42578125" style="113" bestFit="1" customWidth="1"/>
    <col min="5644" max="5647" width="11.85546875" style="113" bestFit="1" customWidth="1"/>
    <col min="5648" max="5648" width="11.5703125" style="113" bestFit="1" customWidth="1"/>
    <col min="5649" max="5650" width="11.85546875" style="113" bestFit="1" customWidth="1"/>
    <col min="5651" max="5652" width="10.42578125" style="113" bestFit="1" customWidth="1"/>
    <col min="5653" max="5653" width="11.85546875" style="113" bestFit="1" customWidth="1"/>
    <col min="5654" max="5654" width="10.5703125" style="113" customWidth="1"/>
    <col min="5655" max="5655" width="9.42578125" style="113" bestFit="1" customWidth="1"/>
    <col min="5656" max="5658" width="10.5703125" style="113" bestFit="1" customWidth="1"/>
    <col min="5659" max="5659" width="9.85546875" style="113" customWidth="1"/>
    <col min="5660" max="5660" width="10.140625" style="113" customWidth="1"/>
    <col min="5661" max="5665" width="10.42578125" style="113" customWidth="1"/>
    <col min="5666" max="5666" width="13.7109375" style="113" customWidth="1"/>
    <col min="5667" max="5667" width="10.42578125" style="113" customWidth="1"/>
    <col min="5668" max="5888" width="9.140625" style="113"/>
    <col min="5889" max="5889" width="49.85546875" style="113" customWidth="1"/>
    <col min="5890" max="5890" width="12" style="113" customWidth="1"/>
    <col min="5891" max="5891" width="13" style="113" customWidth="1"/>
    <col min="5892" max="5892" width="12.85546875" style="113" customWidth="1"/>
    <col min="5893" max="5893" width="12.42578125" style="113" customWidth="1"/>
    <col min="5894" max="5894" width="11.42578125" style="113" customWidth="1"/>
    <col min="5895" max="5895" width="11.5703125" style="113" customWidth="1"/>
    <col min="5896" max="5896" width="11.42578125" style="113" customWidth="1"/>
    <col min="5897" max="5897" width="12.5703125" style="113" customWidth="1"/>
    <col min="5898" max="5898" width="11" style="113" customWidth="1"/>
    <col min="5899" max="5899" width="10.42578125" style="113" bestFit="1" customWidth="1"/>
    <col min="5900" max="5903" width="11.85546875" style="113" bestFit="1" customWidth="1"/>
    <col min="5904" max="5904" width="11.5703125" style="113" bestFit="1" customWidth="1"/>
    <col min="5905" max="5906" width="11.85546875" style="113" bestFit="1" customWidth="1"/>
    <col min="5907" max="5908" width="10.42578125" style="113" bestFit="1" customWidth="1"/>
    <col min="5909" max="5909" width="11.85546875" style="113" bestFit="1" customWidth="1"/>
    <col min="5910" max="5910" width="10.5703125" style="113" customWidth="1"/>
    <col min="5911" max="5911" width="9.42578125" style="113" bestFit="1" customWidth="1"/>
    <col min="5912" max="5914" width="10.5703125" style="113" bestFit="1" customWidth="1"/>
    <col min="5915" max="5915" width="9.85546875" style="113" customWidth="1"/>
    <col min="5916" max="5916" width="10.140625" style="113" customWidth="1"/>
    <col min="5917" max="5921" width="10.42578125" style="113" customWidth="1"/>
    <col min="5922" max="5922" width="13.7109375" style="113" customWidth="1"/>
    <col min="5923" max="5923" width="10.42578125" style="113" customWidth="1"/>
    <col min="5924" max="6144" width="9.140625" style="113"/>
    <col min="6145" max="6145" width="49.85546875" style="113" customWidth="1"/>
    <col min="6146" max="6146" width="12" style="113" customWidth="1"/>
    <col min="6147" max="6147" width="13" style="113" customWidth="1"/>
    <col min="6148" max="6148" width="12.85546875" style="113" customWidth="1"/>
    <col min="6149" max="6149" width="12.42578125" style="113" customWidth="1"/>
    <col min="6150" max="6150" width="11.42578125" style="113" customWidth="1"/>
    <col min="6151" max="6151" width="11.5703125" style="113" customWidth="1"/>
    <col min="6152" max="6152" width="11.42578125" style="113" customWidth="1"/>
    <col min="6153" max="6153" width="12.5703125" style="113" customWidth="1"/>
    <col min="6154" max="6154" width="11" style="113" customWidth="1"/>
    <col min="6155" max="6155" width="10.42578125" style="113" bestFit="1" customWidth="1"/>
    <col min="6156" max="6159" width="11.85546875" style="113" bestFit="1" customWidth="1"/>
    <col min="6160" max="6160" width="11.5703125" style="113" bestFit="1" customWidth="1"/>
    <col min="6161" max="6162" width="11.85546875" style="113" bestFit="1" customWidth="1"/>
    <col min="6163" max="6164" width="10.42578125" style="113" bestFit="1" customWidth="1"/>
    <col min="6165" max="6165" width="11.85546875" style="113" bestFit="1" customWidth="1"/>
    <col min="6166" max="6166" width="10.5703125" style="113" customWidth="1"/>
    <col min="6167" max="6167" width="9.42578125" style="113" bestFit="1" customWidth="1"/>
    <col min="6168" max="6170" width="10.5703125" style="113" bestFit="1" customWidth="1"/>
    <col min="6171" max="6171" width="9.85546875" style="113" customWidth="1"/>
    <col min="6172" max="6172" width="10.140625" style="113" customWidth="1"/>
    <col min="6173" max="6177" width="10.42578125" style="113" customWidth="1"/>
    <col min="6178" max="6178" width="13.7109375" style="113" customWidth="1"/>
    <col min="6179" max="6179" width="10.42578125" style="113" customWidth="1"/>
    <col min="6180" max="6400" width="9.140625" style="113"/>
    <col min="6401" max="6401" width="49.85546875" style="113" customWidth="1"/>
    <col min="6402" max="6402" width="12" style="113" customWidth="1"/>
    <col min="6403" max="6403" width="13" style="113" customWidth="1"/>
    <col min="6404" max="6404" width="12.85546875" style="113" customWidth="1"/>
    <col min="6405" max="6405" width="12.42578125" style="113" customWidth="1"/>
    <col min="6406" max="6406" width="11.42578125" style="113" customWidth="1"/>
    <col min="6407" max="6407" width="11.5703125" style="113" customWidth="1"/>
    <col min="6408" max="6408" width="11.42578125" style="113" customWidth="1"/>
    <col min="6409" max="6409" width="12.5703125" style="113" customWidth="1"/>
    <col min="6410" max="6410" width="11" style="113" customWidth="1"/>
    <col min="6411" max="6411" width="10.42578125" style="113" bestFit="1" customWidth="1"/>
    <col min="6412" max="6415" width="11.85546875" style="113" bestFit="1" customWidth="1"/>
    <col min="6416" max="6416" width="11.5703125" style="113" bestFit="1" customWidth="1"/>
    <col min="6417" max="6418" width="11.85546875" style="113" bestFit="1" customWidth="1"/>
    <col min="6419" max="6420" width="10.42578125" style="113" bestFit="1" customWidth="1"/>
    <col min="6421" max="6421" width="11.85546875" style="113" bestFit="1" customWidth="1"/>
    <col min="6422" max="6422" width="10.5703125" style="113" customWidth="1"/>
    <col min="6423" max="6423" width="9.42578125" style="113" bestFit="1" customWidth="1"/>
    <col min="6424" max="6426" width="10.5703125" style="113" bestFit="1" customWidth="1"/>
    <col min="6427" max="6427" width="9.85546875" style="113" customWidth="1"/>
    <col min="6428" max="6428" width="10.140625" style="113" customWidth="1"/>
    <col min="6429" max="6433" width="10.42578125" style="113" customWidth="1"/>
    <col min="6434" max="6434" width="13.7109375" style="113" customWidth="1"/>
    <col min="6435" max="6435" width="10.42578125" style="113" customWidth="1"/>
    <col min="6436" max="6656" width="9.140625" style="113"/>
    <col min="6657" max="6657" width="49.85546875" style="113" customWidth="1"/>
    <col min="6658" max="6658" width="12" style="113" customWidth="1"/>
    <col min="6659" max="6659" width="13" style="113" customWidth="1"/>
    <col min="6660" max="6660" width="12.85546875" style="113" customWidth="1"/>
    <col min="6661" max="6661" width="12.42578125" style="113" customWidth="1"/>
    <col min="6662" max="6662" width="11.42578125" style="113" customWidth="1"/>
    <col min="6663" max="6663" width="11.5703125" style="113" customWidth="1"/>
    <col min="6664" max="6664" width="11.42578125" style="113" customWidth="1"/>
    <col min="6665" max="6665" width="12.5703125" style="113" customWidth="1"/>
    <col min="6666" max="6666" width="11" style="113" customWidth="1"/>
    <col min="6667" max="6667" width="10.42578125" style="113" bestFit="1" customWidth="1"/>
    <col min="6668" max="6671" width="11.85546875" style="113" bestFit="1" customWidth="1"/>
    <col min="6672" max="6672" width="11.5703125" style="113" bestFit="1" customWidth="1"/>
    <col min="6673" max="6674" width="11.85546875" style="113" bestFit="1" customWidth="1"/>
    <col min="6675" max="6676" width="10.42578125" style="113" bestFit="1" customWidth="1"/>
    <col min="6677" max="6677" width="11.85546875" style="113" bestFit="1" customWidth="1"/>
    <col min="6678" max="6678" width="10.5703125" style="113" customWidth="1"/>
    <col min="6679" max="6679" width="9.42578125" style="113" bestFit="1" customWidth="1"/>
    <col min="6680" max="6682" width="10.5703125" style="113" bestFit="1" customWidth="1"/>
    <col min="6683" max="6683" width="9.85546875" style="113" customWidth="1"/>
    <col min="6684" max="6684" width="10.140625" style="113" customWidth="1"/>
    <col min="6685" max="6689" width="10.42578125" style="113" customWidth="1"/>
    <col min="6690" max="6690" width="13.7109375" style="113" customWidth="1"/>
    <col min="6691" max="6691" width="10.42578125" style="113" customWidth="1"/>
    <col min="6692" max="6912" width="9.140625" style="113"/>
    <col min="6913" max="6913" width="49.85546875" style="113" customWidth="1"/>
    <col min="6914" max="6914" width="12" style="113" customWidth="1"/>
    <col min="6915" max="6915" width="13" style="113" customWidth="1"/>
    <col min="6916" max="6916" width="12.85546875" style="113" customWidth="1"/>
    <col min="6917" max="6917" width="12.42578125" style="113" customWidth="1"/>
    <col min="6918" max="6918" width="11.42578125" style="113" customWidth="1"/>
    <col min="6919" max="6919" width="11.5703125" style="113" customWidth="1"/>
    <col min="6920" max="6920" width="11.42578125" style="113" customWidth="1"/>
    <col min="6921" max="6921" width="12.5703125" style="113" customWidth="1"/>
    <col min="6922" max="6922" width="11" style="113" customWidth="1"/>
    <col min="6923" max="6923" width="10.42578125" style="113" bestFit="1" customWidth="1"/>
    <col min="6924" max="6927" width="11.85546875" style="113" bestFit="1" customWidth="1"/>
    <col min="6928" max="6928" width="11.5703125" style="113" bestFit="1" customWidth="1"/>
    <col min="6929" max="6930" width="11.85546875" style="113" bestFit="1" customWidth="1"/>
    <col min="6931" max="6932" width="10.42578125" style="113" bestFit="1" customWidth="1"/>
    <col min="6933" max="6933" width="11.85546875" style="113" bestFit="1" customWidth="1"/>
    <col min="6934" max="6934" width="10.5703125" style="113" customWidth="1"/>
    <col min="6935" max="6935" width="9.42578125" style="113" bestFit="1" customWidth="1"/>
    <col min="6936" max="6938" width="10.5703125" style="113" bestFit="1" customWidth="1"/>
    <col min="6939" max="6939" width="9.85546875" style="113" customWidth="1"/>
    <col min="6940" max="6940" width="10.140625" style="113" customWidth="1"/>
    <col min="6941" max="6945" width="10.42578125" style="113" customWidth="1"/>
    <col min="6946" max="6946" width="13.7109375" style="113" customWidth="1"/>
    <col min="6947" max="6947" width="10.42578125" style="113" customWidth="1"/>
    <col min="6948" max="7168" width="9.140625" style="113"/>
    <col min="7169" max="7169" width="49.85546875" style="113" customWidth="1"/>
    <col min="7170" max="7170" width="12" style="113" customWidth="1"/>
    <col min="7171" max="7171" width="13" style="113" customWidth="1"/>
    <col min="7172" max="7172" width="12.85546875" style="113" customWidth="1"/>
    <col min="7173" max="7173" width="12.42578125" style="113" customWidth="1"/>
    <col min="7174" max="7174" width="11.42578125" style="113" customWidth="1"/>
    <col min="7175" max="7175" width="11.5703125" style="113" customWidth="1"/>
    <col min="7176" max="7176" width="11.42578125" style="113" customWidth="1"/>
    <col min="7177" max="7177" width="12.5703125" style="113" customWidth="1"/>
    <col min="7178" max="7178" width="11" style="113" customWidth="1"/>
    <col min="7179" max="7179" width="10.42578125" style="113" bestFit="1" customWidth="1"/>
    <col min="7180" max="7183" width="11.85546875" style="113" bestFit="1" customWidth="1"/>
    <col min="7184" max="7184" width="11.5703125" style="113" bestFit="1" customWidth="1"/>
    <col min="7185" max="7186" width="11.85546875" style="113" bestFit="1" customWidth="1"/>
    <col min="7187" max="7188" width="10.42578125" style="113" bestFit="1" customWidth="1"/>
    <col min="7189" max="7189" width="11.85546875" style="113" bestFit="1" customWidth="1"/>
    <col min="7190" max="7190" width="10.5703125" style="113" customWidth="1"/>
    <col min="7191" max="7191" width="9.42578125" style="113" bestFit="1" customWidth="1"/>
    <col min="7192" max="7194" width="10.5703125" style="113" bestFit="1" customWidth="1"/>
    <col min="7195" max="7195" width="9.85546875" style="113" customWidth="1"/>
    <col min="7196" max="7196" width="10.140625" style="113" customWidth="1"/>
    <col min="7197" max="7201" width="10.42578125" style="113" customWidth="1"/>
    <col min="7202" max="7202" width="13.7109375" style="113" customWidth="1"/>
    <col min="7203" max="7203" width="10.42578125" style="113" customWidth="1"/>
    <col min="7204" max="7424" width="9.140625" style="113"/>
    <col min="7425" max="7425" width="49.85546875" style="113" customWidth="1"/>
    <col min="7426" max="7426" width="12" style="113" customWidth="1"/>
    <col min="7427" max="7427" width="13" style="113" customWidth="1"/>
    <col min="7428" max="7428" width="12.85546875" style="113" customWidth="1"/>
    <col min="7429" max="7429" width="12.42578125" style="113" customWidth="1"/>
    <col min="7430" max="7430" width="11.42578125" style="113" customWidth="1"/>
    <col min="7431" max="7431" width="11.5703125" style="113" customWidth="1"/>
    <col min="7432" max="7432" width="11.42578125" style="113" customWidth="1"/>
    <col min="7433" max="7433" width="12.5703125" style="113" customWidth="1"/>
    <col min="7434" max="7434" width="11" style="113" customWidth="1"/>
    <col min="7435" max="7435" width="10.42578125" style="113" bestFit="1" customWidth="1"/>
    <col min="7436" max="7439" width="11.85546875" style="113" bestFit="1" customWidth="1"/>
    <col min="7440" max="7440" width="11.5703125" style="113" bestFit="1" customWidth="1"/>
    <col min="7441" max="7442" width="11.85546875" style="113" bestFit="1" customWidth="1"/>
    <col min="7443" max="7444" width="10.42578125" style="113" bestFit="1" customWidth="1"/>
    <col min="7445" max="7445" width="11.85546875" style="113" bestFit="1" customWidth="1"/>
    <col min="7446" max="7446" width="10.5703125" style="113" customWidth="1"/>
    <col min="7447" max="7447" width="9.42578125" style="113" bestFit="1" customWidth="1"/>
    <col min="7448" max="7450" width="10.5703125" style="113" bestFit="1" customWidth="1"/>
    <col min="7451" max="7451" width="9.85546875" style="113" customWidth="1"/>
    <col min="7452" max="7452" width="10.140625" style="113" customWidth="1"/>
    <col min="7453" max="7457" width="10.42578125" style="113" customWidth="1"/>
    <col min="7458" max="7458" width="13.7109375" style="113" customWidth="1"/>
    <col min="7459" max="7459" width="10.42578125" style="113" customWidth="1"/>
    <col min="7460" max="7680" width="9.140625" style="113"/>
    <col min="7681" max="7681" width="49.85546875" style="113" customWidth="1"/>
    <col min="7682" max="7682" width="12" style="113" customWidth="1"/>
    <col min="7683" max="7683" width="13" style="113" customWidth="1"/>
    <col min="7684" max="7684" width="12.85546875" style="113" customWidth="1"/>
    <col min="7685" max="7685" width="12.42578125" style="113" customWidth="1"/>
    <col min="7686" max="7686" width="11.42578125" style="113" customWidth="1"/>
    <col min="7687" max="7687" width="11.5703125" style="113" customWidth="1"/>
    <col min="7688" max="7688" width="11.42578125" style="113" customWidth="1"/>
    <col min="7689" max="7689" width="12.5703125" style="113" customWidth="1"/>
    <col min="7690" max="7690" width="11" style="113" customWidth="1"/>
    <col min="7691" max="7691" width="10.42578125" style="113" bestFit="1" customWidth="1"/>
    <col min="7692" max="7695" width="11.85546875" style="113" bestFit="1" customWidth="1"/>
    <col min="7696" max="7696" width="11.5703125" style="113" bestFit="1" customWidth="1"/>
    <col min="7697" max="7698" width="11.85546875" style="113" bestFit="1" customWidth="1"/>
    <col min="7699" max="7700" width="10.42578125" style="113" bestFit="1" customWidth="1"/>
    <col min="7701" max="7701" width="11.85546875" style="113" bestFit="1" customWidth="1"/>
    <col min="7702" max="7702" width="10.5703125" style="113" customWidth="1"/>
    <col min="7703" max="7703" width="9.42578125" style="113" bestFit="1" customWidth="1"/>
    <col min="7704" max="7706" width="10.5703125" style="113" bestFit="1" customWidth="1"/>
    <col min="7707" max="7707" width="9.85546875" style="113" customWidth="1"/>
    <col min="7708" max="7708" width="10.140625" style="113" customWidth="1"/>
    <col min="7709" max="7713" width="10.42578125" style="113" customWidth="1"/>
    <col min="7714" max="7714" width="13.7109375" style="113" customWidth="1"/>
    <col min="7715" max="7715" width="10.42578125" style="113" customWidth="1"/>
    <col min="7716" max="7936" width="9.140625" style="113"/>
    <col min="7937" max="7937" width="49.85546875" style="113" customWidth="1"/>
    <col min="7938" max="7938" width="12" style="113" customWidth="1"/>
    <col min="7939" max="7939" width="13" style="113" customWidth="1"/>
    <col min="7940" max="7940" width="12.85546875" style="113" customWidth="1"/>
    <col min="7941" max="7941" width="12.42578125" style="113" customWidth="1"/>
    <col min="7942" max="7942" width="11.42578125" style="113" customWidth="1"/>
    <col min="7943" max="7943" width="11.5703125" style="113" customWidth="1"/>
    <col min="7944" max="7944" width="11.42578125" style="113" customWidth="1"/>
    <col min="7945" max="7945" width="12.5703125" style="113" customWidth="1"/>
    <col min="7946" max="7946" width="11" style="113" customWidth="1"/>
    <col min="7947" max="7947" width="10.42578125" style="113" bestFit="1" customWidth="1"/>
    <col min="7948" max="7951" width="11.85546875" style="113" bestFit="1" customWidth="1"/>
    <col min="7952" max="7952" width="11.5703125" style="113" bestFit="1" customWidth="1"/>
    <col min="7953" max="7954" width="11.85546875" style="113" bestFit="1" customWidth="1"/>
    <col min="7955" max="7956" width="10.42578125" style="113" bestFit="1" customWidth="1"/>
    <col min="7957" max="7957" width="11.85546875" style="113" bestFit="1" customWidth="1"/>
    <col min="7958" max="7958" width="10.5703125" style="113" customWidth="1"/>
    <col min="7959" max="7959" width="9.42578125" style="113" bestFit="1" customWidth="1"/>
    <col min="7960" max="7962" width="10.5703125" style="113" bestFit="1" customWidth="1"/>
    <col min="7963" max="7963" width="9.85546875" style="113" customWidth="1"/>
    <col min="7964" max="7964" width="10.140625" style="113" customWidth="1"/>
    <col min="7965" max="7969" width="10.42578125" style="113" customWidth="1"/>
    <col min="7970" max="7970" width="13.7109375" style="113" customWidth="1"/>
    <col min="7971" max="7971" width="10.42578125" style="113" customWidth="1"/>
    <col min="7972" max="8192" width="9.140625" style="113"/>
    <col min="8193" max="8193" width="49.85546875" style="113" customWidth="1"/>
    <col min="8194" max="8194" width="12" style="113" customWidth="1"/>
    <col min="8195" max="8195" width="13" style="113" customWidth="1"/>
    <col min="8196" max="8196" width="12.85546875" style="113" customWidth="1"/>
    <col min="8197" max="8197" width="12.42578125" style="113" customWidth="1"/>
    <col min="8198" max="8198" width="11.42578125" style="113" customWidth="1"/>
    <col min="8199" max="8199" width="11.5703125" style="113" customWidth="1"/>
    <col min="8200" max="8200" width="11.42578125" style="113" customWidth="1"/>
    <col min="8201" max="8201" width="12.5703125" style="113" customWidth="1"/>
    <col min="8202" max="8202" width="11" style="113" customWidth="1"/>
    <col min="8203" max="8203" width="10.42578125" style="113" bestFit="1" customWidth="1"/>
    <col min="8204" max="8207" width="11.85546875" style="113" bestFit="1" customWidth="1"/>
    <col min="8208" max="8208" width="11.5703125" style="113" bestFit="1" customWidth="1"/>
    <col min="8209" max="8210" width="11.85546875" style="113" bestFit="1" customWidth="1"/>
    <col min="8211" max="8212" width="10.42578125" style="113" bestFit="1" customWidth="1"/>
    <col min="8213" max="8213" width="11.85546875" style="113" bestFit="1" customWidth="1"/>
    <col min="8214" max="8214" width="10.5703125" style="113" customWidth="1"/>
    <col min="8215" max="8215" width="9.42578125" style="113" bestFit="1" customWidth="1"/>
    <col min="8216" max="8218" width="10.5703125" style="113" bestFit="1" customWidth="1"/>
    <col min="8219" max="8219" width="9.85546875" style="113" customWidth="1"/>
    <col min="8220" max="8220" width="10.140625" style="113" customWidth="1"/>
    <col min="8221" max="8225" width="10.42578125" style="113" customWidth="1"/>
    <col min="8226" max="8226" width="13.7109375" style="113" customWidth="1"/>
    <col min="8227" max="8227" width="10.42578125" style="113" customWidth="1"/>
    <col min="8228" max="8448" width="9.140625" style="113"/>
    <col min="8449" max="8449" width="49.85546875" style="113" customWidth="1"/>
    <col min="8450" max="8450" width="12" style="113" customWidth="1"/>
    <col min="8451" max="8451" width="13" style="113" customWidth="1"/>
    <col min="8452" max="8452" width="12.85546875" style="113" customWidth="1"/>
    <col min="8453" max="8453" width="12.42578125" style="113" customWidth="1"/>
    <col min="8454" max="8454" width="11.42578125" style="113" customWidth="1"/>
    <col min="8455" max="8455" width="11.5703125" style="113" customWidth="1"/>
    <col min="8456" max="8456" width="11.42578125" style="113" customWidth="1"/>
    <col min="8457" max="8457" width="12.5703125" style="113" customWidth="1"/>
    <col min="8458" max="8458" width="11" style="113" customWidth="1"/>
    <col min="8459" max="8459" width="10.42578125" style="113" bestFit="1" customWidth="1"/>
    <col min="8460" max="8463" width="11.85546875" style="113" bestFit="1" customWidth="1"/>
    <col min="8464" max="8464" width="11.5703125" style="113" bestFit="1" customWidth="1"/>
    <col min="8465" max="8466" width="11.85546875" style="113" bestFit="1" customWidth="1"/>
    <col min="8467" max="8468" width="10.42578125" style="113" bestFit="1" customWidth="1"/>
    <col min="8469" max="8469" width="11.85546875" style="113" bestFit="1" customWidth="1"/>
    <col min="8470" max="8470" width="10.5703125" style="113" customWidth="1"/>
    <col min="8471" max="8471" width="9.42578125" style="113" bestFit="1" customWidth="1"/>
    <col min="8472" max="8474" width="10.5703125" style="113" bestFit="1" customWidth="1"/>
    <col min="8475" max="8475" width="9.85546875" style="113" customWidth="1"/>
    <col min="8476" max="8476" width="10.140625" style="113" customWidth="1"/>
    <col min="8477" max="8481" width="10.42578125" style="113" customWidth="1"/>
    <col min="8482" max="8482" width="13.7109375" style="113" customWidth="1"/>
    <col min="8483" max="8483" width="10.42578125" style="113" customWidth="1"/>
    <col min="8484" max="8704" width="9.140625" style="113"/>
    <col min="8705" max="8705" width="49.85546875" style="113" customWidth="1"/>
    <col min="8706" max="8706" width="12" style="113" customWidth="1"/>
    <col min="8707" max="8707" width="13" style="113" customWidth="1"/>
    <col min="8708" max="8708" width="12.85546875" style="113" customWidth="1"/>
    <col min="8709" max="8709" width="12.42578125" style="113" customWidth="1"/>
    <col min="8710" max="8710" width="11.42578125" style="113" customWidth="1"/>
    <col min="8711" max="8711" width="11.5703125" style="113" customWidth="1"/>
    <col min="8712" max="8712" width="11.42578125" style="113" customWidth="1"/>
    <col min="8713" max="8713" width="12.5703125" style="113" customWidth="1"/>
    <col min="8714" max="8714" width="11" style="113" customWidth="1"/>
    <col min="8715" max="8715" width="10.42578125" style="113" bestFit="1" customWidth="1"/>
    <col min="8716" max="8719" width="11.85546875" style="113" bestFit="1" customWidth="1"/>
    <col min="8720" max="8720" width="11.5703125" style="113" bestFit="1" customWidth="1"/>
    <col min="8721" max="8722" width="11.85546875" style="113" bestFit="1" customWidth="1"/>
    <col min="8723" max="8724" width="10.42578125" style="113" bestFit="1" customWidth="1"/>
    <col min="8725" max="8725" width="11.85546875" style="113" bestFit="1" customWidth="1"/>
    <col min="8726" max="8726" width="10.5703125" style="113" customWidth="1"/>
    <col min="8727" max="8727" width="9.42578125" style="113" bestFit="1" customWidth="1"/>
    <col min="8728" max="8730" width="10.5703125" style="113" bestFit="1" customWidth="1"/>
    <col min="8731" max="8731" width="9.85546875" style="113" customWidth="1"/>
    <col min="8732" max="8732" width="10.140625" style="113" customWidth="1"/>
    <col min="8733" max="8737" width="10.42578125" style="113" customWidth="1"/>
    <col min="8738" max="8738" width="13.7109375" style="113" customWidth="1"/>
    <col min="8739" max="8739" width="10.42578125" style="113" customWidth="1"/>
    <col min="8740" max="8960" width="9.140625" style="113"/>
    <col min="8961" max="8961" width="49.85546875" style="113" customWidth="1"/>
    <col min="8962" max="8962" width="12" style="113" customWidth="1"/>
    <col min="8963" max="8963" width="13" style="113" customWidth="1"/>
    <col min="8964" max="8964" width="12.85546875" style="113" customWidth="1"/>
    <col min="8965" max="8965" width="12.42578125" style="113" customWidth="1"/>
    <col min="8966" max="8966" width="11.42578125" style="113" customWidth="1"/>
    <col min="8967" max="8967" width="11.5703125" style="113" customWidth="1"/>
    <col min="8968" max="8968" width="11.42578125" style="113" customWidth="1"/>
    <col min="8969" max="8969" width="12.5703125" style="113" customWidth="1"/>
    <col min="8970" max="8970" width="11" style="113" customWidth="1"/>
    <col min="8971" max="8971" width="10.42578125" style="113" bestFit="1" customWidth="1"/>
    <col min="8972" max="8975" width="11.85546875" style="113" bestFit="1" customWidth="1"/>
    <col min="8976" max="8976" width="11.5703125" style="113" bestFit="1" customWidth="1"/>
    <col min="8977" max="8978" width="11.85546875" style="113" bestFit="1" customWidth="1"/>
    <col min="8979" max="8980" width="10.42578125" style="113" bestFit="1" customWidth="1"/>
    <col min="8981" max="8981" width="11.85546875" style="113" bestFit="1" customWidth="1"/>
    <col min="8982" max="8982" width="10.5703125" style="113" customWidth="1"/>
    <col min="8983" max="8983" width="9.42578125" style="113" bestFit="1" customWidth="1"/>
    <col min="8984" max="8986" width="10.5703125" style="113" bestFit="1" customWidth="1"/>
    <col min="8987" max="8987" width="9.85546875" style="113" customWidth="1"/>
    <col min="8988" max="8988" width="10.140625" style="113" customWidth="1"/>
    <col min="8989" max="8993" width="10.42578125" style="113" customWidth="1"/>
    <col min="8994" max="8994" width="13.7109375" style="113" customWidth="1"/>
    <col min="8995" max="8995" width="10.42578125" style="113" customWidth="1"/>
    <col min="8996" max="9216" width="9.140625" style="113"/>
    <col min="9217" max="9217" width="49.85546875" style="113" customWidth="1"/>
    <col min="9218" max="9218" width="12" style="113" customWidth="1"/>
    <col min="9219" max="9219" width="13" style="113" customWidth="1"/>
    <col min="9220" max="9220" width="12.85546875" style="113" customWidth="1"/>
    <col min="9221" max="9221" width="12.42578125" style="113" customWidth="1"/>
    <col min="9222" max="9222" width="11.42578125" style="113" customWidth="1"/>
    <col min="9223" max="9223" width="11.5703125" style="113" customWidth="1"/>
    <col min="9224" max="9224" width="11.42578125" style="113" customWidth="1"/>
    <col min="9225" max="9225" width="12.5703125" style="113" customWidth="1"/>
    <col min="9226" max="9226" width="11" style="113" customWidth="1"/>
    <col min="9227" max="9227" width="10.42578125" style="113" bestFit="1" customWidth="1"/>
    <col min="9228" max="9231" width="11.85546875" style="113" bestFit="1" customWidth="1"/>
    <col min="9232" max="9232" width="11.5703125" style="113" bestFit="1" customWidth="1"/>
    <col min="9233" max="9234" width="11.85546875" style="113" bestFit="1" customWidth="1"/>
    <col min="9235" max="9236" width="10.42578125" style="113" bestFit="1" customWidth="1"/>
    <col min="9237" max="9237" width="11.85546875" style="113" bestFit="1" customWidth="1"/>
    <col min="9238" max="9238" width="10.5703125" style="113" customWidth="1"/>
    <col min="9239" max="9239" width="9.42578125" style="113" bestFit="1" customWidth="1"/>
    <col min="9240" max="9242" width="10.5703125" style="113" bestFit="1" customWidth="1"/>
    <col min="9243" max="9243" width="9.85546875" style="113" customWidth="1"/>
    <col min="9244" max="9244" width="10.140625" style="113" customWidth="1"/>
    <col min="9245" max="9249" width="10.42578125" style="113" customWidth="1"/>
    <col min="9250" max="9250" width="13.7109375" style="113" customWidth="1"/>
    <col min="9251" max="9251" width="10.42578125" style="113" customWidth="1"/>
    <col min="9252" max="9472" width="9.140625" style="113"/>
    <col min="9473" max="9473" width="49.85546875" style="113" customWidth="1"/>
    <col min="9474" max="9474" width="12" style="113" customWidth="1"/>
    <col min="9475" max="9475" width="13" style="113" customWidth="1"/>
    <col min="9476" max="9476" width="12.85546875" style="113" customWidth="1"/>
    <col min="9477" max="9477" width="12.42578125" style="113" customWidth="1"/>
    <col min="9478" max="9478" width="11.42578125" style="113" customWidth="1"/>
    <col min="9479" max="9479" width="11.5703125" style="113" customWidth="1"/>
    <col min="9480" max="9480" width="11.42578125" style="113" customWidth="1"/>
    <col min="9481" max="9481" width="12.5703125" style="113" customWidth="1"/>
    <col min="9482" max="9482" width="11" style="113" customWidth="1"/>
    <col min="9483" max="9483" width="10.42578125" style="113" bestFit="1" customWidth="1"/>
    <col min="9484" max="9487" width="11.85546875" style="113" bestFit="1" customWidth="1"/>
    <col min="9488" max="9488" width="11.5703125" style="113" bestFit="1" customWidth="1"/>
    <col min="9489" max="9490" width="11.85546875" style="113" bestFit="1" customWidth="1"/>
    <col min="9491" max="9492" width="10.42578125" style="113" bestFit="1" customWidth="1"/>
    <col min="9493" max="9493" width="11.85546875" style="113" bestFit="1" customWidth="1"/>
    <col min="9494" max="9494" width="10.5703125" style="113" customWidth="1"/>
    <col min="9495" max="9495" width="9.42578125" style="113" bestFit="1" customWidth="1"/>
    <col min="9496" max="9498" width="10.5703125" style="113" bestFit="1" customWidth="1"/>
    <col min="9499" max="9499" width="9.85546875" style="113" customWidth="1"/>
    <col min="9500" max="9500" width="10.140625" style="113" customWidth="1"/>
    <col min="9501" max="9505" width="10.42578125" style="113" customWidth="1"/>
    <col min="9506" max="9506" width="13.7109375" style="113" customWidth="1"/>
    <col min="9507" max="9507" width="10.42578125" style="113" customWidth="1"/>
    <col min="9508" max="9728" width="9.140625" style="113"/>
    <col min="9729" max="9729" width="49.85546875" style="113" customWidth="1"/>
    <col min="9730" max="9730" width="12" style="113" customWidth="1"/>
    <col min="9731" max="9731" width="13" style="113" customWidth="1"/>
    <col min="9732" max="9732" width="12.85546875" style="113" customWidth="1"/>
    <col min="9733" max="9733" width="12.42578125" style="113" customWidth="1"/>
    <col min="9734" max="9734" width="11.42578125" style="113" customWidth="1"/>
    <col min="9735" max="9735" width="11.5703125" style="113" customWidth="1"/>
    <col min="9736" max="9736" width="11.42578125" style="113" customWidth="1"/>
    <col min="9737" max="9737" width="12.5703125" style="113" customWidth="1"/>
    <col min="9738" max="9738" width="11" style="113" customWidth="1"/>
    <col min="9739" max="9739" width="10.42578125" style="113" bestFit="1" customWidth="1"/>
    <col min="9740" max="9743" width="11.85546875" style="113" bestFit="1" customWidth="1"/>
    <col min="9744" max="9744" width="11.5703125" style="113" bestFit="1" customWidth="1"/>
    <col min="9745" max="9746" width="11.85546875" style="113" bestFit="1" customWidth="1"/>
    <col min="9747" max="9748" width="10.42578125" style="113" bestFit="1" customWidth="1"/>
    <col min="9749" max="9749" width="11.85546875" style="113" bestFit="1" customWidth="1"/>
    <col min="9750" max="9750" width="10.5703125" style="113" customWidth="1"/>
    <col min="9751" max="9751" width="9.42578125" style="113" bestFit="1" customWidth="1"/>
    <col min="9752" max="9754" width="10.5703125" style="113" bestFit="1" customWidth="1"/>
    <col min="9755" max="9755" width="9.85546875" style="113" customWidth="1"/>
    <col min="9756" max="9756" width="10.140625" style="113" customWidth="1"/>
    <col min="9757" max="9761" width="10.42578125" style="113" customWidth="1"/>
    <col min="9762" max="9762" width="13.7109375" style="113" customWidth="1"/>
    <col min="9763" max="9763" width="10.42578125" style="113" customWidth="1"/>
    <col min="9764" max="9984" width="9.140625" style="113"/>
    <col min="9985" max="9985" width="49.85546875" style="113" customWidth="1"/>
    <col min="9986" max="9986" width="12" style="113" customWidth="1"/>
    <col min="9987" max="9987" width="13" style="113" customWidth="1"/>
    <col min="9988" max="9988" width="12.85546875" style="113" customWidth="1"/>
    <col min="9989" max="9989" width="12.42578125" style="113" customWidth="1"/>
    <col min="9990" max="9990" width="11.42578125" style="113" customWidth="1"/>
    <col min="9991" max="9991" width="11.5703125" style="113" customWidth="1"/>
    <col min="9992" max="9992" width="11.42578125" style="113" customWidth="1"/>
    <col min="9993" max="9993" width="12.5703125" style="113" customWidth="1"/>
    <col min="9994" max="9994" width="11" style="113" customWidth="1"/>
    <col min="9995" max="9995" width="10.42578125" style="113" bestFit="1" customWidth="1"/>
    <col min="9996" max="9999" width="11.85546875" style="113" bestFit="1" customWidth="1"/>
    <col min="10000" max="10000" width="11.5703125" style="113" bestFit="1" customWidth="1"/>
    <col min="10001" max="10002" width="11.85546875" style="113" bestFit="1" customWidth="1"/>
    <col min="10003" max="10004" width="10.42578125" style="113" bestFit="1" customWidth="1"/>
    <col min="10005" max="10005" width="11.85546875" style="113" bestFit="1" customWidth="1"/>
    <col min="10006" max="10006" width="10.5703125" style="113" customWidth="1"/>
    <col min="10007" max="10007" width="9.42578125" style="113" bestFit="1" customWidth="1"/>
    <col min="10008" max="10010" width="10.5703125" style="113" bestFit="1" customWidth="1"/>
    <col min="10011" max="10011" width="9.85546875" style="113" customWidth="1"/>
    <col min="10012" max="10012" width="10.140625" style="113" customWidth="1"/>
    <col min="10013" max="10017" width="10.42578125" style="113" customWidth="1"/>
    <col min="10018" max="10018" width="13.7109375" style="113" customWidth="1"/>
    <col min="10019" max="10019" width="10.42578125" style="113" customWidth="1"/>
    <col min="10020" max="10240" width="9.140625" style="113"/>
    <col min="10241" max="10241" width="49.85546875" style="113" customWidth="1"/>
    <col min="10242" max="10242" width="12" style="113" customWidth="1"/>
    <col min="10243" max="10243" width="13" style="113" customWidth="1"/>
    <col min="10244" max="10244" width="12.85546875" style="113" customWidth="1"/>
    <col min="10245" max="10245" width="12.42578125" style="113" customWidth="1"/>
    <col min="10246" max="10246" width="11.42578125" style="113" customWidth="1"/>
    <col min="10247" max="10247" width="11.5703125" style="113" customWidth="1"/>
    <col min="10248" max="10248" width="11.42578125" style="113" customWidth="1"/>
    <col min="10249" max="10249" width="12.5703125" style="113" customWidth="1"/>
    <col min="10250" max="10250" width="11" style="113" customWidth="1"/>
    <col min="10251" max="10251" width="10.42578125" style="113" bestFit="1" customWidth="1"/>
    <col min="10252" max="10255" width="11.85546875" style="113" bestFit="1" customWidth="1"/>
    <col min="10256" max="10256" width="11.5703125" style="113" bestFit="1" customWidth="1"/>
    <col min="10257" max="10258" width="11.85546875" style="113" bestFit="1" customWidth="1"/>
    <col min="10259" max="10260" width="10.42578125" style="113" bestFit="1" customWidth="1"/>
    <col min="10261" max="10261" width="11.85546875" style="113" bestFit="1" customWidth="1"/>
    <col min="10262" max="10262" width="10.5703125" style="113" customWidth="1"/>
    <col min="10263" max="10263" width="9.42578125" style="113" bestFit="1" customWidth="1"/>
    <col min="10264" max="10266" width="10.5703125" style="113" bestFit="1" customWidth="1"/>
    <col min="10267" max="10267" width="9.85546875" style="113" customWidth="1"/>
    <col min="10268" max="10268" width="10.140625" style="113" customWidth="1"/>
    <col min="10269" max="10273" width="10.42578125" style="113" customWidth="1"/>
    <col min="10274" max="10274" width="13.7109375" style="113" customWidth="1"/>
    <col min="10275" max="10275" width="10.42578125" style="113" customWidth="1"/>
    <col min="10276" max="10496" width="9.140625" style="113"/>
    <col min="10497" max="10497" width="49.85546875" style="113" customWidth="1"/>
    <col min="10498" max="10498" width="12" style="113" customWidth="1"/>
    <col min="10499" max="10499" width="13" style="113" customWidth="1"/>
    <col min="10500" max="10500" width="12.85546875" style="113" customWidth="1"/>
    <col min="10501" max="10501" width="12.42578125" style="113" customWidth="1"/>
    <col min="10502" max="10502" width="11.42578125" style="113" customWidth="1"/>
    <col min="10503" max="10503" width="11.5703125" style="113" customWidth="1"/>
    <col min="10504" max="10504" width="11.42578125" style="113" customWidth="1"/>
    <col min="10505" max="10505" width="12.5703125" style="113" customWidth="1"/>
    <col min="10506" max="10506" width="11" style="113" customWidth="1"/>
    <col min="10507" max="10507" width="10.42578125" style="113" bestFit="1" customWidth="1"/>
    <col min="10508" max="10511" width="11.85546875" style="113" bestFit="1" customWidth="1"/>
    <col min="10512" max="10512" width="11.5703125" style="113" bestFit="1" customWidth="1"/>
    <col min="10513" max="10514" width="11.85546875" style="113" bestFit="1" customWidth="1"/>
    <col min="10515" max="10516" width="10.42578125" style="113" bestFit="1" customWidth="1"/>
    <col min="10517" max="10517" width="11.85546875" style="113" bestFit="1" customWidth="1"/>
    <col min="10518" max="10518" width="10.5703125" style="113" customWidth="1"/>
    <col min="10519" max="10519" width="9.42578125" style="113" bestFit="1" customWidth="1"/>
    <col min="10520" max="10522" width="10.5703125" style="113" bestFit="1" customWidth="1"/>
    <col min="10523" max="10523" width="9.85546875" style="113" customWidth="1"/>
    <col min="10524" max="10524" width="10.140625" style="113" customWidth="1"/>
    <col min="10525" max="10529" width="10.42578125" style="113" customWidth="1"/>
    <col min="10530" max="10530" width="13.7109375" style="113" customWidth="1"/>
    <col min="10531" max="10531" width="10.42578125" style="113" customWidth="1"/>
    <col min="10532" max="10752" width="9.140625" style="113"/>
    <col min="10753" max="10753" width="49.85546875" style="113" customWidth="1"/>
    <col min="10754" max="10754" width="12" style="113" customWidth="1"/>
    <col min="10755" max="10755" width="13" style="113" customWidth="1"/>
    <col min="10756" max="10756" width="12.85546875" style="113" customWidth="1"/>
    <col min="10757" max="10757" width="12.42578125" style="113" customWidth="1"/>
    <col min="10758" max="10758" width="11.42578125" style="113" customWidth="1"/>
    <col min="10759" max="10759" width="11.5703125" style="113" customWidth="1"/>
    <col min="10760" max="10760" width="11.42578125" style="113" customWidth="1"/>
    <col min="10761" max="10761" width="12.5703125" style="113" customWidth="1"/>
    <col min="10762" max="10762" width="11" style="113" customWidth="1"/>
    <col min="10763" max="10763" width="10.42578125" style="113" bestFit="1" customWidth="1"/>
    <col min="10764" max="10767" width="11.85546875" style="113" bestFit="1" customWidth="1"/>
    <col min="10768" max="10768" width="11.5703125" style="113" bestFit="1" customWidth="1"/>
    <col min="10769" max="10770" width="11.85546875" style="113" bestFit="1" customWidth="1"/>
    <col min="10771" max="10772" width="10.42578125" style="113" bestFit="1" customWidth="1"/>
    <col min="10773" max="10773" width="11.85546875" style="113" bestFit="1" customWidth="1"/>
    <col min="10774" max="10774" width="10.5703125" style="113" customWidth="1"/>
    <col min="10775" max="10775" width="9.42578125" style="113" bestFit="1" customWidth="1"/>
    <col min="10776" max="10778" width="10.5703125" style="113" bestFit="1" customWidth="1"/>
    <col min="10779" max="10779" width="9.85546875" style="113" customWidth="1"/>
    <col min="10780" max="10780" width="10.140625" style="113" customWidth="1"/>
    <col min="10781" max="10785" width="10.42578125" style="113" customWidth="1"/>
    <col min="10786" max="10786" width="13.7109375" style="113" customWidth="1"/>
    <col min="10787" max="10787" width="10.42578125" style="113" customWidth="1"/>
    <col min="10788" max="11008" width="9.140625" style="113"/>
    <col min="11009" max="11009" width="49.85546875" style="113" customWidth="1"/>
    <col min="11010" max="11010" width="12" style="113" customWidth="1"/>
    <col min="11011" max="11011" width="13" style="113" customWidth="1"/>
    <col min="11012" max="11012" width="12.85546875" style="113" customWidth="1"/>
    <col min="11013" max="11013" width="12.42578125" style="113" customWidth="1"/>
    <col min="11014" max="11014" width="11.42578125" style="113" customWidth="1"/>
    <col min="11015" max="11015" width="11.5703125" style="113" customWidth="1"/>
    <col min="11016" max="11016" width="11.42578125" style="113" customWidth="1"/>
    <col min="11017" max="11017" width="12.5703125" style="113" customWidth="1"/>
    <col min="11018" max="11018" width="11" style="113" customWidth="1"/>
    <col min="11019" max="11019" width="10.42578125" style="113" bestFit="1" customWidth="1"/>
    <col min="11020" max="11023" width="11.85546875" style="113" bestFit="1" customWidth="1"/>
    <col min="11024" max="11024" width="11.5703125" style="113" bestFit="1" customWidth="1"/>
    <col min="11025" max="11026" width="11.85546875" style="113" bestFit="1" customWidth="1"/>
    <col min="11027" max="11028" width="10.42578125" style="113" bestFit="1" customWidth="1"/>
    <col min="11029" max="11029" width="11.85546875" style="113" bestFit="1" customWidth="1"/>
    <col min="11030" max="11030" width="10.5703125" style="113" customWidth="1"/>
    <col min="11031" max="11031" width="9.42578125" style="113" bestFit="1" customWidth="1"/>
    <col min="11032" max="11034" width="10.5703125" style="113" bestFit="1" customWidth="1"/>
    <col min="11035" max="11035" width="9.85546875" style="113" customWidth="1"/>
    <col min="11036" max="11036" width="10.140625" style="113" customWidth="1"/>
    <col min="11037" max="11041" width="10.42578125" style="113" customWidth="1"/>
    <col min="11042" max="11042" width="13.7109375" style="113" customWidth="1"/>
    <col min="11043" max="11043" width="10.42578125" style="113" customWidth="1"/>
    <col min="11044" max="11264" width="9.140625" style="113"/>
    <col min="11265" max="11265" width="49.85546875" style="113" customWidth="1"/>
    <col min="11266" max="11266" width="12" style="113" customWidth="1"/>
    <col min="11267" max="11267" width="13" style="113" customWidth="1"/>
    <col min="11268" max="11268" width="12.85546875" style="113" customWidth="1"/>
    <col min="11269" max="11269" width="12.42578125" style="113" customWidth="1"/>
    <col min="11270" max="11270" width="11.42578125" style="113" customWidth="1"/>
    <col min="11271" max="11271" width="11.5703125" style="113" customWidth="1"/>
    <col min="11272" max="11272" width="11.42578125" style="113" customWidth="1"/>
    <col min="11273" max="11273" width="12.5703125" style="113" customWidth="1"/>
    <col min="11274" max="11274" width="11" style="113" customWidth="1"/>
    <col min="11275" max="11275" width="10.42578125" style="113" bestFit="1" customWidth="1"/>
    <col min="11276" max="11279" width="11.85546875" style="113" bestFit="1" customWidth="1"/>
    <col min="11280" max="11280" width="11.5703125" style="113" bestFit="1" customWidth="1"/>
    <col min="11281" max="11282" width="11.85546875" style="113" bestFit="1" customWidth="1"/>
    <col min="11283" max="11284" width="10.42578125" style="113" bestFit="1" customWidth="1"/>
    <col min="11285" max="11285" width="11.85546875" style="113" bestFit="1" customWidth="1"/>
    <col min="11286" max="11286" width="10.5703125" style="113" customWidth="1"/>
    <col min="11287" max="11287" width="9.42578125" style="113" bestFit="1" customWidth="1"/>
    <col min="11288" max="11290" width="10.5703125" style="113" bestFit="1" customWidth="1"/>
    <col min="11291" max="11291" width="9.85546875" style="113" customWidth="1"/>
    <col min="11292" max="11292" width="10.140625" style="113" customWidth="1"/>
    <col min="11293" max="11297" width="10.42578125" style="113" customWidth="1"/>
    <col min="11298" max="11298" width="13.7109375" style="113" customWidth="1"/>
    <col min="11299" max="11299" width="10.42578125" style="113" customWidth="1"/>
    <col min="11300" max="11520" width="9.140625" style="113"/>
    <col min="11521" max="11521" width="49.85546875" style="113" customWidth="1"/>
    <col min="11522" max="11522" width="12" style="113" customWidth="1"/>
    <col min="11523" max="11523" width="13" style="113" customWidth="1"/>
    <col min="11524" max="11524" width="12.85546875" style="113" customWidth="1"/>
    <col min="11525" max="11525" width="12.42578125" style="113" customWidth="1"/>
    <col min="11526" max="11526" width="11.42578125" style="113" customWidth="1"/>
    <col min="11527" max="11527" width="11.5703125" style="113" customWidth="1"/>
    <col min="11528" max="11528" width="11.42578125" style="113" customWidth="1"/>
    <col min="11529" max="11529" width="12.5703125" style="113" customWidth="1"/>
    <col min="11530" max="11530" width="11" style="113" customWidth="1"/>
    <col min="11531" max="11531" width="10.42578125" style="113" bestFit="1" customWidth="1"/>
    <col min="11532" max="11535" width="11.85546875" style="113" bestFit="1" customWidth="1"/>
    <col min="11536" max="11536" width="11.5703125" style="113" bestFit="1" customWidth="1"/>
    <col min="11537" max="11538" width="11.85546875" style="113" bestFit="1" customWidth="1"/>
    <col min="11539" max="11540" width="10.42578125" style="113" bestFit="1" customWidth="1"/>
    <col min="11541" max="11541" width="11.85546875" style="113" bestFit="1" customWidth="1"/>
    <col min="11542" max="11542" width="10.5703125" style="113" customWidth="1"/>
    <col min="11543" max="11543" width="9.42578125" style="113" bestFit="1" customWidth="1"/>
    <col min="11544" max="11546" width="10.5703125" style="113" bestFit="1" customWidth="1"/>
    <col min="11547" max="11547" width="9.85546875" style="113" customWidth="1"/>
    <col min="11548" max="11548" width="10.140625" style="113" customWidth="1"/>
    <col min="11549" max="11553" width="10.42578125" style="113" customWidth="1"/>
    <col min="11554" max="11554" width="13.7109375" style="113" customWidth="1"/>
    <col min="11555" max="11555" width="10.42578125" style="113" customWidth="1"/>
    <col min="11556" max="11776" width="9.140625" style="113"/>
    <col min="11777" max="11777" width="49.85546875" style="113" customWidth="1"/>
    <col min="11778" max="11778" width="12" style="113" customWidth="1"/>
    <col min="11779" max="11779" width="13" style="113" customWidth="1"/>
    <col min="11780" max="11780" width="12.85546875" style="113" customWidth="1"/>
    <col min="11781" max="11781" width="12.42578125" style="113" customWidth="1"/>
    <col min="11782" max="11782" width="11.42578125" style="113" customWidth="1"/>
    <col min="11783" max="11783" width="11.5703125" style="113" customWidth="1"/>
    <col min="11784" max="11784" width="11.42578125" style="113" customWidth="1"/>
    <col min="11785" max="11785" width="12.5703125" style="113" customWidth="1"/>
    <col min="11786" max="11786" width="11" style="113" customWidth="1"/>
    <col min="11787" max="11787" width="10.42578125" style="113" bestFit="1" customWidth="1"/>
    <col min="11788" max="11791" width="11.85546875" style="113" bestFit="1" customWidth="1"/>
    <col min="11792" max="11792" width="11.5703125" style="113" bestFit="1" customWidth="1"/>
    <col min="11793" max="11794" width="11.85546875" style="113" bestFit="1" customWidth="1"/>
    <col min="11795" max="11796" width="10.42578125" style="113" bestFit="1" customWidth="1"/>
    <col min="11797" max="11797" width="11.85546875" style="113" bestFit="1" customWidth="1"/>
    <col min="11798" max="11798" width="10.5703125" style="113" customWidth="1"/>
    <col min="11799" max="11799" width="9.42578125" style="113" bestFit="1" customWidth="1"/>
    <col min="11800" max="11802" width="10.5703125" style="113" bestFit="1" customWidth="1"/>
    <col min="11803" max="11803" width="9.85546875" style="113" customWidth="1"/>
    <col min="11804" max="11804" width="10.140625" style="113" customWidth="1"/>
    <col min="11805" max="11809" width="10.42578125" style="113" customWidth="1"/>
    <col min="11810" max="11810" width="13.7109375" style="113" customWidth="1"/>
    <col min="11811" max="11811" width="10.42578125" style="113" customWidth="1"/>
    <col min="11812" max="12032" width="9.140625" style="113"/>
    <col min="12033" max="12033" width="49.85546875" style="113" customWidth="1"/>
    <col min="12034" max="12034" width="12" style="113" customWidth="1"/>
    <col min="12035" max="12035" width="13" style="113" customWidth="1"/>
    <col min="12036" max="12036" width="12.85546875" style="113" customWidth="1"/>
    <col min="12037" max="12037" width="12.42578125" style="113" customWidth="1"/>
    <col min="12038" max="12038" width="11.42578125" style="113" customWidth="1"/>
    <col min="12039" max="12039" width="11.5703125" style="113" customWidth="1"/>
    <col min="12040" max="12040" width="11.42578125" style="113" customWidth="1"/>
    <col min="12041" max="12041" width="12.5703125" style="113" customWidth="1"/>
    <col min="12042" max="12042" width="11" style="113" customWidth="1"/>
    <col min="12043" max="12043" width="10.42578125" style="113" bestFit="1" customWidth="1"/>
    <col min="12044" max="12047" width="11.85546875" style="113" bestFit="1" customWidth="1"/>
    <col min="12048" max="12048" width="11.5703125" style="113" bestFit="1" customWidth="1"/>
    <col min="12049" max="12050" width="11.85546875" style="113" bestFit="1" customWidth="1"/>
    <col min="12051" max="12052" width="10.42578125" style="113" bestFit="1" customWidth="1"/>
    <col min="12053" max="12053" width="11.85546875" style="113" bestFit="1" customWidth="1"/>
    <col min="12054" max="12054" width="10.5703125" style="113" customWidth="1"/>
    <col min="12055" max="12055" width="9.42578125" style="113" bestFit="1" customWidth="1"/>
    <col min="12056" max="12058" width="10.5703125" style="113" bestFit="1" customWidth="1"/>
    <col min="12059" max="12059" width="9.85546875" style="113" customWidth="1"/>
    <col min="12060" max="12060" width="10.140625" style="113" customWidth="1"/>
    <col min="12061" max="12065" width="10.42578125" style="113" customWidth="1"/>
    <col min="12066" max="12066" width="13.7109375" style="113" customWidth="1"/>
    <col min="12067" max="12067" width="10.42578125" style="113" customWidth="1"/>
    <col min="12068" max="12288" width="9.140625" style="113"/>
    <col min="12289" max="12289" width="49.85546875" style="113" customWidth="1"/>
    <col min="12290" max="12290" width="12" style="113" customWidth="1"/>
    <col min="12291" max="12291" width="13" style="113" customWidth="1"/>
    <col min="12292" max="12292" width="12.85546875" style="113" customWidth="1"/>
    <col min="12293" max="12293" width="12.42578125" style="113" customWidth="1"/>
    <col min="12294" max="12294" width="11.42578125" style="113" customWidth="1"/>
    <col min="12295" max="12295" width="11.5703125" style="113" customWidth="1"/>
    <col min="12296" max="12296" width="11.42578125" style="113" customWidth="1"/>
    <col min="12297" max="12297" width="12.5703125" style="113" customWidth="1"/>
    <col min="12298" max="12298" width="11" style="113" customWidth="1"/>
    <col min="12299" max="12299" width="10.42578125" style="113" bestFit="1" customWidth="1"/>
    <col min="12300" max="12303" width="11.85546875" style="113" bestFit="1" customWidth="1"/>
    <col min="12304" max="12304" width="11.5703125" style="113" bestFit="1" customWidth="1"/>
    <col min="12305" max="12306" width="11.85546875" style="113" bestFit="1" customWidth="1"/>
    <col min="12307" max="12308" width="10.42578125" style="113" bestFit="1" customWidth="1"/>
    <col min="12309" max="12309" width="11.85546875" style="113" bestFit="1" customWidth="1"/>
    <col min="12310" max="12310" width="10.5703125" style="113" customWidth="1"/>
    <col min="12311" max="12311" width="9.42578125" style="113" bestFit="1" customWidth="1"/>
    <col min="12312" max="12314" width="10.5703125" style="113" bestFit="1" customWidth="1"/>
    <col min="12315" max="12315" width="9.85546875" style="113" customWidth="1"/>
    <col min="12316" max="12316" width="10.140625" style="113" customWidth="1"/>
    <col min="12317" max="12321" width="10.42578125" style="113" customWidth="1"/>
    <col min="12322" max="12322" width="13.7109375" style="113" customWidth="1"/>
    <col min="12323" max="12323" width="10.42578125" style="113" customWidth="1"/>
    <col min="12324" max="12544" width="9.140625" style="113"/>
    <col min="12545" max="12545" width="49.85546875" style="113" customWidth="1"/>
    <col min="12546" max="12546" width="12" style="113" customWidth="1"/>
    <col min="12547" max="12547" width="13" style="113" customWidth="1"/>
    <col min="12548" max="12548" width="12.85546875" style="113" customWidth="1"/>
    <col min="12549" max="12549" width="12.42578125" style="113" customWidth="1"/>
    <col min="12550" max="12550" width="11.42578125" style="113" customWidth="1"/>
    <col min="12551" max="12551" width="11.5703125" style="113" customWidth="1"/>
    <col min="12552" max="12552" width="11.42578125" style="113" customWidth="1"/>
    <col min="12553" max="12553" width="12.5703125" style="113" customWidth="1"/>
    <col min="12554" max="12554" width="11" style="113" customWidth="1"/>
    <col min="12555" max="12555" width="10.42578125" style="113" bestFit="1" customWidth="1"/>
    <col min="12556" max="12559" width="11.85546875" style="113" bestFit="1" customWidth="1"/>
    <col min="12560" max="12560" width="11.5703125" style="113" bestFit="1" customWidth="1"/>
    <col min="12561" max="12562" width="11.85546875" style="113" bestFit="1" customWidth="1"/>
    <col min="12563" max="12564" width="10.42578125" style="113" bestFit="1" customWidth="1"/>
    <col min="12565" max="12565" width="11.85546875" style="113" bestFit="1" customWidth="1"/>
    <col min="12566" max="12566" width="10.5703125" style="113" customWidth="1"/>
    <col min="12567" max="12567" width="9.42578125" style="113" bestFit="1" customWidth="1"/>
    <col min="12568" max="12570" width="10.5703125" style="113" bestFit="1" customWidth="1"/>
    <col min="12571" max="12571" width="9.85546875" style="113" customWidth="1"/>
    <col min="12572" max="12572" width="10.140625" style="113" customWidth="1"/>
    <col min="12573" max="12577" width="10.42578125" style="113" customWidth="1"/>
    <col min="12578" max="12578" width="13.7109375" style="113" customWidth="1"/>
    <col min="12579" max="12579" width="10.42578125" style="113" customWidth="1"/>
    <col min="12580" max="12800" width="9.140625" style="113"/>
    <col min="12801" max="12801" width="49.85546875" style="113" customWidth="1"/>
    <col min="12802" max="12802" width="12" style="113" customWidth="1"/>
    <col min="12803" max="12803" width="13" style="113" customWidth="1"/>
    <col min="12804" max="12804" width="12.85546875" style="113" customWidth="1"/>
    <col min="12805" max="12805" width="12.42578125" style="113" customWidth="1"/>
    <col min="12806" max="12806" width="11.42578125" style="113" customWidth="1"/>
    <col min="12807" max="12807" width="11.5703125" style="113" customWidth="1"/>
    <col min="12808" max="12808" width="11.42578125" style="113" customWidth="1"/>
    <col min="12809" max="12809" width="12.5703125" style="113" customWidth="1"/>
    <col min="12810" max="12810" width="11" style="113" customWidth="1"/>
    <col min="12811" max="12811" width="10.42578125" style="113" bestFit="1" customWidth="1"/>
    <col min="12812" max="12815" width="11.85546875" style="113" bestFit="1" customWidth="1"/>
    <col min="12816" max="12816" width="11.5703125" style="113" bestFit="1" customWidth="1"/>
    <col min="12817" max="12818" width="11.85546875" style="113" bestFit="1" customWidth="1"/>
    <col min="12819" max="12820" width="10.42578125" style="113" bestFit="1" customWidth="1"/>
    <col min="12821" max="12821" width="11.85546875" style="113" bestFit="1" customWidth="1"/>
    <col min="12822" max="12822" width="10.5703125" style="113" customWidth="1"/>
    <col min="12823" max="12823" width="9.42578125" style="113" bestFit="1" customWidth="1"/>
    <col min="12824" max="12826" width="10.5703125" style="113" bestFit="1" customWidth="1"/>
    <col min="12827" max="12827" width="9.85546875" style="113" customWidth="1"/>
    <col min="12828" max="12828" width="10.140625" style="113" customWidth="1"/>
    <col min="12829" max="12833" width="10.42578125" style="113" customWidth="1"/>
    <col min="12834" max="12834" width="13.7109375" style="113" customWidth="1"/>
    <col min="12835" max="12835" width="10.42578125" style="113" customWidth="1"/>
    <col min="12836" max="13056" width="9.140625" style="113"/>
    <col min="13057" max="13057" width="49.85546875" style="113" customWidth="1"/>
    <col min="13058" max="13058" width="12" style="113" customWidth="1"/>
    <col min="13059" max="13059" width="13" style="113" customWidth="1"/>
    <col min="13060" max="13060" width="12.85546875" style="113" customWidth="1"/>
    <col min="13061" max="13061" width="12.42578125" style="113" customWidth="1"/>
    <col min="13062" max="13062" width="11.42578125" style="113" customWidth="1"/>
    <col min="13063" max="13063" width="11.5703125" style="113" customWidth="1"/>
    <col min="13064" max="13064" width="11.42578125" style="113" customWidth="1"/>
    <col min="13065" max="13065" width="12.5703125" style="113" customWidth="1"/>
    <col min="13066" max="13066" width="11" style="113" customWidth="1"/>
    <col min="13067" max="13067" width="10.42578125" style="113" bestFit="1" customWidth="1"/>
    <col min="13068" max="13071" width="11.85546875" style="113" bestFit="1" customWidth="1"/>
    <col min="13072" max="13072" width="11.5703125" style="113" bestFit="1" customWidth="1"/>
    <col min="13073" max="13074" width="11.85546875" style="113" bestFit="1" customWidth="1"/>
    <col min="13075" max="13076" width="10.42578125" style="113" bestFit="1" customWidth="1"/>
    <col min="13077" max="13077" width="11.85546875" style="113" bestFit="1" customWidth="1"/>
    <col min="13078" max="13078" width="10.5703125" style="113" customWidth="1"/>
    <col min="13079" max="13079" width="9.42578125" style="113" bestFit="1" customWidth="1"/>
    <col min="13080" max="13082" width="10.5703125" style="113" bestFit="1" customWidth="1"/>
    <col min="13083" max="13083" width="9.85546875" style="113" customWidth="1"/>
    <col min="13084" max="13084" width="10.140625" style="113" customWidth="1"/>
    <col min="13085" max="13089" width="10.42578125" style="113" customWidth="1"/>
    <col min="13090" max="13090" width="13.7109375" style="113" customWidth="1"/>
    <col min="13091" max="13091" width="10.42578125" style="113" customWidth="1"/>
    <col min="13092" max="13312" width="9.140625" style="113"/>
    <col min="13313" max="13313" width="49.85546875" style="113" customWidth="1"/>
    <col min="13314" max="13314" width="12" style="113" customWidth="1"/>
    <col min="13315" max="13315" width="13" style="113" customWidth="1"/>
    <col min="13316" max="13316" width="12.85546875" style="113" customWidth="1"/>
    <col min="13317" max="13317" width="12.42578125" style="113" customWidth="1"/>
    <col min="13318" max="13318" width="11.42578125" style="113" customWidth="1"/>
    <col min="13319" max="13319" width="11.5703125" style="113" customWidth="1"/>
    <col min="13320" max="13320" width="11.42578125" style="113" customWidth="1"/>
    <col min="13321" max="13321" width="12.5703125" style="113" customWidth="1"/>
    <col min="13322" max="13322" width="11" style="113" customWidth="1"/>
    <col min="13323" max="13323" width="10.42578125" style="113" bestFit="1" customWidth="1"/>
    <col min="13324" max="13327" width="11.85546875" style="113" bestFit="1" customWidth="1"/>
    <col min="13328" max="13328" width="11.5703125" style="113" bestFit="1" customWidth="1"/>
    <col min="13329" max="13330" width="11.85546875" style="113" bestFit="1" customWidth="1"/>
    <col min="13331" max="13332" width="10.42578125" style="113" bestFit="1" customWidth="1"/>
    <col min="13333" max="13333" width="11.85546875" style="113" bestFit="1" customWidth="1"/>
    <col min="13334" max="13334" width="10.5703125" style="113" customWidth="1"/>
    <col min="13335" max="13335" width="9.42578125" style="113" bestFit="1" customWidth="1"/>
    <col min="13336" max="13338" width="10.5703125" style="113" bestFit="1" customWidth="1"/>
    <col min="13339" max="13339" width="9.85546875" style="113" customWidth="1"/>
    <col min="13340" max="13340" width="10.140625" style="113" customWidth="1"/>
    <col min="13341" max="13345" width="10.42578125" style="113" customWidth="1"/>
    <col min="13346" max="13346" width="13.7109375" style="113" customWidth="1"/>
    <col min="13347" max="13347" width="10.42578125" style="113" customWidth="1"/>
    <col min="13348" max="13568" width="9.140625" style="113"/>
    <col min="13569" max="13569" width="49.85546875" style="113" customWidth="1"/>
    <col min="13570" max="13570" width="12" style="113" customWidth="1"/>
    <col min="13571" max="13571" width="13" style="113" customWidth="1"/>
    <col min="13572" max="13572" width="12.85546875" style="113" customWidth="1"/>
    <col min="13573" max="13573" width="12.42578125" style="113" customWidth="1"/>
    <col min="13574" max="13574" width="11.42578125" style="113" customWidth="1"/>
    <col min="13575" max="13575" width="11.5703125" style="113" customWidth="1"/>
    <col min="13576" max="13576" width="11.42578125" style="113" customWidth="1"/>
    <col min="13577" max="13577" width="12.5703125" style="113" customWidth="1"/>
    <col min="13578" max="13578" width="11" style="113" customWidth="1"/>
    <col min="13579" max="13579" width="10.42578125" style="113" bestFit="1" customWidth="1"/>
    <col min="13580" max="13583" width="11.85546875" style="113" bestFit="1" customWidth="1"/>
    <col min="13584" max="13584" width="11.5703125" style="113" bestFit="1" customWidth="1"/>
    <col min="13585" max="13586" width="11.85546875" style="113" bestFit="1" customWidth="1"/>
    <col min="13587" max="13588" width="10.42578125" style="113" bestFit="1" customWidth="1"/>
    <col min="13589" max="13589" width="11.85546875" style="113" bestFit="1" customWidth="1"/>
    <col min="13590" max="13590" width="10.5703125" style="113" customWidth="1"/>
    <col min="13591" max="13591" width="9.42578125" style="113" bestFit="1" customWidth="1"/>
    <col min="13592" max="13594" width="10.5703125" style="113" bestFit="1" customWidth="1"/>
    <col min="13595" max="13595" width="9.85546875" style="113" customWidth="1"/>
    <col min="13596" max="13596" width="10.140625" style="113" customWidth="1"/>
    <col min="13597" max="13601" width="10.42578125" style="113" customWidth="1"/>
    <col min="13602" max="13602" width="13.7109375" style="113" customWidth="1"/>
    <col min="13603" max="13603" width="10.42578125" style="113" customWidth="1"/>
    <col min="13604" max="13824" width="9.140625" style="113"/>
    <col min="13825" max="13825" width="49.85546875" style="113" customWidth="1"/>
    <col min="13826" max="13826" width="12" style="113" customWidth="1"/>
    <col min="13827" max="13827" width="13" style="113" customWidth="1"/>
    <col min="13828" max="13828" width="12.85546875" style="113" customWidth="1"/>
    <col min="13829" max="13829" width="12.42578125" style="113" customWidth="1"/>
    <col min="13830" max="13830" width="11.42578125" style="113" customWidth="1"/>
    <col min="13831" max="13831" width="11.5703125" style="113" customWidth="1"/>
    <col min="13832" max="13832" width="11.42578125" style="113" customWidth="1"/>
    <col min="13833" max="13833" width="12.5703125" style="113" customWidth="1"/>
    <col min="13834" max="13834" width="11" style="113" customWidth="1"/>
    <col min="13835" max="13835" width="10.42578125" style="113" bestFit="1" customWidth="1"/>
    <col min="13836" max="13839" width="11.85546875" style="113" bestFit="1" customWidth="1"/>
    <col min="13840" max="13840" width="11.5703125" style="113" bestFit="1" customWidth="1"/>
    <col min="13841" max="13842" width="11.85546875" style="113" bestFit="1" customWidth="1"/>
    <col min="13843" max="13844" width="10.42578125" style="113" bestFit="1" customWidth="1"/>
    <col min="13845" max="13845" width="11.85546875" style="113" bestFit="1" customWidth="1"/>
    <col min="13846" max="13846" width="10.5703125" style="113" customWidth="1"/>
    <col min="13847" max="13847" width="9.42578125" style="113" bestFit="1" customWidth="1"/>
    <col min="13848" max="13850" width="10.5703125" style="113" bestFit="1" customWidth="1"/>
    <col min="13851" max="13851" width="9.85546875" style="113" customWidth="1"/>
    <col min="13852" max="13852" width="10.140625" style="113" customWidth="1"/>
    <col min="13853" max="13857" width="10.42578125" style="113" customWidth="1"/>
    <col min="13858" max="13858" width="13.7109375" style="113" customWidth="1"/>
    <col min="13859" max="13859" width="10.42578125" style="113" customWidth="1"/>
    <col min="13860" max="14080" width="9.140625" style="113"/>
    <col min="14081" max="14081" width="49.85546875" style="113" customWidth="1"/>
    <col min="14082" max="14082" width="12" style="113" customWidth="1"/>
    <col min="14083" max="14083" width="13" style="113" customWidth="1"/>
    <col min="14084" max="14084" width="12.85546875" style="113" customWidth="1"/>
    <col min="14085" max="14085" width="12.42578125" style="113" customWidth="1"/>
    <col min="14086" max="14086" width="11.42578125" style="113" customWidth="1"/>
    <col min="14087" max="14087" width="11.5703125" style="113" customWidth="1"/>
    <col min="14088" max="14088" width="11.42578125" style="113" customWidth="1"/>
    <col min="14089" max="14089" width="12.5703125" style="113" customWidth="1"/>
    <col min="14090" max="14090" width="11" style="113" customWidth="1"/>
    <col min="14091" max="14091" width="10.42578125" style="113" bestFit="1" customWidth="1"/>
    <col min="14092" max="14095" width="11.85546875" style="113" bestFit="1" customWidth="1"/>
    <col min="14096" max="14096" width="11.5703125" style="113" bestFit="1" customWidth="1"/>
    <col min="14097" max="14098" width="11.85546875" style="113" bestFit="1" customWidth="1"/>
    <col min="14099" max="14100" width="10.42578125" style="113" bestFit="1" customWidth="1"/>
    <col min="14101" max="14101" width="11.85546875" style="113" bestFit="1" customWidth="1"/>
    <col min="14102" max="14102" width="10.5703125" style="113" customWidth="1"/>
    <col min="14103" max="14103" width="9.42578125" style="113" bestFit="1" customWidth="1"/>
    <col min="14104" max="14106" width="10.5703125" style="113" bestFit="1" customWidth="1"/>
    <col min="14107" max="14107" width="9.85546875" style="113" customWidth="1"/>
    <col min="14108" max="14108" width="10.140625" style="113" customWidth="1"/>
    <col min="14109" max="14113" width="10.42578125" style="113" customWidth="1"/>
    <col min="14114" max="14114" width="13.7109375" style="113" customWidth="1"/>
    <col min="14115" max="14115" width="10.42578125" style="113" customWidth="1"/>
    <col min="14116" max="14336" width="9.140625" style="113"/>
    <col min="14337" max="14337" width="49.85546875" style="113" customWidth="1"/>
    <col min="14338" max="14338" width="12" style="113" customWidth="1"/>
    <col min="14339" max="14339" width="13" style="113" customWidth="1"/>
    <col min="14340" max="14340" width="12.85546875" style="113" customWidth="1"/>
    <col min="14341" max="14341" width="12.42578125" style="113" customWidth="1"/>
    <col min="14342" max="14342" width="11.42578125" style="113" customWidth="1"/>
    <col min="14343" max="14343" width="11.5703125" style="113" customWidth="1"/>
    <col min="14344" max="14344" width="11.42578125" style="113" customWidth="1"/>
    <col min="14345" max="14345" width="12.5703125" style="113" customWidth="1"/>
    <col min="14346" max="14346" width="11" style="113" customWidth="1"/>
    <col min="14347" max="14347" width="10.42578125" style="113" bestFit="1" customWidth="1"/>
    <col min="14348" max="14351" width="11.85546875" style="113" bestFit="1" customWidth="1"/>
    <col min="14352" max="14352" width="11.5703125" style="113" bestFit="1" customWidth="1"/>
    <col min="14353" max="14354" width="11.85546875" style="113" bestFit="1" customWidth="1"/>
    <col min="14355" max="14356" width="10.42578125" style="113" bestFit="1" customWidth="1"/>
    <col min="14357" max="14357" width="11.85546875" style="113" bestFit="1" customWidth="1"/>
    <col min="14358" max="14358" width="10.5703125" style="113" customWidth="1"/>
    <col min="14359" max="14359" width="9.42578125" style="113" bestFit="1" customWidth="1"/>
    <col min="14360" max="14362" width="10.5703125" style="113" bestFit="1" customWidth="1"/>
    <col min="14363" max="14363" width="9.85546875" style="113" customWidth="1"/>
    <col min="14364" max="14364" width="10.140625" style="113" customWidth="1"/>
    <col min="14365" max="14369" width="10.42578125" style="113" customWidth="1"/>
    <col min="14370" max="14370" width="13.7109375" style="113" customWidth="1"/>
    <col min="14371" max="14371" width="10.42578125" style="113" customWidth="1"/>
    <col min="14372" max="14592" width="9.140625" style="113"/>
    <col min="14593" max="14593" width="49.85546875" style="113" customWidth="1"/>
    <col min="14594" max="14594" width="12" style="113" customWidth="1"/>
    <col min="14595" max="14595" width="13" style="113" customWidth="1"/>
    <col min="14596" max="14596" width="12.85546875" style="113" customWidth="1"/>
    <col min="14597" max="14597" width="12.42578125" style="113" customWidth="1"/>
    <col min="14598" max="14598" width="11.42578125" style="113" customWidth="1"/>
    <col min="14599" max="14599" width="11.5703125" style="113" customWidth="1"/>
    <col min="14600" max="14600" width="11.42578125" style="113" customWidth="1"/>
    <col min="14601" max="14601" width="12.5703125" style="113" customWidth="1"/>
    <col min="14602" max="14602" width="11" style="113" customWidth="1"/>
    <col min="14603" max="14603" width="10.42578125" style="113" bestFit="1" customWidth="1"/>
    <col min="14604" max="14607" width="11.85546875" style="113" bestFit="1" customWidth="1"/>
    <col min="14608" max="14608" width="11.5703125" style="113" bestFit="1" customWidth="1"/>
    <col min="14609" max="14610" width="11.85546875" style="113" bestFit="1" customWidth="1"/>
    <col min="14611" max="14612" width="10.42578125" style="113" bestFit="1" customWidth="1"/>
    <col min="14613" max="14613" width="11.85546875" style="113" bestFit="1" customWidth="1"/>
    <col min="14614" max="14614" width="10.5703125" style="113" customWidth="1"/>
    <col min="14615" max="14615" width="9.42578125" style="113" bestFit="1" customWidth="1"/>
    <col min="14616" max="14618" width="10.5703125" style="113" bestFit="1" customWidth="1"/>
    <col min="14619" max="14619" width="9.85546875" style="113" customWidth="1"/>
    <col min="14620" max="14620" width="10.140625" style="113" customWidth="1"/>
    <col min="14621" max="14625" width="10.42578125" style="113" customWidth="1"/>
    <col min="14626" max="14626" width="13.7109375" style="113" customWidth="1"/>
    <col min="14627" max="14627" width="10.42578125" style="113" customWidth="1"/>
    <col min="14628" max="14848" width="9.140625" style="113"/>
    <col min="14849" max="14849" width="49.85546875" style="113" customWidth="1"/>
    <col min="14850" max="14850" width="12" style="113" customWidth="1"/>
    <col min="14851" max="14851" width="13" style="113" customWidth="1"/>
    <col min="14852" max="14852" width="12.85546875" style="113" customWidth="1"/>
    <col min="14853" max="14853" width="12.42578125" style="113" customWidth="1"/>
    <col min="14854" max="14854" width="11.42578125" style="113" customWidth="1"/>
    <col min="14855" max="14855" width="11.5703125" style="113" customWidth="1"/>
    <col min="14856" max="14856" width="11.42578125" style="113" customWidth="1"/>
    <col min="14857" max="14857" width="12.5703125" style="113" customWidth="1"/>
    <col min="14858" max="14858" width="11" style="113" customWidth="1"/>
    <col min="14859" max="14859" width="10.42578125" style="113" bestFit="1" customWidth="1"/>
    <col min="14860" max="14863" width="11.85546875" style="113" bestFit="1" customWidth="1"/>
    <col min="14864" max="14864" width="11.5703125" style="113" bestFit="1" customWidth="1"/>
    <col min="14865" max="14866" width="11.85546875" style="113" bestFit="1" customWidth="1"/>
    <col min="14867" max="14868" width="10.42578125" style="113" bestFit="1" customWidth="1"/>
    <col min="14869" max="14869" width="11.85546875" style="113" bestFit="1" customWidth="1"/>
    <col min="14870" max="14870" width="10.5703125" style="113" customWidth="1"/>
    <col min="14871" max="14871" width="9.42578125" style="113" bestFit="1" customWidth="1"/>
    <col min="14872" max="14874" width="10.5703125" style="113" bestFit="1" customWidth="1"/>
    <col min="14875" max="14875" width="9.85546875" style="113" customWidth="1"/>
    <col min="14876" max="14876" width="10.140625" style="113" customWidth="1"/>
    <col min="14877" max="14881" width="10.42578125" style="113" customWidth="1"/>
    <col min="14882" max="14882" width="13.7109375" style="113" customWidth="1"/>
    <col min="14883" max="14883" width="10.42578125" style="113" customWidth="1"/>
    <col min="14884" max="15104" width="9.140625" style="113"/>
    <col min="15105" max="15105" width="49.85546875" style="113" customWidth="1"/>
    <col min="15106" max="15106" width="12" style="113" customWidth="1"/>
    <col min="15107" max="15107" width="13" style="113" customWidth="1"/>
    <col min="15108" max="15108" width="12.85546875" style="113" customWidth="1"/>
    <col min="15109" max="15109" width="12.42578125" style="113" customWidth="1"/>
    <col min="15110" max="15110" width="11.42578125" style="113" customWidth="1"/>
    <col min="15111" max="15111" width="11.5703125" style="113" customWidth="1"/>
    <col min="15112" max="15112" width="11.42578125" style="113" customWidth="1"/>
    <col min="15113" max="15113" width="12.5703125" style="113" customWidth="1"/>
    <col min="15114" max="15114" width="11" style="113" customWidth="1"/>
    <col min="15115" max="15115" width="10.42578125" style="113" bestFit="1" customWidth="1"/>
    <col min="15116" max="15119" width="11.85546875" style="113" bestFit="1" customWidth="1"/>
    <col min="15120" max="15120" width="11.5703125" style="113" bestFit="1" customWidth="1"/>
    <col min="15121" max="15122" width="11.85546875" style="113" bestFit="1" customWidth="1"/>
    <col min="15123" max="15124" width="10.42578125" style="113" bestFit="1" customWidth="1"/>
    <col min="15125" max="15125" width="11.85546875" style="113" bestFit="1" customWidth="1"/>
    <col min="15126" max="15126" width="10.5703125" style="113" customWidth="1"/>
    <col min="15127" max="15127" width="9.42578125" style="113" bestFit="1" customWidth="1"/>
    <col min="15128" max="15130" width="10.5703125" style="113" bestFit="1" customWidth="1"/>
    <col min="15131" max="15131" width="9.85546875" style="113" customWidth="1"/>
    <col min="15132" max="15132" width="10.140625" style="113" customWidth="1"/>
    <col min="15133" max="15137" width="10.42578125" style="113" customWidth="1"/>
    <col min="15138" max="15138" width="13.7109375" style="113" customWidth="1"/>
    <col min="15139" max="15139" width="10.42578125" style="113" customWidth="1"/>
    <col min="15140" max="15360" width="9.140625" style="113"/>
    <col min="15361" max="15361" width="49.85546875" style="113" customWidth="1"/>
    <col min="15362" max="15362" width="12" style="113" customWidth="1"/>
    <col min="15363" max="15363" width="13" style="113" customWidth="1"/>
    <col min="15364" max="15364" width="12.85546875" style="113" customWidth="1"/>
    <col min="15365" max="15365" width="12.42578125" style="113" customWidth="1"/>
    <col min="15366" max="15366" width="11.42578125" style="113" customWidth="1"/>
    <col min="15367" max="15367" width="11.5703125" style="113" customWidth="1"/>
    <col min="15368" max="15368" width="11.42578125" style="113" customWidth="1"/>
    <col min="15369" max="15369" width="12.5703125" style="113" customWidth="1"/>
    <col min="15370" max="15370" width="11" style="113" customWidth="1"/>
    <col min="15371" max="15371" width="10.42578125" style="113" bestFit="1" customWidth="1"/>
    <col min="15372" max="15375" width="11.85546875" style="113" bestFit="1" customWidth="1"/>
    <col min="15376" max="15376" width="11.5703125" style="113" bestFit="1" customWidth="1"/>
    <col min="15377" max="15378" width="11.85546875" style="113" bestFit="1" customWidth="1"/>
    <col min="15379" max="15380" width="10.42578125" style="113" bestFit="1" customWidth="1"/>
    <col min="15381" max="15381" width="11.85546875" style="113" bestFit="1" customWidth="1"/>
    <col min="15382" max="15382" width="10.5703125" style="113" customWidth="1"/>
    <col min="15383" max="15383" width="9.42578125" style="113" bestFit="1" customWidth="1"/>
    <col min="15384" max="15386" width="10.5703125" style="113" bestFit="1" customWidth="1"/>
    <col min="15387" max="15387" width="9.85546875" style="113" customWidth="1"/>
    <col min="15388" max="15388" width="10.140625" style="113" customWidth="1"/>
    <col min="15389" max="15393" width="10.42578125" style="113" customWidth="1"/>
    <col min="15394" max="15394" width="13.7109375" style="113" customWidth="1"/>
    <col min="15395" max="15395" width="10.42578125" style="113" customWidth="1"/>
    <col min="15396" max="15616" width="9.140625" style="113"/>
    <col min="15617" max="15617" width="49.85546875" style="113" customWidth="1"/>
    <col min="15618" max="15618" width="12" style="113" customWidth="1"/>
    <col min="15619" max="15619" width="13" style="113" customWidth="1"/>
    <col min="15620" max="15620" width="12.85546875" style="113" customWidth="1"/>
    <col min="15621" max="15621" width="12.42578125" style="113" customWidth="1"/>
    <col min="15622" max="15622" width="11.42578125" style="113" customWidth="1"/>
    <col min="15623" max="15623" width="11.5703125" style="113" customWidth="1"/>
    <col min="15624" max="15624" width="11.42578125" style="113" customWidth="1"/>
    <col min="15625" max="15625" width="12.5703125" style="113" customWidth="1"/>
    <col min="15626" max="15626" width="11" style="113" customWidth="1"/>
    <col min="15627" max="15627" width="10.42578125" style="113" bestFit="1" customWidth="1"/>
    <col min="15628" max="15631" width="11.85546875" style="113" bestFit="1" customWidth="1"/>
    <col min="15632" max="15632" width="11.5703125" style="113" bestFit="1" customWidth="1"/>
    <col min="15633" max="15634" width="11.85546875" style="113" bestFit="1" customWidth="1"/>
    <col min="15635" max="15636" width="10.42578125" style="113" bestFit="1" customWidth="1"/>
    <col min="15637" max="15637" width="11.85546875" style="113" bestFit="1" customWidth="1"/>
    <col min="15638" max="15638" width="10.5703125" style="113" customWidth="1"/>
    <col min="15639" max="15639" width="9.42578125" style="113" bestFit="1" customWidth="1"/>
    <col min="15640" max="15642" width="10.5703125" style="113" bestFit="1" customWidth="1"/>
    <col min="15643" max="15643" width="9.85546875" style="113" customWidth="1"/>
    <col min="15644" max="15644" width="10.140625" style="113" customWidth="1"/>
    <col min="15645" max="15649" width="10.42578125" style="113" customWidth="1"/>
    <col min="15650" max="15650" width="13.7109375" style="113" customWidth="1"/>
    <col min="15651" max="15651" width="10.42578125" style="113" customWidth="1"/>
    <col min="15652" max="15872" width="9.140625" style="113"/>
    <col min="15873" max="15873" width="49.85546875" style="113" customWidth="1"/>
    <col min="15874" max="15874" width="12" style="113" customWidth="1"/>
    <col min="15875" max="15875" width="13" style="113" customWidth="1"/>
    <col min="15876" max="15876" width="12.85546875" style="113" customWidth="1"/>
    <col min="15877" max="15877" width="12.42578125" style="113" customWidth="1"/>
    <col min="15878" max="15878" width="11.42578125" style="113" customWidth="1"/>
    <col min="15879" max="15879" width="11.5703125" style="113" customWidth="1"/>
    <col min="15880" max="15880" width="11.42578125" style="113" customWidth="1"/>
    <col min="15881" max="15881" width="12.5703125" style="113" customWidth="1"/>
    <col min="15882" max="15882" width="11" style="113" customWidth="1"/>
    <col min="15883" max="15883" width="10.42578125" style="113" bestFit="1" customWidth="1"/>
    <col min="15884" max="15887" width="11.85546875" style="113" bestFit="1" customWidth="1"/>
    <col min="15888" max="15888" width="11.5703125" style="113" bestFit="1" customWidth="1"/>
    <col min="15889" max="15890" width="11.85546875" style="113" bestFit="1" customWidth="1"/>
    <col min="15891" max="15892" width="10.42578125" style="113" bestFit="1" customWidth="1"/>
    <col min="15893" max="15893" width="11.85546875" style="113" bestFit="1" customWidth="1"/>
    <col min="15894" max="15894" width="10.5703125" style="113" customWidth="1"/>
    <col min="15895" max="15895" width="9.42578125" style="113" bestFit="1" customWidth="1"/>
    <col min="15896" max="15898" width="10.5703125" style="113" bestFit="1" customWidth="1"/>
    <col min="15899" max="15899" width="9.85546875" style="113" customWidth="1"/>
    <col min="15900" max="15900" width="10.140625" style="113" customWidth="1"/>
    <col min="15901" max="15905" width="10.42578125" style="113" customWidth="1"/>
    <col min="15906" max="15906" width="13.7109375" style="113" customWidth="1"/>
    <col min="15907" max="15907" width="10.42578125" style="113" customWidth="1"/>
    <col min="15908" max="16128" width="9.140625" style="113"/>
    <col min="16129" max="16129" width="49.85546875" style="113" customWidth="1"/>
    <col min="16130" max="16130" width="12" style="113" customWidth="1"/>
    <col min="16131" max="16131" width="13" style="113" customWidth="1"/>
    <col min="16132" max="16132" width="12.85546875" style="113" customWidth="1"/>
    <col min="16133" max="16133" width="12.42578125" style="113" customWidth="1"/>
    <col min="16134" max="16134" width="11.42578125" style="113" customWidth="1"/>
    <col min="16135" max="16135" width="11.5703125" style="113" customWidth="1"/>
    <col min="16136" max="16136" width="11.42578125" style="113" customWidth="1"/>
    <col min="16137" max="16137" width="12.5703125" style="113" customWidth="1"/>
    <col min="16138" max="16138" width="11" style="113" customWidth="1"/>
    <col min="16139" max="16139" width="10.42578125" style="113" bestFit="1" customWidth="1"/>
    <col min="16140" max="16143" width="11.85546875" style="113" bestFit="1" customWidth="1"/>
    <col min="16144" max="16144" width="11.5703125" style="113" bestFit="1" customWidth="1"/>
    <col min="16145" max="16146" width="11.85546875" style="113" bestFit="1" customWidth="1"/>
    <col min="16147" max="16148" width="10.42578125" style="113" bestFit="1" customWidth="1"/>
    <col min="16149" max="16149" width="11.85546875" style="113" bestFit="1" customWidth="1"/>
    <col min="16150" max="16150" width="10.5703125" style="113" customWidth="1"/>
    <col min="16151" max="16151" width="9.42578125" style="113" bestFit="1" customWidth="1"/>
    <col min="16152" max="16154" width="10.5703125" style="113" bestFit="1" customWidth="1"/>
    <col min="16155" max="16155" width="9.85546875" style="113" customWidth="1"/>
    <col min="16156" max="16156" width="10.140625" style="113" customWidth="1"/>
    <col min="16157" max="16161" width="10.42578125" style="113" customWidth="1"/>
    <col min="16162" max="16162" width="13.7109375" style="113" customWidth="1"/>
    <col min="16163" max="16163" width="10.42578125" style="113" customWidth="1"/>
    <col min="16164" max="16384" width="9.140625" style="113"/>
  </cols>
  <sheetData>
    <row r="1" spans="1:57" s="5" customFormat="1" ht="15.75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G1" s="6"/>
    </row>
    <row r="2" spans="1:57" s="5" customFormat="1" ht="15.75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  <c r="AA2" s="4"/>
      <c r="AB2" s="4"/>
      <c r="AG2" s="6"/>
    </row>
    <row r="3" spans="1:57" s="8" customFormat="1" x14ac:dyDescent="0.2">
      <c r="A3" s="1047"/>
      <c r="B3" s="1048">
        <v>1991</v>
      </c>
      <c r="C3" s="1048">
        <v>1992</v>
      </c>
      <c r="D3" s="1048">
        <v>1993</v>
      </c>
      <c r="E3" s="1048">
        <v>1994</v>
      </c>
      <c r="F3" s="1048">
        <v>1995</v>
      </c>
      <c r="G3" s="1048">
        <v>1996</v>
      </c>
      <c r="H3" s="1048">
        <v>1997</v>
      </c>
      <c r="I3" s="1048">
        <v>1998</v>
      </c>
      <c r="J3" s="1048">
        <v>1999</v>
      </c>
      <c r="K3" s="1048">
        <v>2000</v>
      </c>
      <c r="L3" s="1048">
        <v>2001</v>
      </c>
      <c r="M3" s="1048">
        <v>2002</v>
      </c>
      <c r="N3" s="1048">
        <v>2003</v>
      </c>
      <c r="O3" s="1048">
        <v>2004</v>
      </c>
      <c r="P3" s="1048">
        <v>2005</v>
      </c>
      <c r="Q3" s="1048">
        <v>2006</v>
      </c>
      <c r="R3" s="1048">
        <v>2007</v>
      </c>
      <c r="S3" s="1048">
        <v>2008</v>
      </c>
      <c r="T3" s="1048">
        <v>2009</v>
      </c>
      <c r="U3" s="1048">
        <v>2010</v>
      </c>
      <c r="V3" s="1048">
        <v>2011</v>
      </c>
      <c r="W3" s="1048">
        <v>2012</v>
      </c>
      <c r="X3" s="1048">
        <v>2013</v>
      </c>
      <c r="Y3" s="1048">
        <v>2014</v>
      </c>
      <c r="Z3" s="1048">
        <v>2015</v>
      </c>
      <c r="AA3" s="1048">
        <v>2016</v>
      </c>
      <c r="AB3" s="1048">
        <v>2017</v>
      </c>
      <c r="AC3" s="1048">
        <v>2018</v>
      </c>
      <c r="AD3" s="1048">
        <v>2019</v>
      </c>
      <c r="AE3" s="1048">
        <v>2020</v>
      </c>
      <c r="AF3" s="1049">
        <v>2021</v>
      </c>
      <c r="AG3" s="1049">
        <v>2022</v>
      </c>
      <c r="AH3" s="1049">
        <v>2023</v>
      </c>
      <c r="AI3" s="1050">
        <v>2024</v>
      </c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s="10" customFormat="1" x14ac:dyDescent="0.2">
      <c r="A4" s="1051" t="s">
        <v>1</v>
      </c>
      <c r="B4" s="1052"/>
      <c r="C4" s="1052"/>
      <c r="D4" s="1052"/>
      <c r="E4" s="1052"/>
      <c r="F4" s="1052"/>
      <c r="G4" s="1052"/>
      <c r="H4" s="1052"/>
      <c r="I4" s="1052"/>
      <c r="J4" s="1052"/>
      <c r="K4" s="1052"/>
      <c r="L4" s="1053"/>
      <c r="M4" s="1053"/>
      <c r="N4" s="1053"/>
      <c r="O4" s="1053"/>
      <c r="P4" s="1053"/>
      <c r="Q4" s="1053"/>
      <c r="R4" s="1053"/>
      <c r="S4" s="1053"/>
      <c r="T4" s="1054"/>
      <c r="U4" s="1054"/>
      <c r="V4" s="1055"/>
      <c r="W4" s="1054"/>
      <c r="X4" s="1054"/>
      <c r="Y4" s="1056"/>
      <c r="Z4" s="1056"/>
      <c r="AA4" s="1047"/>
      <c r="AB4" s="1047"/>
      <c r="AC4" s="1047"/>
      <c r="AD4" s="1052"/>
      <c r="AE4" s="1052"/>
      <c r="AF4" s="1057"/>
      <c r="AG4" s="1058"/>
      <c r="AH4" s="1059"/>
      <c r="AI4" s="1060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</row>
    <row r="5" spans="1:57" s="8" customFormat="1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  <c r="AC5" s="15"/>
      <c r="AD5" s="16"/>
      <c r="AE5" s="16"/>
      <c r="AF5" s="17"/>
      <c r="AG5" s="18"/>
      <c r="AH5" s="394"/>
      <c r="AI5" s="384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s="8" customFormat="1" x14ac:dyDescent="0.2">
      <c r="A6" s="21" t="s">
        <v>3</v>
      </c>
      <c r="B6" s="22" t="s">
        <v>4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4</v>
      </c>
      <c r="J6" s="22" t="s">
        <v>4</v>
      </c>
      <c r="K6" s="23">
        <v>9.3000000000000007</v>
      </c>
      <c r="L6" s="23">
        <v>9.3000000000000007</v>
      </c>
      <c r="M6" s="23">
        <v>9.5</v>
      </c>
      <c r="N6" s="23">
        <v>9.9</v>
      </c>
      <c r="O6" s="23">
        <v>9.9</v>
      </c>
      <c r="P6" s="23">
        <v>10.199999999999999</v>
      </c>
      <c r="Q6" s="23">
        <v>10.4</v>
      </c>
      <c r="R6" s="23">
        <v>10.6</v>
      </c>
      <c r="S6" s="23">
        <v>10.1</v>
      </c>
      <c r="T6" s="23">
        <v>10.4</v>
      </c>
      <c r="U6" s="23">
        <v>11</v>
      </c>
      <c r="V6" s="23">
        <v>11.3</v>
      </c>
      <c r="W6" s="23">
        <v>11.5</v>
      </c>
      <c r="X6" s="23">
        <v>11.7</v>
      </c>
      <c r="Y6" s="23">
        <v>12.1</v>
      </c>
      <c r="Z6" s="23">
        <v>12.3</v>
      </c>
      <c r="AA6" s="23">
        <v>12.4</v>
      </c>
      <c r="AB6" s="23">
        <v>12.4</v>
      </c>
      <c r="AC6" s="24">
        <v>12.4</v>
      </c>
      <c r="AD6" s="24">
        <v>12.3</v>
      </c>
      <c r="AE6" s="24">
        <v>12.4</v>
      </c>
      <c r="AF6" s="25">
        <v>12.3</v>
      </c>
      <c r="AG6" s="26">
        <v>10.5</v>
      </c>
      <c r="AH6" s="394">
        <v>10.3</v>
      </c>
      <c r="AI6" s="1032">
        <v>10.1</v>
      </c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s="8" customFormat="1" x14ac:dyDescent="0.2">
      <c r="A7" s="21" t="s">
        <v>5</v>
      </c>
      <c r="B7" s="22" t="s">
        <v>4</v>
      </c>
      <c r="C7" s="22" t="s">
        <v>4</v>
      </c>
      <c r="D7" s="22" t="s">
        <v>4</v>
      </c>
      <c r="E7" s="22" t="s">
        <v>4</v>
      </c>
      <c r="F7" s="22" t="s">
        <v>4</v>
      </c>
      <c r="G7" s="22" t="s">
        <v>4</v>
      </c>
      <c r="H7" s="22" t="s">
        <v>4</v>
      </c>
      <c r="I7" s="22" t="s">
        <v>4</v>
      </c>
      <c r="J7" s="22" t="s">
        <v>4</v>
      </c>
      <c r="K7" s="22" t="s">
        <v>4</v>
      </c>
      <c r="L7" s="27">
        <v>100</v>
      </c>
      <c r="M7" s="27">
        <v>102.2</v>
      </c>
      <c r="N7" s="27">
        <v>104.2</v>
      </c>
      <c r="O7" s="27">
        <v>100</v>
      </c>
      <c r="P7" s="27">
        <v>103</v>
      </c>
      <c r="Q7" s="27">
        <v>101.2</v>
      </c>
      <c r="R7" s="27">
        <v>101.9</v>
      </c>
      <c r="S7" s="27">
        <v>95.3</v>
      </c>
      <c r="T7" s="27">
        <v>103</v>
      </c>
      <c r="U7" s="27">
        <v>105.8</v>
      </c>
      <c r="V7" s="27">
        <v>102.7</v>
      </c>
      <c r="W7" s="27">
        <v>101.8</v>
      </c>
      <c r="X7" s="27">
        <v>101.7</v>
      </c>
      <c r="Y7" s="27">
        <v>103.4</v>
      </c>
      <c r="Z7" s="27">
        <v>101.7</v>
      </c>
      <c r="AA7" s="27">
        <v>100.8</v>
      </c>
      <c r="AB7" s="27">
        <v>100</v>
      </c>
      <c r="AC7" s="24">
        <v>100</v>
      </c>
      <c r="AD7" s="24">
        <v>99.2</v>
      </c>
      <c r="AE7" s="24">
        <v>100.8</v>
      </c>
      <c r="AF7" s="25">
        <v>99.2</v>
      </c>
      <c r="AG7" s="26">
        <v>101</v>
      </c>
      <c r="AH7" s="394">
        <v>98.1</v>
      </c>
      <c r="AI7" s="1032">
        <v>98.1</v>
      </c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s="8" customFormat="1" x14ac:dyDescent="0.2">
      <c r="A8" s="28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  <c r="AE8" s="30"/>
      <c r="AF8" s="31"/>
      <c r="AG8" s="26"/>
      <c r="AH8" s="172"/>
      <c r="AI8" s="777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s="8" customFormat="1" x14ac:dyDescent="0.2">
      <c r="A9" s="28" t="s">
        <v>7</v>
      </c>
      <c r="B9" s="33" t="s">
        <v>4</v>
      </c>
      <c r="C9" s="33" t="s">
        <v>4</v>
      </c>
      <c r="D9" s="33" t="s">
        <v>4</v>
      </c>
      <c r="E9" s="33" t="s">
        <v>4</v>
      </c>
      <c r="F9" s="33" t="s">
        <v>4</v>
      </c>
      <c r="G9" s="33" t="s">
        <v>4</v>
      </c>
      <c r="H9" s="33" t="s">
        <v>4</v>
      </c>
      <c r="I9" s="33" t="s">
        <v>4</v>
      </c>
      <c r="J9" s="33" t="s">
        <v>4</v>
      </c>
      <c r="K9" s="33" t="s">
        <v>4</v>
      </c>
      <c r="L9" s="33" t="s">
        <v>4</v>
      </c>
      <c r="M9" s="33" t="s">
        <v>4</v>
      </c>
      <c r="N9" s="33" t="s">
        <v>4</v>
      </c>
      <c r="O9" s="33" t="s">
        <v>4</v>
      </c>
      <c r="P9" s="33" t="s">
        <v>4</v>
      </c>
      <c r="Q9" s="33" t="s">
        <v>4</v>
      </c>
      <c r="R9" s="33" t="s">
        <v>4</v>
      </c>
      <c r="S9" s="33" t="s">
        <v>4</v>
      </c>
      <c r="T9" s="33" t="s">
        <v>4</v>
      </c>
      <c r="U9" s="34" t="s">
        <v>8</v>
      </c>
      <c r="V9" s="34" t="s">
        <v>8</v>
      </c>
      <c r="W9" s="34" t="s">
        <v>8</v>
      </c>
      <c r="X9" s="35">
        <v>178</v>
      </c>
      <c r="Y9" s="35">
        <v>203</v>
      </c>
      <c r="Z9" s="35">
        <v>181</v>
      </c>
      <c r="AA9" s="35">
        <v>178</v>
      </c>
      <c r="AB9" s="35">
        <v>171</v>
      </c>
      <c r="AC9" s="35">
        <v>173</v>
      </c>
      <c r="AD9" s="14">
        <v>184</v>
      </c>
      <c r="AE9" s="14">
        <v>209</v>
      </c>
      <c r="AF9" s="14">
        <v>202</v>
      </c>
      <c r="AG9" s="26">
        <v>181</v>
      </c>
      <c r="AH9" s="62">
        <v>155</v>
      </c>
      <c r="AI9" s="1032">
        <v>140</v>
      </c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s="8" customFormat="1" x14ac:dyDescent="0.2">
      <c r="A10" s="21" t="s">
        <v>9</v>
      </c>
      <c r="B10" s="33" t="s">
        <v>4</v>
      </c>
      <c r="C10" s="33" t="s">
        <v>4</v>
      </c>
      <c r="D10" s="33" t="s">
        <v>4</v>
      </c>
      <c r="E10" s="33" t="s">
        <v>4</v>
      </c>
      <c r="F10" s="33" t="s">
        <v>4</v>
      </c>
      <c r="G10" s="33" t="s">
        <v>4</v>
      </c>
      <c r="H10" s="33">
        <v>15.37</v>
      </c>
      <c r="I10" s="33">
        <v>14.04</v>
      </c>
      <c r="J10" s="33">
        <v>16.77</v>
      </c>
      <c r="K10" s="37">
        <v>13.55</v>
      </c>
      <c r="L10" s="37">
        <v>12.04</v>
      </c>
      <c r="M10" s="37">
        <v>13.94</v>
      </c>
      <c r="N10" s="37">
        <v>12.78</v>
      </c>
      <c r="O10" s="37">
        <v>13.13</v>
      </c>
      <c r="P10" s="37">
        <v>12.83</v>
      </c>
      <c r="Q10" s="37">
        <v>13.06</v>
      </c>
      <c r="R10" s="37">
        <v>15.29</v>
      </c>
      <c r="S10" s="37">
        <v>13.23</v>
      </c>
      <c r="T10" s="37">
        <v>18.05</v>
      </c>
      <c r="U10" s="37">
        <v>16.7</v>
      </c>
      <c r="V10" s="37">
        <v>17.28</v>
      </c>
      <c r="W10" s="37">
        <v>15.08</v>
      </c>
      <c r="X10" s="37">
        <v>15.18</v>
      </c>
      <c r="Y10" s="37">
        <v>17.170000000000002</v>
      </c>
      <c r="Z10" s="37">
        <v>14.85</v>
      </c>
      <c r="AA10" s="37">
        <v>14.43</v>
      </c>
      <c r="AB10" s="37">
        <v>13.8</v>
      </c>
      <c r="AC10" s="38">
        <v>13.96</v>
      </c>
      <c r="AD10" s="39">
        <v>14.88</v>
      </c>
      <c r="AE10" s="39">
        <v>16.899999999999999</v>
      </c>
      <c r="AF10" s="25">
        <v>16.34</v>
      </c>
      <c r="AG10" s="26">
        <v>17.34</v>
      </c>
      <c r="AH10" s="62">
        <v>14.9</v>
      </c>
      <c r="AI10" s="1032">
        <v>13.73</v>
      </c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s="8" customFormat="1" x14ac:dyDescent="0.2">
      <c r="A11" s="28" t="s">
        <v>10</v>
      </c>
      <c r="B11" s="33"/>
      <c r="C11" s="33"/>
      <c r="D11" s="33"/>
      <c r="E11" s="33"/>
      <c r="F11" s="33"/>
      <c r="G11" s="33"/>
      <c r="H11" s="33"/>
      <c r="I11" s="33"/>
      <c r="J11" s="33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39"/>
      <c r="AE11" s="39"/>
      <c r="AF11" s="25"/>
      <c r="AG11" s="26"/>
      <c r="AH11" s="62"/>
      <c r="AI11" s="777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s="8" customFormat="1" x14ac:dyDescent="0.2">
      <c r="A12" s="28" t="s">
        <v>11</v>
      </c>
      <c r="B12" s="33" t="s">
        <v>4</v>
      </c>
      <c r="C12" s="33" t="s">
        <v>4</v>
      </c>
      <c r="D12" s="33" t="s">
        <v>4</v>
      </c>
      <c r="E12" s="33" t="s">
        <v>4</v>
      </c>
      <c r="F12" s="33" t="s">
        <v>4</v>
      </c>
      <c r="G12" s="33" t="s">
        <v>4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 t="s">
        <v>4</v>
      </c>
      <c r="S12" s="33" t="s">
        <v>4</v>
      </c>
      <c r="T12" s="33" t="s">
        <v>4</v>
      </c>
      <c r="U12" s="34" t="s">
        <v>8</v>
      </c>
      <c r="V12" s="34" t="s">
        <v>8</v>
      </c>
      <c r="W12" s="34" t="s">
        <v>8</v>
      </c>
      <c r="X12" s="40">
        <v>89</v>
      </c>
      <c r="Y12" s="40">
        <v>82</v>
      </c>
      <c r="Z12" s="40">
        <v>103</v>
      </c>
      <c r="AA12" s="40">
        <v>97</v>
      </c>
      <c r="AB12" s="40">
        <v>88</v>
      </c>
      <c r="AC12" s="40">
        <v>95</v>
      </c>
      <c r="AD12" s="40">
        <v>86</v>
      </c>
      <c r="AE12" s="40">
        <v>115</v>
      </c>
      <c r="AF12" s="40">
        <v>125</v>
      </c>
      <c r="AG12" s="26">
        <v>101</v>
      </c>
      <c r="AH12" s="62">
        <v>79</v>
      </c>
      <c r="AI12" s="1032">
        <v>87</v>
      </c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8" customFormat="1" x14ac:dyDescent="0.2">
      <c r="A13" s="41" t="s">
        <v>12</v>
      </c>
      <c r="B13" s="33" t="s">
        <v>4</v>
      </c>
      <c r="C13" s="33" t="s">
        <v>4</v>
      </c>
      <c r="D13" s="33" t="s">
        <v>4</v>
      </c>
      <c r="E13" s="33" t="s">
        <v>4</v>
      </c>
      <c r="F13" s="33" t="s">
        <v>4</v>
      </c>
      <c r="G13" s="33" t="s">
        <v>4</v>
      </c>
      <c r="H13" s="33">
        <v>6.12</v>
      </c>
      <c r="I13" s="33">
        <v>8.68</v>
      </c>
      <c r="J13" s="33">
        <v>9.57</v>
      </c>
      <c r="K13" s="37">
        <v>9.0299999999999994</v>
      </c>
      <c r="L13" s="37">
        <v>6.45</v>
      </c>
      <c r="M13" s="37">
        <v>8.6199999999999992</v>
      </c>
      <c r="N13" s="37">
        <v>8.14</v>
      </c>
      <c r="O13" s="37">
        <v>8.48</v>
      </c>
      <c r="P13" s="37">
        <v>8.65</v>
      </c>
      <c r="Q13" s="37">
        <v>9.26</v>
      </c>
      <c r="R13" s="37">
        <v>8.2200000000000006</v>
      </c>
      <c r="S13" s="37">
        <v>10.88</v>
      </c>
      <c r="T13" s="37">
        <v>9.66</v>
      </c>
      <c r="U13" s="37">
        <v>7.93</v>
      </c>
      <c r="V13" s="37">
        <v>7.34</v>
      </c>
      <c r="W13" s="37">
        <v>7.36</v>
      </c>
      <c r="X13" s="37">
        <v>7.68</v>
      </c>
      <c r="Y13" s="37">
        <v>6.56</v>
      </c>
      <c r="Z13" s="37">
        <v>8.4499999999999993</v>
      </c>
      <c r="AA13" s="37">
        <v>7.86</v>
      </c>
      <c r="AB13" s="37">
        <v>7.1</v>
      </c>
      <c r="AC13" s="38">
        <v>7.66</v>
      </c>
      <c r="AD13" s="39">
        <v>6.96</v>
      </c>
      <c r="AE13" s="39">
        <v>9.3000000000000007</v>
      </c>
      <c r="AF13" s="25">
        <v>10.11</v>
      </c>
      <c r="AG13" s="26">
        <v>9.67</v>
      </c>
      <c r="AH13" s="62">
        <v>7.59</v>
      </c>
      <c r="AI13" s="1032">
        <v>8.5299999999999994</v>
      </c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8" customFormat="1" ht="22.5" x14ac:dyDescent="0.2">
      <c r="A14" s="42" t="s">
        <v>13</v>
      </c>
      <c r="B14" s="12" t="s">
        <v>4</v>
      </c>
      <c r="C14" s="12" t="s">
        <v>4</v>
      </c>
      <c r="D14" s="12" t="s">
        <v>4</v>
      </c>
      <c r="E14" s="12" t="s">
        <v>4</v>
      </c>
      <c r="F14" s="12" t="s">
        <v>4</v>
      </c>
      <c r="G14" s="12" t="s">
        <v>4</v>
      </c>
      <c r="H14" s="12" t="s">
        <v>4</v>
      </c>
      <c r="I14" s="12" t="s">
        <v>4</v>
      </c>
      <c r="J14" s="38">
        <v>25.6</v>
      </c>
      <c r="K14" s="38">
        <v>23.8</v>
      </c>
      <c r="L14" s="38">
        <v>8.9</v>
      </c>
      <c r="M14" s="43" t="s">
        <v>8</v>
      </c>
      <c r="N14" s="43">
        <v>16.100000000000001</v>
      </c>
      <c r="O14" s="43">
        <v>15.38</v>
      </c>
      <c r="P14" s="43">
        <v>23.26</v>
      </c>
      <c r="Q14" s="43">
        <v>7.46</v>
      </c>
      <c r="R14" s="43" t="s">
        <v>8</v>
      </c>
      <c r="S14" s="38">
        <v>35.54</v>
      </c>
      <c r="T14" s="36">
        <v>27.03</v>
      </c>
      <c r="U14" s="36">
        <v>22.17</v>
      </c>
      <c r="V14" s="36" t="s">
        <v>8</v>
      </c>
      <c r="W14" s="36">
        <v>5.81</v>
      </c>
      <c r="X14" s="36">
        <v>28.41</v>
      </c>
      <c r="Y14" s="36" t="s">
        <v>8</v>
      </c>
      <c r="Z14" s="36">
        <v>5.52</v>
      </c>
      <c r="AA14" s="36">
        <v>11.14</v>
      </c>
      <c r="AB14" s="36">
        <v>17.54</v>
      </c>
      <c r="AC14" s="38">
        <v>23.19</v>
      </c>
      <c r="AD14" s="44" t="s">
        <v>8</v>
      </c>
      <c r="AE14" s="39">
        <v>9.57</v>
      </c>
      <c r="AF14" s="45" t="s">
        <v>8</v>
      </c>
      <c r="AG14" s="26" t="s">
        <v>8</v>
      </c>
      <c r="AH14" s="26" t="s">
        <v>8</v>
      </c>
      <c r="AI14" s="1033">
        <v>7.14</v>
      </c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8" customFormat="1" ht="24" x14ac:dyDescent="0.2">
      <c r="A15" s="42" t="s">
        <v>14</v>
      </c>
      <c r="B15" s="12" t="s">
        <v>4</v>
      </c>
      <c r="C15" s="12" t="s">
        <v>4</v>
      </c>
      <c r="D15" s="12" t="s">
        <v>4</v>
      </c>
      <c r="E15" s="12" t="s">
        <v>4</v>
      </c>
      <c r="F15" s="12" t="s">
        <v>4</v>
      </c>
      <c r="G15" s="12" t="s">
        <v>4</v>
      </c>
      <c r="H15" s="12" t="s">
        <v>4</v>
      </c>
      <c r="I15" s="12" t="s">
        <v>4</v>
      </c>
      <c r="J15" s="12" t="s">
        <v>4</v>
      </c>
      <c r="K15" s="12" t="s">
        <v>4</v>
      </c>
      <c r="L15" s="12" t="s">
        <v>4</v>
      </c>
      <c r="M15" s="12" t="s">
        <v>4</v>
      </c>
      <c r="N15" s="12" t="s">
        <v>4</v>
      </c>
      <c r="O15" s="12" t="s">
        <v>4</v>
      </c>
      <c r="P15" s="12" t="s">
        <v>4</v>
      </c>
      <c r="Q15" s="12" t="s">
        <v>4</v>
      </c>
      <c r="R15" s="12" t="s">
        <v>4</v>
      </c>
      <c r="S15" s="12" t="s">
        <v>4</v>
      </c>
      <c r="T15" s="29" t="s">
        <v>8</v>
      </c>
      <c r="U15" s="29" t="s">
        <v>8</v>
      </c>
      <c r="V15" s="29" t="s">
        <v>8</v>
      </c>
      <c r="W15" s="29" t="s">
        <v>8</v>
      </c>
      <c r="X15" s="29" t="s">
        <v>8</v>
      </c>
      <c r="Y15" s="29" t="s">
        <v>8</v>
      </c>
      <c r="Z15" s="29" t="s">
        <v>8</v>
      </c>
      <c r="AA15" s="29" t="s">
        <v>8</v>
      </c>
      <c r="AB15" s="29" t="s">
        <v>8</v>
      </c>
      <c r="AC15" s="43" t="s">
        <v>8</v>
      </c>
      <c r="AD15" s="30" t="s">
        <v>8</v>
      </c>
      <c r="AE15" s="30" t="s">
        <v>8</v>
      </c>
      <c r="AF15" s="25">
        <v>476.1</v>
      </c>
      <c r="AG15" s="26" t="s">
        <v>8</v>
      </c>
      <c r="AH15" s="26" t="s">
        <v>8</v>
      </c>
      <c r="AI15" s="1033" t="s">
        <v>8</v>
      </c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8" customFormat="1" x14ac:dyDescent="0.2">
      <c r="A16" s="42" t="s">
        <v>15</v>
      </c>
      <c r="B16" s="46"/>
      <c r="C16" s="46"/>
      <c r="D16" s="46"/>
      <c r="E16" s="46"/>
      <c r="F16" s="46"/>
      <c r="AC16" s="47"/>
      <c r="AD16" s="48"/>
      <c r="AE16" s="48"/>
      <c r="AF16" s="49"/>
      <c r="AG16" s="26"/>
      <c r="AH16" s="62"/>
      <c r="AI16" s="777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8" customFormat="1" x14ac:dyDescent="0.2">
      <c r="A17" s="42" t="s">
        <v>16</v>
      </c>
      <c r="B17" s="12" t="s">
        <v>4</v>
      </c>
      <c r="C17" s="12" t="s">
        <v>4</v>
      </c>
      <c r="D17" s="12" t="s">
        <v>4</v>
      </c>
      <c r="E17" s="12" t="s">
        <v>4</v>
      </c>
      <c r="F17" s="12" t="s">
        <v>4</v>
      </c>
      <c r="G17" s="12" t="s">
        <v>4</v>
      </c>
      <c r="H17" s="12">
        <v>124</v>
      </c>
      <c r="I17" s="30">
        <v>61</v>
      </c>
      <c r="J17" s="12">
        <v>67</v>
      </c>
      <c r="K17" s="14">
        <v>42</v>
      </c>
      <c r="L17" s="14">
        <v>52</v>
      </c>
      <c r="M17" s="14">
        <v>50</v>
      </c>
      <c r="N17" s="14">
        <v>45</v>
      </c>
      <c r="O17" s="14">
        <v>46</v>
      </c>
      <c r="P17" s="14">
        <v>42</v>
      </c>
      <c r="Q17" s="14">
        <v>39</v>
      </c>
      <c r="R17" s="14">
        <v>74</v>
      </c>
      <c r="S17" s="14">
        <v>25</v>
      </c>
      <c r="T17" s="14">
        <v>86</v>
      </c>
      <c r="U17" s="14">
        <v>94</v>
      </c>
      <c r="V17" s="14">
        <v>111</v>
      </c>
      <c r="W17" s="14">
        <v>88</v>
      </c>
      <c r="X17" s="14">
        <v>87</v>
      </c>
      <c r="Y17" s="14">
        <v>126</v>
      </c>
      <c r="Z17" s="14">
        <v>78</v>
      </c>
      <c r="AA17" s="14">
        <v>81</v>
      </c>
      <c r="AB17" s="14">
        <v>83</v>
      </c>
      <c r="AC17" s="16">
        <v>78</v>
      </c>
      <c r="AD17" s="16">
        <v>98</v>
      </c>
      <c r="AE17" s="48">
        <v>94</v>
      </c>
      <c r="AF17" s="25">
        <v>77</v>
      </c>
      <c r="AG17" s="26">
        <v>79</v>
      </c>
      <c r="AH17" s="26">
        <v>76</v>
      </c>
      <c r="AI17" s="1032">
        <v>53</v>
      </c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8" customFormat="1" x14ac:dyDescent="0.2">
      <c r="A18" s="41" t="s">
        <v>17</v>
      </c>
      <c r="B18" s="33" t="s">
        <v>4</v>
      </c>
      <c r="C18" s="33" t="s">
        <v>4</v>
      </c>
      <c r="D18" s="33" t="s">
        <v>4</v>
      </c>
      <c r="E18" s="33" t="s">
        <v>4</v>
      </c>
      <c r="F18" s="33" t="s">
        <v>4</v>
      </c>
      <c r="G18" s="33" t="s">
        <v>4</v>
      </c>
      <c r="H18" s="33">
        <v>-0.29999999999999899</v>
      </c>
      <c r="I18" s="33">
        <v>-0.75</v>
      </c>
      <c r="J18" s="33">
        <v>-5.5000000000001499E-2</v>
      </c>
      <c r="K18" s="37">
        <v>6.0000000000000497E-2</v>
      </c>
      <c r="L18" s="37">
        <v>0.36000000000000099</v>
      </c>
      <c r="M18" s="37">
        <v>2.395</v>
      </c>
      <c r="N18" s="37">
        <v>1.91</v>
      </c>
      <c r="O18" s="37">
        <v>3.5527136788005001E-15</v>
      </c>
      <c r="P18" s="37">
        <v>0.44499999999999901</v>
      </c>
      <c r="Q18" s="37">
        <v>1.7549999999999999</v>
      </c>
      <c r="R18" s="37">
        <v>-5.0000000000000697E-2</v>
      </c>
      <c r="S18" s="37">
        <v>0.42000000000000298</v>
      </c>
      <c r="T18" s="37">
        <v>-1.5649999999999999</v>
      </c>
      <c r="U18" s="37">
        <v>0.31999999999999901</v>
      </c>
      <c r="V18" s="37">
        <v>-4.00000000000027E-2</v>
      </c>
      <c r="W18" s="37">
        <v>-3.5527136788005001E-15</v>
      </c>
      <c r="X18" s="37">
        <v>1.0349999999999999</v>
      </c>
      <c r="Y18" s="37">
        <v>-0.42</v>
      </c>
      <c r="Z18" s="37">
        <v>-1.0249999999999999</v>
      </c>
      <c r="AA18" s="37">
        <v>0.16499999999999901</v>
      </c>
      <c r="AB18" s="37">
        <v>-0.40499999999999903</v>
      </c>
      <c r="AC18" s="38">
        <v>6.3</v>
      </c>
      <c r="AD18" s="16">
        <v>7.93</v>
      </c>
      <c r="AE18" s="38">
        <v>7.6</v>
      </c>
      <c r="AF18" s="25">
        <v>6.23</v>
      </c>
      <c r="AG18" s="26">
        <v>7.66</v>
      </c>
      <c r="AH18" s="26">
        <v>7.31</v>
      </c>
      <c r="AI18" s="1034">
        <v>5.2</v>
      </c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8" customFormat="1" x14ac:dyDescent="0.2">
      <c r="A19" s="41" t="s">
        <v>18</v>
      </c>
      <c r="B19" s="33" t="s">
        <v>4</v>
      </c>
      <c r="C19" s="33" t="s">
        <v>4</v>
      </c>
      <c r="D19" s="33" t="s">
        <v>4</v>
      </c>
      <c r="E19" s="33" t="s">
        <v>4</v>
      </c>
      <c r="F19" s="33" t="s">
        <v>4</v>
      </c>
      <c r="G19" s="33" t="s">
        <v>4</v>
      </c>
      <c r="H19" s="33">
        <v>5.67</v>
      </c>
      <c r="I19" s="33">
        <v>4.3</v>
      </c>
      <c r="J19" s="33">
        <v>8.06</v>
      </c>
      <c r="K19" s="37">
        <v>5.55</v>
      </c>
      <c r="L19" s="37">
        <v>5.32</v>
      </c>
      <c r="M19" s="37">
        <v>8.51</v>
      </c>
      <c r="N19" s="37">
        <v>8.14</v>
      </c>
      <c r="O19" s="37">
        <v>7.07</v>
      </c>
      <c r="P19" s="37">
        <v>6.76</v>
      </c>
      <c r="Q19" s="37">
        <v>8.77</v>
      </c>
      <c r="R19" s="37">
        <v>7.17</v>
      </c>
      <c r="S19" s="37">
        <v>6.19</v>
      </c>
      <c r="T19" s="37">
        <v>8.68</v>
      </c>
      <c r="U19" s="37">
        <v>9.6999999999999993</v>
      </c>
      <c r="V19" s="37">
        <v>8.06</v>
      </c>
      <c r="W19" s="37">
        <v>8.24</v>
      </c>
      <c r="X19" s="37">
        <v>8.11</v>
      </c>
      <c r="Y19" s="37">
        <v>7.57</v>
      </c>
      <c r="Z19" s="37">
        <v>6.4</v>
      </c>
      <c r="AA19" s="37">
        <v>7.46</v>
      </c>
      <c r="AB19" s="37">
        <v>5.57</v>
      </c>
      <c r="AC19" s="38">
        <v>5.73</v>
      </c>
      <c r="AD19" s="16">
        <v>5.82</v>
      </c>
      <c r="AE19" s="38">
        <v>7.6</v>
      </c>
      <c r="AF19" s="51">
        <v>5.5</v>
      </c>
      <c r="AG19" s="26">
        <v>7.18</v>
      </c>
      <c r="AH19" s="779">
        <v>4.9000000000000004</v>
      </c>
      <c r="AI19" s="1032">
        <v>6.28</v>
      </c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8" customFormat="1" x14ac:dyDescent="0.2">
      <c r="A20" s="28" t="s">
        <v>19</v>
      </c>
      <c r="B20" s="33" t="s">
        <v>4</v>
      </c>
      <c r="C20" s="33" t="s">
        <v>4</v>
      </c>
      <c r="D20" s="33" t="s">
        <v>4</v>
      </c>
      <c r="E20" s="33" t="s">
        <v>4</v>
      </c>
      <c r="F20" s="33" t="s">
        <v>4</v>
      </c>
      <c r="G20" s="33" t="s">
        <v>4</v>
      </c>
      <c r="H20" s="33" t="s">
        <v>4</v>
      </c>
      <c r="I20" s="33" t="s">
        <v>4</v>
      </c>
      <c r="J20" s="33" t="s">
        <v>4</v>
      </c>
      <c r="K20" s="33" t="s">
        <v>4</v>
      </c>
      <c r="L20" s="33" t="s">
        <v>4</v>
      </c>
      <c r="M20" s="33" t="s">
        <v>4</v>
      </c>
      <c r="N20" s="33" t="s">
        <v>4</v>
      </c>
      <c r="O20" s="33" t="s">
        <v>4</v>
      </c>
      <c r="P20" s="33" t="s">
        <v>4</v>
      </c>
      <c r="Q20" s="33" t="s">
        <v>4</v>
      </c>
      <c r="R20" s="33" t="s">
        <v>4</v>
      </c>
      <c r="S20" s="33" t="s">
        <v>4</v>
      </c>
      <c r="T20" s="33" t="s">
        <v>4</v>
      </c>
      <c r="U20" s="34" t="s">
        <v>8</v>
      </c>
      <c r="V20" s="34" t="s">
        <v>8</v>
      </c>
      <c r="W20" s="34" t="s">
        <v>8</v>
      </c>
      <c r="X20" s="14">
        <v>94</v>
      </c>
      <c r="Y20" s="14">
        <v>90</v>
      </c>
      <c r="Z20" s="14">
        <v>78</v>
      </c>
      <c r="AA20" s="14">
        <v>92</v>
      </c>
      <c r="AB20" s="14">
        <v>69</v>
      </c>
      <c r="AC20" s="14">
        <v>71</v>
      </c>
      <c r="AD20" s="14">
        <v>72</v>
      </c>
      <c r="AE20" s="14">
        <v>94</v>
      </c>
      <c r="AF20" s="14">
        <v>68</v>
      </c>
      <c r="AG20" s="26">
        <v>75</v>
      </c>
      <c r="AH20" s="26">
        <v>51</v>
      </c>
      <c r="AI20" s="1032">
        <v>64</v>
      </c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8" customFormat="1" x14ac:dyDescent="0.2">
      <c r="A21" s="41" t="s">
        <v>20</v>
      </c>
      <c r="B21" s="33" t="s">
        <v>4</v>
      </c>
      <c r="C21" s="33" t="s">
        <v>4</v>
      </c>
      <c r="D21" s="33" t="s">
        <v>4</v>
      </c>
      <c r="E21" s="33" t="s">
        <v>4</v>
      </c>
      <c r="F21" s="33" t="s">
        <v>4</v>
      </c>
      <c r="G21" s="33" t="s">
        <v>4</v>
      </c>
      <c r="H21" s="33">
        <v>4.55</v>
      </c>
      <c r="I21" s="33">
        <v>4.12</v>
      </c>
      <c r="J21" s="33">
        <v>4.3</v>
      </c>
      <c r="K21" s="37">
        <v>4.0599999999999996</v>
      </c>
      <c r="L21" s="37">
        <v>3.72</v>
      </c>
      <c r="M21" s="37">
        <v>5.1100000000000003</v>
      </c>
      <c r="N21" s="37">
        <v>4.2300000000000004</v>
      </c>
      <c r="O21" s="37">
        <v>3.03</v>
      </c>
      <c r="P21" s="37">
        <v>3.48</v>
      </c>
      <c r="Q21" s="37">
        <v>3.9</v>
      </c>
      <c r="R21" s="37">
        <v>4.01</v>
      </c>
      <c r="S21" s="37">
        <v>3.94</v>
      </c>
      <c r="T21" s="37">
        <v>3.12</v>
      </c>
      <c r="U21" s="37">
        <v>3.82</v>
      </c>
      <c r="V21" s="37">
        <v>4.57</v>
      </c>
      <c r="W21" s="37">
        <v>3.42</v>
      </c>
      <c r="X21" s="37">
        <v>4.57</v>
      </c>
      <c r="Y21" s="37">
        <v>4.38</v>
      </c>
      <c r="Z21" s="37">
        <v>3.2</v>
      </c>
      <c r="AA21" s="37">
        <v>3.65</v>
      </c>
      <c r="AB21" s="37">
        <v>3.71</v>
      </c>
      <c r="AC21" s="38">
        <v>3.23</v>
      </c>
      <c r="AD21" s="16">
        <v>2.91</v>
      </c>
      <c r="AE21" s="38">
        <v>3.8</v>
      </c>
      <c r="AF21" s="25">
        <v>3.72</v>
      </c>
      <c r="AG21" s="26">
        <v>2.87</v>
      </c>
      <c r="AH21" s="26">
        <v>3.46</v>
      </c>
      <c r="AI21" s="1032">
        <v>3.14</v>
      </c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8" customFormat="1" x14ac:dyDescent="0.2">
      <c r="A22" s="28" t="s">
        <v>21</v>
      </c>
      <c r="B22" s="33" t="s">
        <v>4</v>
      </c>
      <c r="C22" s="33" t="s">
        <v>4</v>
      </c>
      <c r="D22" s="33" t="s">
        <v>4</v>
      </c>
      <c r="E22" s="33" t="s">
        <v>4</v>
      </c>
      <c r="F22" s="33" t="s">
        <v>4</v>
      </c>
      <c r="G22" s="33" t="s">
        <v>4</v>
      </c>
      <c r="H22" s="33" t="s">
        <v>4</v>
      </c>
      <c r="I22" s="33" t="s">
        <v>4</v>
      </c>
      <c r="J22" s="33" t="s">
        <v>4</v>
      </c>
      <c r="K22" s="33" t="s">
        <v>4</v>
      </c>
      <c r="L22" s="33" t="s">
        <v>4</v>
      </c>
      <c r="M22" s="33" t="s">
        <v>4</v>
      </c>
      <c r="N22" s="33" t="s">
        <v>4</v>
      </c>
      <c r="O22" s="33" t="s">
        <v>4</v>
      </c>
      <c r="P22" s="33" t="s">
        <v>4</v>
      </c>
      <c r="Q22" s="33" t="s">
        <v>4</v>
      </c>
      <c r="R22" s="33" t="s">
        <v>4</v>
      </c>
      <c r="S22" s="33" t="s">
        <v>4</v>
      </c>
      <c r="T22" s="33" t="s">
        <v>4</v>
      </c>
      <c r="U22" s="34" t="s">
        <v>8</v>
      </c>
      <c r="V22" s="34" t="s">
        <v>8</v>
      </c>
      <c r="W22" s="34" t="s">
        <v>8</v>
      </c>
      <c r="X22" s="14">
        <v>53</v>
      </c>
      <c r="Y22" s="14">
        <v>52</v>
      </c>
      <c r="Z22" s="14">
        <v>39</v>
      </c>
      <c r="AA22" s="14">
        <v>45</v>
      </c>
      <c r="AB22" s="14">
        <v>46</v>
      </c>
      <c r="AC22" s="14">
        <v>40</v>
      </c>
      <c r="AD22" s="14">
        <v>36</v>
      </c>
      <c r="AE22" s="14">
        <v>47</v>
      </c>
      <c r="AF22" s="14">
        <v>46</v>
      </c>
      <c r="AG22" s="26">
        <v>30</v>
      </c>
      <c r="AH22" s="26">
        <v>36</v>
      </c>
      <c r="AI22" s="1032">
        <v>32</v>
      </c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8" customFormat="1" x14ac:dyDescent="0.2">
      <c r="A23" s="53" t="s">
        <v>22</v>
      </c>
      <c r="B23" s="33"/>
      <c r="C23" s="33"/>
      <c r="D23" s="33"/>
      <c r="E23" s="33"/>
      <c r="F23" s="33"/>
      <c r="G23" s="33"/>
      <c r="H23" s="33"/>
      <c r="I23" s="33"/>
      <c r="J23" s="33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16"/>
      <c r="AE23" s="38"/>
      <c r="AF23" s="25"/>
      <c r="AG23" s="54"/>
      <c r="AH23" s="172"/>
      <c r="AI23" s="777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8" customFormat="1" x14ac:dyDescent="0.2">
      <c r="A24" s="55" t="s">
        <v>23</v>
      </c>
      <c r="B24" s="12" t="s">
        <v>4</v>
      </c>
      <c r="C24" s="12" t="s">
        <v>4</v>
      </c>
      <c r="D24" s="12" t="s">
        <v>4</v>
      </c>
      <c r="E24" s="12" t="s">
        <v>4</v>
      </c>
      <c r="F24" s="12" t="s">
        <v>4</v>
      </c>
      <c r="G24" s="12" t="s">
        <v>4</v>
      </c>
      <c r="H24" s="12" t="s">
        <v>4</v>
      </c>
      <c r="I24" s="12" t="s">
        <v>4</v>
      </c>
      <c r="J24" s="12" t="s">
        <v>4</v>
      </c>
      <c r="K24" s="12" t="s">
        <v>4</v>
      </c>
      <c r="L24" s="12" t="s">
        <v>4</v>
      </c>
      <c r="M24" s="12" t="s">
        <v>4</v>
      </c>
      <c r="N24" s="12" t="s">
        <v>4</v>
      </c>
      <c r="O24" s="12" t="s">
        <v>4</v>
      </c>
      <c r="P24" s="12" t="s">
        <v>4</v>
      </c>
      <c r="Q24" s="12" t="s">
        <v>4</v>
      </c>
      <c r="R24" s="12" t="s">
        <v>4</v>
      </c>
      <c r="S24" s="12" t="s">
        <v>4</v>
      </c>
      <c r="T24" s="12" t="s">
        <v>4</v>
      </c>
      <c r="U24" s="14" t="s">
        <v>8</v>
      </c>
      <c r="V24" s="14" t="s">
        <v>8</v>
      </c>
      <c r="W24" s="14" t="s">
        <v>8</v>
      </c>
      <c r="X24" s="14" t="s">
        <v>8</v>
      </c>
      <c r="Y24" s="14">
        <v>590</v>
      </c>
      <c r="Z24" s="14">
        <v>456</v>
      </c>
      <c r="AA24" s="14">
        <v>143</v>
      </c>
      <c r="AB24" s="14">
        <v>575</v>
      </c>
      <c r="AC24" s="14">
        <v>503</v>
      </c>
      <c r="AD24" s="14">
        <v>520</v>
      </c>
      <c r="AE24" s="14">
        <v>476</v>
      </c>
      <c r="AF24" s="35">
        <v>345</v>
      </c>
      <c r="AG24" s="56" t="s">
        <v>24</v>
      </c>
      <c r="AH24" s="62">
        <v>439</v>
      </c>
      <c r="AI24" s="1035">
        <v>426</v>
      </c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8" customFormat="1" x14ac:dyDescent="0.2">
      <c r="A25" s="55" t="s">
        <v>25</v>
      </c>
      <c r="B25" s="12" t="s">
        <v>4</v>
      </c>
      <c r="C25" s="12" t="s">
        <v>4</v>
      </c>
      <c r="D25" s="12" t="s">
        <v>4</v>
      </c>
      <c r="E25" s="12" t="s">
        <v>4</v>
      </c>
      <c r="F25" s="12" t="s">
        <v>4</v>
      </c>
      <c r="G25" s="12" t="s">
        <v>4</v>
      </c>
      <c r="H25" s="12" t="s">
        <v>4</v>
      </c>
      <c r="I25" s="12" t="s">
        <v>4</v>
      </c>
      <c r="J25" s="12" t="s">
        <v>4</v>
      </c>
      <c r="K25" s="12" t="s">
        <v>4</v>
      </c>
      <c r="L25" s="12" t="s">
        <v>4</v>
      </c>
      <c r="M25" s="12" t="s">
        <v>4</v>
      </c>
      <c r="N25" s="12" t="s">
        <v>4</v>
      </c>
      <c r="O25" s="12" t="s">
        <v>4</v>
      </c>
      <c r="P25" s="12" t="s">
        <v>4</v>
      </c>
      <c r="Q25" s="12" t="s">
        <v>4</v>
      </c>
      <c r="R25" s="12" t="s">
        <v>4</v>
      </c>
      <c r="S25" s="12" t="s">
        <v>4</v>
      </c>
      <c r="T25" s="12" t="s">
        <v>4</v>
      </c>
      <c r="U25" s="14" t="s">
        <v>8</v>
      </c>
      <c r="V25" s="14" t="s">
        <v>8</v>
      </c>
      <c r="W25" s="14" t="s">
        <v>8</v>
      </c>
      <c r="X25" s="14" t="s">
        <v>8</v>
      </c>
      <c r="Y25" s="14">
        <v>294</v>
      </c>
      <c r="Z25" s="14">
        <v>348</v>
      </c>
      <c r="AA25" s="14">
        <v>85</v>
      </c>
      <c r="AB25" s="14">
        <v>665</v>
      </c>
      <c r="AC25" s="14">
        <v>556</v>
      </c>
      <c r="AD25" s="14">
        <v>709</v>
      </c>
      <c r="AE25" s="14">
        <v>474</v>
      </c>
      <c r="AF25" s="35">
        <v>520</v>
      </c>
      <c r="AG25" s="56" t="s">
        <v>26</v>
      </c>
      <c r="AH25" s="62">
        <v>627</v>
      </c>
      <c r="AI25" s="1035">
        <v>775</v>
      </c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8" customFormat="1" x14ac:dyDescent="0.2">
      <c r="A26" s="57" t="s">
        <v>27</v>
      </c>
      <c r="B26" s="12" t="s">
        <v>4</v>
      </c>
      <c r="C26" s="12" t="s">
        <v>4</v>
      </c>
      <c r="D26" s="12" t="s">
        <v>4</v>
      </c>
      <c r="E26" s="12" t="s">
        <v>4</v>
      </c>
      <c r="F26" s="12" t="s">
        <v>4</v>
      </c>
      <c r="G26" s="12" t="s">
        <v>4</v>
      </c>
      <c r="H26" s="12" t="s">
        <v>4</v>
      </c>
      <c r="I26" s="12" t="s">
        <v>4</v>
      </c>
      <c r="J26" s="58">
        <v>-41</v>
      </c>
      <c r="K26" s="13">
        <v>-53</v>
      </c>
      <c r="L26" s="13">
        <v>-54</v>
      </c>
      <c r="M26" s="13">
        <v>117</v>
      </c>
      <c r="N26" s="13">
        <v>340</v>
      </c>
      <c r="O26" s="13">
        <v>28</v>
      </c>
      <c r="P26" s="13">
        <v>187</v>
      </c>
      <c r="Q26" s="13">
        <v>151</v>
      </c>
      <c r="R26" s="13">
        <v>136</v>
      </c>
      <c r="S26" s="13">
        <v>153</v>
      </c>
      <c r="T26" s="13">
        <v>226</v>
      </c>
      <c r="U26" s="13">
        <v>533</v>
      </c>
      <c r="V26" s="13">
        <v>164</v>
      </c>
      <c r="W26" s="13">
        <v>114</v>
      </c>
      <c r="X26" s="13">
        <v>76</v>
      </c>
      <c r="Y26" s="13">
        <v>296</v>
      </c>
      <c r="Z26" s="13">
        <v>108</v>
      </c>
      <c r="AA26" s="13">
        <v>28</v>
      </c>
      <c r="AB26" s="13">
        <v>-90</v>
      </c>
      <c r="AC26" s="30">
        <v>-53</v>
      </c>
      <c r="AD26" s="48">
        <v>-189</v>
      </c>
      <c r="AE26" s="48">
        <v>2</v>
      </c>
      <c r="AF26" s="25">
        <v>-175</v>
      </c>
      <c r="AG26" s="56" t="s">
        <v>28</v>
      </c>
      <c r="AH26" s="394">
        <v>-188</v>
      </c>
      <c r="AI26" s="1032">
        <v>-349</v>
      </c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</row>
    <row r="27" spans="1:57" s="8" customFormat="1" ht="12.75" x14ac:dyDescent="0.2">
      <c r="A27" s="41" t="s">
        <v>29</v>
      </c>
      <c r="B27" s="12" t="s">
        <v>4</v>
      </c>
      <c r="C27" s="12" t="s">
        <v>4</v>
      </c>
      <c r="D27" s="12" t="s">
        <v>4</v>
      </c>
      <c r="E27" s="12" t="s">
        <v>4</v>
      </c>
      <c r="F27" s="12" t="s">
        <v>4</v>
      </c>
      <c r="G27" s="12" t="s">
        <v>4</v>
      </c>
      <c r="H27" s="12">
        <v>1</v>
      </c>
      <c r="I27" s="12">
        <v>1</v>
      </c>
      <c r="J27" s="12">
        <v>1</v>
      </c>
      <c r="K27" s="30">
        <v>1</v>
      </c>
      <c r="L27" s="30">
        <v>1</v>
      </c>
      <c r="M27" s="30">
        <v>1</v>
      </c>
      <c r="N27" s="30">
        <v>1</v>
      </c>
      <c r="O27" s="30">
        <v>1</v>
      </c>
      <c r="P27" s="30">
        <v>1</v>
      </c>
      <c r="Q27" s="30">
        <v>1</v>
      </c>
      <c r="R27" s="30">
        <v>1</v>
      </c>
      <c r="S27" s="30">
        <v>1</v>
      </c>
      <c r="T27" s="30">
        <v>1</v>
      </c>
      <c r="U27" s="30">
        <v>1</v>
      </c>
      <c r="V27" s="30">
        <v>1</v>
      </c>
      <c r="W27" s="30">
        <v>1</v>
      </c>
      <c r="X27" s="30">
        <v>1</v>
      </c>
      <c r="Y27" s="30">
        <v>1</v>
      </c>
      <c r="Z27" s="30">
        <v>1</v>
      </c>
      <c r="AA27" s="30">
        <v>1</v>
      </c>
      <c r="AB27" s="30">
        <v>1</v>
      </c>
      <c r="AC27" s="60">
        <v>1</v>
      </c>
      <c r="AD27" s="60">
        <v>1</v>
      </c>
      <c r="AE27" s="60">
        <v>1</v>
      </c>
      <c r="AF27" s="25">
        <v>1</v>
      </c>
      <c r="AG27" s="26" t="s">
        <v>4</v>
      </c>
      <c r="AH27" s="26" t="s">
        <v>4</v>
      </c>
      <c r="AI27" s="778" t="s">
        <v>4</v>
      </c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8" customFormat="1" ht="12.75" x14ac:dyDescent="0.2">
      <c r="A28" s="61" t="s">
        <v>30</v>
      </c>
      <c r="B28" s="12" t="s">
        <v>4</v>
      </c>
      <c r="C28" s="12" t="s">
        <v>4</v>
      </c>
      <c r="D28" s="12" t="s">
        <v>4</v>
      </c>
      <c r="E28" s="12" t="s">
        <v>4</v>
      </c>
      <c r="F28" s="12" t="s">
        <v>4</v>
      </c>
      <c r="G28" s="12" t="s">
        <v>4</v>
      </c>
      <c r="H28" s="12">
        <v>115</v>
      </c>
      <c r="I28" s="12">
        <v>115</v>
      </c>
      <c r="J28" s="12">
        <v>60</v>
      </c>
      <c r="K28" s="12">
        <v>60</v>
      </c>
      <c r="L28" s="12">
        <v>60</v>
      </c>
      <c r="M28" s="12">
        <v>40</v>
      </c>
      <c r="N28" s="12">
        <v>45</v>
      </c>
      <c r="O28" s="12">
        <v>55</v>
      </c>
      <c r="P28" s="12">
        <v>55</v>
      </c>
      <c r="Q28" s="12">
        <v>55</v>
      </c>
      <c r="R28" s="12">
        <v>55</v>
      </c>
      <c r="S28" s="12">
        <v>55</v>
      </c>
      <c r="T28" s="12">
        <v>55</v>
      </c>
      <c r="U28" s="12">
        <v>55</v>
      </c>
      <c r="V28" s="12">
        <v>55</v>
      </c>
      <c r="W28" s="12">
        <v>43</v>
      </c>
      <c r="X28" s="12">
        <v>43</v>
      </c>
      <c r="Y28" s="12">
        <v>40</v>
      </c>
      <c r="Z28" s="12">
        <v>38</v>
      </c>
      <c r="AA28" s="30">
        <v>30</v>
      </c>
      <c r="AB28" s="30">
        <v>30</v>
      </c>
      <c r="AC28" s="60">
        <v>30</v>
      </c>
      <c r="AD28" s="60">
        <v>30</v>
      </c>
      <c r="AE28" s="60">
        <v>40</v>
      </c>
      <c r="AF28" s="25">
        <v>35</v>
      </c>
      <c r="AG28" s="26" t="s">
        <v>4</v>
      </c>
      <c r="AH28" s="26" t="s">
        <v>4</v>
      </c>
      <c r="AI28" s="778" t="s">
        <v>4</v>
      </c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8" customFormat="1" ht="24" x14ac:dyDescent="0.2">
      <c r="A29" s="41" t="s">
        <v>31</v>
      </c>
      <c r="B29" s="12" t="s">
        <v>4</v>
      </c>
      <c r="C29" s="12" t="s">
        <v>4</v>
      </c>
      <c r="D29" s="12" t="s">
        <v>4</v>
      </c>
      <c r="E29" s="12" t="s">
        <v>4</v>
      </c>
      <c r="F29" s="12" t="s">
        <v>4</v>
      </c>
      <c r="G29" s="12" t="s">
        <v>4</v>
      </c>
      <c r="H29" s="12">
        <v>1</v>
      </c>
      <c r="I29" s="12">
        <v>1</v>
      </c>
      <c r="J29" s="12">
        <v>1</v>
      </c>
      <c r="K29" s="30">
        <v>1</v>
      </c>
      <c r="L29" s="30">
        <v>1</v>
      </c>
      <c r="M29" s="30">
        <v>1</v>
      </c>
      <c r="N29" s="30">
        <v>1</v>
      </c>
      <c r="O29" s="30">
        <v>1</v>
      </c>
      <c r="P29" s="30">
        <v>1</v>
      </c>
      <c r="Q29" s="30">
        <v>1</v>
      </c>
      <c r="R29" s="30">
        <v>1</v>
      </c>
      <c r="S29" s="30">
        <v>1</v>
      </c>
      <c r="T29" s="30">
        <v>1</v>
      </c>
      <c r="U29" s="30">
        <v>2</v>
      </c>
      <c r="V29" s="30">
        <v>3</v>
      </c>
      <c r="W29" s="30">
        <v>3</v>
      </c>
      <c r="X29" s="30">
        <v>4</v>
      </c>
      <c r="Y29" s="30">
        <v>4</v>
      </c>
      <c r="Z29" s="30">
        <v>4</v>
      </c>
      <c r="AA29" s="30" t="s">
        <v>4</v>
      </c>
      <c r="AB29" s="30" t="s">
        <v>4</v>
      </c>
      <c r="AC29" s="60" t="s">
        <v>4</v>
      </c>
      <c r="AD29" s="60" t="s">
        <v>4</v>
      </c>
      <c r="AE29" s="60" t="s">
        <v>4</v>
      </c>
      <c r="AF29" s="62" t="s">
        <v>4</v>
      </c>
      <c r="AG29" s="26" t="s">
        <v>4</v>
      </c>
      <c r="AH29" s="26" t="s">
        <v>4</v>
      </c>
      <c r="AI29" s="778" t="s">
        <v>4</v>
      </c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s="8" customFormat="1" ht="12.75" x14ac:dyDescent="0.2">
      <c r="A30" s="63" t="s">
        <v>32</v>
      </c>
      <c r="B30" s="22" t="s">
        <v>4</v>
      </c>
      <c r="C30" s="22" t="s">
        <v>4</v>
      </c>
      <c r="D30" s="22" t="s">
        <v>4</v>
      </c>
      <c r="E30" s="22" t="s">
        <v>4</v>
      </c>
      <c r="F30" s="22" t="s">
        <v>4</v>
      </c>
      <c r="G30" s="22" t="s">
        <v>4</v>
      </c>
      <c r="H30" s="22">
        <v>0.2</v>
      </c>
      <c r="I30" s="22">
        <v>0.2</v>
      </c>
      <c r="J30" s="22">
        <v>0.2</v>
      </c>
      <c r="K30" s="64">
        <v>0.3</v>
      </c>
      <c r="L30" s="64">
        <v>0.3</v>
      </c>
      <c r="M30" s="64">
        <v>0.3</v>
      </c>
      <c r="N30" s="64">
        <v>0.3</v>
      </c>
      <c r="O30" s="64">
        <v>0.3</v>
      </c>
      <c r="P30" s="64">
        <v>0.3</v>
      </c>
      <c r="Q30" s="64">
        <v>0.3</v>
      </c>
      <c r="R30" s="64">
        <v>0.3</v>
      </c>
      <c r="S30" s="64">
        <v>0.3</v>
      </c>
      <c r="T30" s="64">
        <v>0.3</v>
      </c>
      <c r="U30" s="64">
        <v>0.3</v>
      </c>
      <c r="V30" s="64">
        <v>0.4</v>
      </c>
      <c r="W30" s="64">
        <v>0.5</v>
      </c>
      <c r="X30" s="64">
        <v>0.5</v>
      </c>
      <c r="Y30" s="64">
        <v>0.6</v>
      </c>
      <c r="Z30" s="64">
        <v>0.6</v>
      </c>
      <c r="AA30" s="64" t="s">
        <v>4</v>
      </c>
      <c r="AB30" s="64" t="s">
        <v>4</v>
      </c>
      <c r="AC30" s="60" t="s">
        <v>4</v>
      </c>
      <c r="AD30" s="60" t="s">
        <v>4</v>
      </c>
      <c r="AE30" s="60" t="s">
        <v>4</v>
      </c>
      <c r="AF30" s="62" t="s">
        <v>4</v>
      </c>
      <c r="AG30" s="26" t="s">
        <v>4</v>
      </c>
      <c r="AH30" s="26" t="s">
        <v>4</v>
      </c>
      <c r="AI30" s="778" t="s">
        <v>4</v>
      </c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s="8" customFormat="1" ht="12.75" x14ac:dyDescent="0.2">
      <c r="A31" s="41" t="s">
        <v>33</v>
      </c>
      <c r="B31" s="12">
        <v>3</v>
      </c>
      <c r="C31" s="12">
        <v>3</v>
      </c>
      <c r="D31" s="12">
        <v>3</v>
      </c>
      <c r="E31" s="12">
        <v>2</v>
      </c>
      <c r="F31" s="12">
        <v>2</v>
      </c>
      <c r="G31" s="12">
        <v>2</v>
      </c>
      <c r="H31" s="12">
        <v>2</v>
      </c>
      <c r="I31" s="12">
        <v>2</v>
      </c>
      <c r="J31" s="12">
        <v>2</v>
      </c>
      <c r="K31" s="30">
        <v>2</v>
      </c>
      <c r="L31" s="30">
        <v>3</v>
      </c>
      <c r="M31" s="30">
        <v>3</v>
      </c>
      <c r="N31" s="30">
        <v>3</v>
      </c>
      <c r="O31" s="30">
        <v>3</v>
      </c>
      <c r="P31" s="30">
        <v>3</v>
      </c>
      <c r="Q31" s="30">
        <v>2</v>
      </c>
      <c r="R31" s="30">
        <v>2</v>
      </c>
      <c r="S31" s="30">
        <v>2</v>
      </c>
      <c r="T31" s="30">
        <v>3</v>
      </c>
      <c r="U31" s="30">
        <v>3</v>
      </c>
      <c r="V31" s="30">
        <v>3</v>
      </c>
      <c r="W31" s="30">
        <v>3</v>
      </c>
      <c r="X31" s="30">
        <v>3</v>
      </c>
      <c r="Y31" s="30">
        <v>3</v>
      </c>
      <c r="Z31" s="30">
        <v>3</v>
      </c>
      <c r="AA31" s="30">
        <v>3</v>
      </c>
      <c r="AB31" s="30">
        <v>4</v>
      </c>
      <c r="AC31" s="60">
        <v>4</v>
      </c>
      <c r="AD31" s="60">
        <v>4</v>
      </c>
      <c r="AE31" s="65">
        <v>4</v>
      </c>
      <c r="AF31" s="25">
        <v>4</v>
      </c>
      <c r="AG31" s="26">
        <v>4</v>
      </c>
      <c r="AH31" s="394">
        <v>4</v>
      </c>
      <c r="AI31" s="777">
        <v>4</v>
      </c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s="8" customFormat="1" ht="12.75" x14ac:dyDescent="0.2">
      <c r="A32" s="41" t="s">
        <v>34</v>
      </c>
      <c r="B32" s="22">
        <v>3.2109999999999999</v>
      </c>
      <c r="C32" s="22">
        <v>3.15</v>
      </c>
      <c r="D32" s="22">
        <v>2.9009999999999998</v>
      </c>
      <c r="E32" s="22">
        <v>1.786</v>
      </c>
      <c r="F32" s="22">
        <v>1.786</v>
      </c>
      <c r="G32" s="22">
        <v>1.792</v>
      </c>
      <c r="H32" s="22">
        <v>1.792</v>
      </c>
      <c r="I32" s="22">
        <v>1.845</v>
      </c>
      <c r="J32" s="22">
        <v>1.7470000000000001</v>
      </c>
      <c r="K32" s="64">
        <v>1.5680000000000001</v>
      </c>
      <c r="L32" s="64">
        <v>1.5109999999999999</v>
      </c>
      <c r="M32" s="64">
        <v>1.5209999999999999</v>
      </c>
      <c r="N32" s="64">
        <v>1.5029999999999999</v>
      </c>
      <c r="O32" s="64">
        <v>1.4810000000000001</v>
      </c>
      <c r="P32" s="64">
        <v>1.4319999999999999</v>
      </c>
      <c r="Q32" s="64">
        <v>1.359</v>
      </c>
      <c r="R32" s="64">
        <v>1.3240000000000001</v>
      </c>
      <c r="S32" s="64">
        <v>1.292</v>
      </c>
      <c r="T32" s="64">
        <v>1.264</v>
      </c>
      <c r="U32" s="64">
        <v>1.347</v>
      </c>
      <c r="V32" s="64">
        <v>1.391</v>
      </c>
      <c r="W32" s="64">
        <v>1.397</v>
      </c>
      <c r="X32" s="64">
        <v>1.369</v>
      </c>
      <c r="Y32" s="64">
        <v>1.401</v>
      </c>
      <c r="Z32" s="64">
        <v>1.448</v>
      </c>
      <c r="AA32" s="64">
        <v>1.5469999999999999</v>
      </c>
      <c r="AB32" s="64">
        <v>1.5649999999999999</v>
      </c>
      <c r="AC32" s="64">
        <v>1.591</v>
      </c>
      <c r="AD32" s="64">
        <v>1.6319999999999999</v>
      </c>
      <c r="AE32" s="24">
        <v>1.6950000000000001</v>
      </c>
      <c r="AF32" s="66">
        <v>1.6459999999999999</v>
      </c>
      <c r="AG32" s="26">
        <v>1.6</v>
      </c>
      <c r="AH32" s="394">
        <v>1.6</v>
      </c>
      <c r="AI32" s="777">
        <v>1.6</v>
      </c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s="8" customFormat="1" ht="12.75" x14ac:dyDescent="0.2">
      <c r="A33" s="41" t="s">
        <v>35</v>
      </c>
      <c r="B33" s="12" t="s">
        <v>4</v>
      </c>
      <c r="C33" s="12" t="s">
        <v>4</v>
      </c>
      <c r="D33" s="12" t="s">
        <v>4</v>
      </c>
      <c r="E33" s="12" t="s">
        <v>4</v>
      </c>
      <c r="F33" s="12" t="s">
        <v>4</v>
      </c>
      <c r="G33" s="67">
        <v>1</v>
      </c>
      <c r="H33" s="67">
        <v>1</v>
      </c>
      <c r="I33" s="67">
        <v>1</v>
      </c>
      <c r="J33" s="67">
        <v>1</v>
      </c>
      <c r="K33" s="30">
        <v>1</v>
      </c>
      <c r="L33" s="30">
        <v>1</v>
      </c>
      <c r="M33" s="30">
        <v>1</v>
      </c>
      <c r="N33" s="30">
        <v>1</v>
      </c>
      <c r="O33" s="30">
        <v>2</v>
      </c>
      <c r="P33" s="30">
        <v>1</v>
      </c>
      <c r="Q33" s="30" t="s">
        <v>8</v>
      </c>
      <c r="R33" s="30">
        <v>1</v>
      </c>
      <c r="S33" s="30" t="s">
        <v>8</v>
      </c>
      <c r="T33" s="30" t="s">
        <v>8</v>
      </c>
      <c r="U33" s="30" t="s">
        <v>8</v>
      </c>
      <c r="V33" s="30" t="s">
        <v>8</v>
      </c>
      <c r="W33" s="30" t="s">
        <v>8</v>
      </c>
      <c r="X33" s="30" t="s">
        <v>8</v>
      </c>
      <c r="Y33" s="30" t="s">
        <v>8</v>
      </c>
      <c r="Z33" s="30" t="s">
        <v>8</v>
      </c>
      <c r="AA33" s="30" t="s">
        <v>8</v>
      </c>
      <c r="AB33" s="30" t="s">
        <v>8</v>
      </c>
      <c r="AC33" s="30" t="s">
        <v>8</v>
      </c>
      <c r="AD33" s="60" t="s">
        <v>8</v>
      </c>
      <c r="AE33" s="60" t="s">
        <v>8</v>
      </c>
      <c r="AF33" s="68" t="s">
        <v>8</v>
      </c>
      <c r="AG33" s="26" t="s">
        <v>4</v>
      </c>
      <c r="AH33" s="26" t="s">
        <v>4</v>
      </c>
      <c r="AI33" s="778" t="s">
        <v>4</v>
      </c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s="8" customFormat="1" x14ac:dyDescent="0.2">
      <c r="A34" s="11" t="s">
        <v>36</v>
      </c>
      <c r="B34" s="22" t="s">
        <v>4</v>
      </c>
      <c r="C34" s="22" t="s">
        <v>4</v>
      </c>
      <c r="D34" s="22" t="s">
        <v>4</v>
      </c>
      <c r="E34" s="22" t="s">
        <v>4</v>
      </c>
      <c r="F34" s="22" t="s">
        <v>4</v>
      </c>
      <c r="G34" s="69">
        <v>0.2</v>
      </c>
      <c r="H34" s="69">
        <v>0.20799999999999999</v>
      </c>
      <c r="I34" s="69">
        <v>0.1</v>
      </c>
      <c r="J34" s="69">
        <v>0.1</v>
      </c>
      <c r="K34" s="64">
        <v>0.1</v>
      </c>
      <c r="L34" s="64">
        <v>0.1</v>
      </c>
      <c r="M34" s="64">
        <v>0.1</v>
      </c>
      <c r="N34" s="64">
        <v>0.1</v>
      </c>
      <c r="O34" s="64">
        <v>0</v>
      </c>
      <c r="P34" s="64">
        <v>0.1</v>
      </c>
      <c r="Q34" s="64">
        <v>0</v>
      </c>
      <c r="R34" s="64">
        <v>0</v>
      </c>
      <c r="S34" s="64" t="s">
        <v>8</v>
      </c>
      <c r="T34" s="64" t="s">
        <v>8</v>
      </c>
      <c r="U34" s="64" t="s">
        <v>8</v>
      </c>
      <c r="V34" s="64">
        <v>0</v>
      </c>
      <c r="W34" s="64">
        <v>0</v>
      </c>
      <c r="X34" s="64" t="s">
        <v>8</v>
      </c>
      <c r="Y34" s="64" t="s">
        <v>8</v>
      </c>
      <c r="Z34" s="64" t="s">
        <v>8</v>
      </c>
      <c r="AA34" s="64" t="s">
        <v>8</v>
      </c>
      <c r="AB34" s="64" t="s">
        <v>8</v>
      </c>
      <c r="AC34" s="64" t="s">
        <v>8</v>
      </c>
      <c r="AD34" s="60" t="s">
        <v>8</v>
      </c>
      <c r="AE34" s="50" t="s">
        <v>8</v>
      </c>
      <c r="AF34" s="70" t="s">
        <v>8</v>
      </c>
      <c r="AG34" s="26" t="s">
        <v>4</v>
      </c>
      <c r="AH34" s="26" t="s">
        <v>4</v>
      </c>
      <c r="AI34" s="778" t="s">
        <v>4</v>
      </c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s="8" customFormat="1" x14ac:dyDescent="0.2">
      <c r="A35" s="11" t="s">
        <v>37</v>
      </c>
      <c r="B35" s="69" t="s">
        <v>8</v>
      </c>
      <c r="C35" s="69" t="s">
        <v>8</v>
      </c>
      <c r="D35" s="69" t="s">
        <v>8</v>
      </c>
      <c r="E35" s="69" t="s">
        <v>8</v>
      </c>
      <c r="F35" s="69" t="s">
        <v>8</v>
      </c>
      <c r="G35" s="69" t="s">
        <v>8</v>
      </c>
      <c r="H35" s="69" t="s">
        <v>8</v>
      </c>
      <c r="I35" s="69" t="s">
        <v>8</v>
      </c>
      <c r="J35" s="69" t="s">
        <v>8</v>
      </c>
      <c r="K35" s="69" t="s">
        <v>8</v>
      </c>
      <c r="L35" s="69" t="s">
        <v>8</v>
      </c>
      <c r="M35" s="69" t="s">
        <v>8</v>
      </c>
      <c r="N35" s="69" t="s">
        <v>8</v>
      </c>
      <c r="O35" s="69" t="s">
        <v>8</v>
      </c>
      <c r="P35" s="69" t="s">
        <v>8</v>
      </c>
      <c r="Q35" s="69" t="s">
        <v>8</v>
      </c>
      <c r="R35" s="69" t="s">
        <v>8</v>
      </c>
      <c r="S35" s="69" t="s">
        <v>8</v>
      </c>
      <c r="T35" s="69" t="s">
        <v>8</v>
      </c>
      <c r="U35" s="69" t="s">
        <v>8</v>
      </c>
      <c r="V35" s="69" t="s">
        <v>8</v>
      </c>
      <c r="W35" s="69" t="s">
        <v>8</v>
      </c>
      <c r="X35" s="69" t="s">
        <v>8</v>
      </c>
      <c r="Y35" s="69" t="s">
        <v>8</v>
      </c>
      <c r="Z35" s="69" t="s">
        <v>8</v>
      </c>
      <c r="AA35" s="69" t="s">
        <v>8</v>
      </c>
      <c r="AB35" s="69" t="s">
        <v>8</v>
      </c>
      <c r="AC35" s="69" t="s">
        <v>8</v>
      </c>
      <c r="AD35" s="60" t="s">
        <v>8</v>
      </c>
      <c r="AE35" s="60" t="s">
        <v>8</v>
      </c>
      <c r="AF35" s="68" t="s">
        <v>8</v>
      </c>
      <c r="AG35" s="26" t="s">
        <v>4</v>
      </c>
      <c r="AH35" s="26" t="s">
        <v>4</v>
      </c>
      <c r="AI35" s="778" t="s">
        <v>4</v>
      </c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s="8" customFormat="1" x14ac:dyDescent="0.2">
      <c r="A36" s="11" t="s">
        <v>38</v>
      </c>
      <c r="B36" s="22" t="s">
        <v>8</v>
      </c>
      <c r="C36" s="22" t="s">
        <v>8</v>
      </c>
      <c r="D36" s="22" t="s">
        <v>8</v>
      </c>
      <c r="E36" s="22" t="s">
        <v>8</v>
      </c>
      <c r="F36" s="22" t="s">
        <v>8</v>
      </c>
      <c r="G36" s="22" t="s">
        <v>8</v>
      </c>
      <c r="H36" s="22" t="s">
        <v>8</v>
      </c>
      <c r="I36" s="22" t="s">
        <v>8</v>
      </c>
      <c r="J36" s="22" t="s">
        <v>8</v>
      </c>
      <c r="K36" s="22" t="s">
        <v>8</v>
      </c>
      <c r="L36" s="22" t="s">
        <v>8</v>
      </c>
      <c r="M36" s="22" t="s">
        <v>8</v>
      </c>
      <c r="N36" s="22" t="s">
        <v>8</v>
      </c>
      <c r="O36" s="22" t="s">
        <v>8</v>
      </c>
      <c r="P36" s="22" t="s">
        <v>8</v>
      </c>
      <c r="Q36" s="22" t="s">
        <v>8</v>
      </c>
      <c r="R36" s="22" t="s">
        <v>8</v>
      </c>
      <c r="S36" s="22" t="s">
        <v>8</v>
      </c>
      <c r="T36" s="22" t="s">
        <v>8</v>
      </c>
      <c r="U36" s="22" t="s">
        <v>8</v>
      </c>
      <c r="V36" s="22" t="s">
        <v>8</v>
      </c>
      <c r="W36" s="22" t="s">
        <v>8</v>
      </c>
      <c r="X36" s="22" t="s">
        <v>8</v>
      </c>
      <c r="Y36" s="22" t="s">
        <v>8</v>
      </c>
      <c r="Z36" s="22" t="s">
        <v>8</v>
      </c>
      <c r="AA36" s="22" t="s">
        <v>8</v>
      </c>
      <c r="AB36" s="22" t="s">
        <v>8</v>
      </c>
      <c r="AC36" s="22" t="s">
        <v>8</v>
      </c>
      <c r="AD36" s="60" t="s">
        <v>8</v>
      </c>
      <c r="AE36" s="50" t="s">
        <v>8</v>
      </c>
      <c r="AF36" s="70" t="s">
        <v>8</v>
      </c>
      <c r="AG36" s="26" t="s">
        <v>4</v>
      </c>
      <c r="AH36" s="26" t="s">
        <v>4</v>
      </c>
      <c r="AI36" s="778" t="s">
        <v>4</v>
      </c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s="8" customFormat="1" ht="12.75" x14ac:dyDescent="0.2">
      <c r="A37" s="61" t="s">
        <v>39</v>
      </c>
      <c r="B37" s="12" t="s">
        <v>4</v>
      </c>
      <c r="C37" s="12" t="s">
        <v>4</v>
      </c>
      <c r="D37" s="12" t="s">
        <v>4</v>
      </c>
      <c r="E37" s="12" t="s">
        <v>4</v>
      </c>
      <c r="F37" s="12" t="s">
        <v>4</v>
      </c>
      <c r="G37" s="12" t="s">
        <v>4</v>
      </c>
      <c r="H37" s="12" t="s">
        <v>4</v>
      </c>
      <c r="I37" s="12" t="s">
        <v>4</v>
      </c>
      <c r="J37" s="12" t="s">
        <v>4</v>
      </c>
      <c r="K37" s="30">
        <v>162</v>
      </c>
      <c r="L37" s="30">
        <v>132</v>
      </c>
      <c r="M37" s="30">
        <v>119</v>
      </c>
      <c r="N37" s="30">
        <v>128</v>
      </c>
      <c r="O37" s="30">
        <v>108</v>
      </c>
      <c r="P37" s="30">
        <v>192</v>
      </c>
      <c r="Q37" s="30">
        <v>118</v>
      </c>
      <c r="R37" s="30">
        <v>105</v>
      </c>
      <c r="S37" s="30">
        <v>75</v>
      </c>
      <c r="T37" s="30">
        <v>72</v>
      </c>
      <c r="U37" s="30">
        <v>123</v>
      </c>
      <c r="V37" s="30">
        <v>137</v>
      </c>
      <c r="W37" s="30">
        <v>145</v>
      </c>
      <c r="X37" s="30">
        <v>142</v>
      </c>
      <c r="Y37" s="30">
        <v>135</v>
      </c>
      <c r="Z37" s="30">
        <v>126</v>
      </c>
      <c r="AA37" s="30">
        <v>136</v>
      </c>
      <c r="AB37" s="30">
        <v>123</v>
      </c>
      <c r="AC37" s="60">
        <v>121</v>
      </c>
      <c r="AD37" s="60">
        <v>81</v>
      </c>
      <c r="AE37" s="71">
        <v>47</v>
      </c>
      <c r="AF37" s="25">
        <v>56</v>
      </c>
      <c r="AG37" s="26">
        <v>26</v>
      </c>
      <c r="AH37" s="26" t="s">
        <v>4</v>
      </c>
      <c r="AI37" s="778" t="s">
        <v>4</v>
      </c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s="10" customFormat="1" x14ac:dyDescent="0.2">
      <c r="A38" s="1061" t="s">
        <v>40</v>
      </c>
      <c r="B38" s="1052"/>
      <c r="C38" s="1052"/>
      <c r="D38" s="1052"/>
      <c r="E38" s="1052"/>
      <c r="F38" s="1052"/>
      <c r="G38" s="1052"/>
      <c r="H38" s="1052"/>
      <c r="I38" s="1052"/>
      <c r="J38" s="1052"/>
      <c r="K38" s="1052"/>
      <c r="L38" s="1053"/>
      <c r="M38" s="1053"/>
      <c r="N38" s="1053"/>
      <c r="O38" s="1053"/>
      <c r="P38" s="1053"/>
      <c r="Q38" s="1053"/>
      <c r="R38" s="1053"/>
      <c r="S38" s="1053"/>
      <c r="T38" s="1054"/>
      <c r="U38" s="1054"/>
      <c r="V38" s="1054"/>
      <c r="W38" s="1054"/>
      <c r="X38" s="1062"/>
      <c r="Y38" s="1062"/>
      <c r="Z38" s="1062"/>
      <c r="AA38" s="1047"/>
      <c r="AB38" s="1047"/>
      <c r="AC38" s="1063"/>
      <c r="AD38" s="1052"/>
      <c r="AE38" s="1052"/>
      <c r="AF38" s="1052"/>
      <c r="AG38" s="1057"/>
      <c r="AH38" s="1064"/>
      <c r="AI38" s="1064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77" customFormat="1" x14ac:dyDescent="0.2">
      <c r="A39" s="53" t="s">
        <v>41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7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32"/>
      <c r="AD39" s="73"/>
      <c r="AE39" s="73"/>
      <c r="AF39" s="74"/>
      <c r="AG39" s="75"/>
      <c r="AH39" s="394"/>
      <c r="AI39" s="384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</row>
    <row r="40" spans="1:57" s="77" customFormat="1" x14ac:dyDescent="0.2">
      <c r="A40" s="53" t="s">
        <v>42</v>
      </c>
      <c r="B40" s="69" t="s">
        <v>4</v>
      </c>
      <c r="C40" s="69" t="s">
        <v>4</v>
      </c>
      <c r="D40" s="69" t="s">
        <v>4</v>
      </c>
      <c r="E40" s="69" t="s">
        <v>4</v>
      </c>
      <c r="F40" s="69" t="s">
        <v>4</v>
      </c>
      <c r="G40" s="69" t="s">
        <v>4</v>
      </c>
      <c r="H40" s="69" t="s">
        <v>4</v>
      </c>
      <c r="I40" s="69" t="s">
        <v>4</v>
      </c>
      <c r="J40" s="69" t="s">
        <v>4</v>
      </c>
      <c r="K40" s="69" t="s">
        <v>4</v>
      </c>
      <c r="L40" s="69" t="s">
        <v>4</v>
      </c>
      <c r="M40" s="69" t="s">
        <v>4</v>
      </c>
      <c r="N40" s="69" t="s">
        <v>4</v>
      </c>
      <c r="O40" s="69" t="s">
        <v>4</v>
      </c>
      <c r="P40" s="69" t="s">
        <v>4</v>
      </c>
      <c r="Q40" s="78">
        <v>8339</v>
      </c>
      <c r="R40" s="12">
        <v>8926</v>
      </c>
      <c r="S40" s="12">
        <v>11937</v>
      </c>
      <c r="T40" s="12">
        <v>12232</v>
      </c>
      <c r="U40" s="79">
        <v>12957</v>
      </c>
      <c r="V40" s="79">
        <v>16208</v>
      </c>
      <c r="W40" s="79">
        <v>17252</v>
      </c>
      <c r="X40" s="79">
        <v>18266</v>
      </c>
      <c r="Y40" s="79">
        <v>19180</v>
      </c>
      <c r="Z40" s="79">
        <v>19343</v>
      </c>
      <c r="AA40" s="79">
        <v>22097</v>
      </c>
      <c r="AB40" s="79">
        <v>24918</v>
      </c>
      <c r="AC40" s="78">
        <v>28704</v>
      </c>
      <c r="AD40" s="78">
        <v>30746</v>
      </c>
      <c r="AE40" s="78">
        <v>35232</v>
      </c>
      <c r="AF40" s="78">
        <v>39033</v>
      </c>
      <c r="AG40" s="80">
        <v>46510</v>
      </c>
      <c r="AH40" s="394">
        <v>50733</v>
      </c>
      <c r="AI40" s="384">
        <v>52060</v>
      </c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</row>
    <row r="41" spans="1:57" s="88" customFormat="1" x14ac:dyDescent="0.2">
      <c r="A41" s="81" t="s">
        <v>43</v>
      </c>
      <c r="B41" s="82" t="s">
        <v>4</v>
      </c>
      <c r="C41" s="82" t="s">
        <v>4</v>
      </c>
      <c r="D41" s="82" t="s">
        <v>4</v>
      </c>
      <c r="E41" s="82" t="s">
        <v>4</v>
      </c>
      <c r="F41" s="82" t="s">
        <v>4</v>
      </c>
      <c r="G41" s="82" t="s">
        <v>4</v>
      </c>
      <c r="H41" s="82" t="s">
        <v>4</v>
      </c>
      <c r="I41" s="82" t="s">
        <v>4</v>
      </c>
      <c r="J41" s="82" t="s">
        <v>4</v>
      </c>
      <c r="K41" s="82" t="s">
        <v>4</v>
      </c>
      <c r="L41" s="82" t="s">
        <v>4</v>
      </c>
      <c r="M41" s="82" t="s">
        <v>4</v>
      </c>
      <c r="N41" s="82" t="s">
        <v>4</v>
      </c>
      <c r="O41" s="82" t="s">
        <v>4</v>
      </c>
      <c r="P41" s="82" t="s">
        <v>4</v>
      </c>
      <c r="Q41" s="83">
        <v>66.099999999999994</v>
      </c>
      <c r="R41" s="83">
        <v>72.8</v>
      </c>
      <c r="S41" s="83">
        <v>99.2</v>
      </c>
      <c r="T41" s="83">
        <v>82.9</v>
      </c>
      <c r="U41" s="84">
        <v>87.9</v>
      </c>
      <c r="V41" s="84">
        <v>110.5</v>
      </c>
      <c r="W41" s="84">
        <v>115.7</v>
      </c>
      <c r="X41" s="84">
        <v>120.1</v>
      </c>
      <c r="Y41" s="85">
        <v>107</v>
      </c>
      <c r="Z41" s="84">
        <v>87.2</v>
      </c>
      <c r="AA41" s="84">
        <v>64.599999999999994</v>
      </c>
      <c r="AB41" s="84">
        <v>76.400000000000006</v>
      </c>
      <c r="AC41" s="84">
        <v>83.26</v>
      </c>
      <c r="AD41" s="84">
        <v>80.319999999999993</v>
      </c>
      <c r="AE41" s="84">
        <v>85.31</v>
      </c>
      <c r="AF41" s="84">
        <v>91.62</v>
      </c>
      <c r="AG41" s="86">
        <v>101</v>
      </c>
      <c r="AH41" s="394">
        <v>111.18</v>
      </c>
      <c r="AI41" s="384">
        <v>110.9</v>
      </c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</row>
    <row r="42" spans="1:57" s="10" customFormat="1" x14ac:dyDescent="0.2">
      <c r="A42" s="1051" t="s">
        <v>44</v>
      </c>
      <c r="B42" s="1065"/>
      <c r="C42" s="1065"/>
      <c r="D42" s="1065"/>
      <c r="E42" s="1065"/>
      <c r="F42" s="1066"/>
      <c r="G42" s="1066"/>
      <c r="H42" s="1066"/>
      <c r="I42" s="1066"/>
      <c r="J42" s="1066"/>
      <c r="K42" s="1066"/>
      <c r="L42" s="1067"/>
      <c r="M42" s="1067"/>
      <c r="N42" s="1067"/>
      <c r="O42" s="1067"/>
      <c r="P42" s="1067"/>
      <c r="Q42" s="1067"/>
      <c r="R42" s="1067"/>
      <c r="S42" s="1067"/>
      <c r="T42" s="1068"/>
      <c r="U42" s="1068"/>
      <c r="V42" s="1068"/>
      <c r="W42" s="1068"/>
      <c r="X42" s="1069"/>
      <c r="Y42" s="1069"/>
      <c r="Z42" s="1069"/>
      <c r="AA42" s="1069"/>
      <c r="AB42" s="1069"/>
      <c r="AC42" s="1069"/>
      <c r="AD42" s="1070"/>
      <c r="AE42" s="1070"/>
      <c r="AF42" s="1070"/>
      <c r="AG42" s="1069"/>
      <c r="AH42" s="1071"/>
      <c r="AI42" s="1064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8" customFormat="1" x14ac:dyDescent="0.2">
      <c r="A43" s="89" t="s">
        <v>45</v>
      </c>
      <c r="B43" s="69"/>
      <c r="C43" s="69"/>
      <c r="D43" s="69"/>
      <c r="E43" s="69"/>
      <c r="F43" s="69"/>
      <c r="G43" s="69"/>
      <c r="H43" s="69"/>
      <c r="I43" s="69"/>
      <c r="J43" s="69"/>
      <c r="K43" s="90"/>
      <c r="L43" s="90"/>
      <c r="M43" s="90"/>
      <c r="N43" s="90"/>
      <c r="O43" s="90"/>
      <c r="P43" s="91"/>
      <c r="Q43" s="91"/>
      <c r="R43" s="91"/>
      <c r="S43" s="91"/>
      <c r="T43" s="91"/>
      <c r="U43" s="92"/>
      <c r="V43" s="92"/>
      <c r="W43" s="92"/>
      <c r="X43" s="92"/>
      <c r="Y43" s="93"/>
      <c r="Z43" s="93"/>
      <c r="AA43" s="93"/>
      <c r="AB43" s="93"/>
      <c r="AC43" s="92"/>
      <c r="AD43" s="94"/>
      <c r="AE43" s="94"/>
      <c r="AF43" s="93"/>
      <c r="AG43" s="95"/>
      <c r="AH43" s="394"/>
      <c r="AI43" s="384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s="8" customFormat="1" x14ac:dyDescent="0.2">
      <c r="A44" s="89" t="s">
        <v>3</v>
      </c>
      <c r="B44" s="96" t="s">
        <v>8</v>
      </c>
      <c r="C44" s="96" t="s">
        <v>8</v>
      </c>
      <c r="D44" s="96" t="s">
        <v>8</v>
      </c>
      <c r="E44" s="22">
        <v>4.8</v>
      </c>
      <c r="F44" s="97">
        <v>4.7</v>
      </c>
      <c r="G44" s="97">
        <v>4.7</v>
      </c>
      <c r="H44" s="97">
        <v>4.9000000000000004</v>
      </c>
      <c r="I44" s="97">
        <v>4.5999999999999996</v>
      </c>
      <c r="J44" s="97">
        <v>4.5</v>
      </c>
      <c r="K44" s="98">
        <v>4.5</v>
      </c>
      <c r="L44" s="23">
        <v>4.5999999999999996</v>
      </c>
      <c r="M44" s="23">
        <v>4.5999999999999996</v>
      </c>
      <c r="N44" s="23">
        <v>5.0999999999999996</v>
      </c>
      <c r="O44" s="23">
        <v>5.5</v>
      </c>
      <c r="P44" s="23">
        <v>5.7</v>
      </c>
      <c r="Q44" s="23">
        <v>6.3</v>
      </c>
      <c r="R44" s="23">
        <v>6.3</v>
      </c>
      <c r="S44" s="23">
        <v>6.4</v>
      </c>
      <c r="T44" s="23">
        <v>6.5</v>
      </c>
      <c r="U44" s="23" t="s">
        <v>8</v>
      </c>
      <c r="V44" s="23" t="s">
        <v>8</v>
      </c>
      <c r="W44" s="23" t="s">
        <v>8</v>
      </c>
      <c r="X44" s="23" t="s">
        <v>8</v>
      </c>
      <c r="Y44" s="23">
        <v>7.3</v>
      </c>
      <c r="Z44" s="23">
        <v>7.3</v>
      </c>
      <c r="AA44" s="23">
        <v>7.7</v>
      </c>
      <c r="AB44" s="23">
        <v>8</v>
      </c>
      <c r="AC44" s="23">
        <v>7.3</v>
      </c>
      <c r="AD44" s="99">
        <v>8</v>
      </c>
      <c r="AE44" s="99">
        <v>7.2</v>
      </c>
      <c r="AF44" s="99">
        <v>8</v>
      </c>
      <c r="AG44" s="26">
        <v>5.7</v>
      </c>
      <c r="AH44" s="26">
        <v>5.5</v>
      </c>
      <c r="AI44" s="717">
        <v>5.9</v>
      </c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s="8" customFormat="1" x14ac:dyDescent="0.2">
      <c r="A45" s="100" t="s">
        <v>46</v>
      </c>
      <c r="B45" s="96" t="s">
        <v>8</v>
      </c>
      <c r="C45" s="96" t="s">
        <v>8</v>
      </c>
      <c r="D45" s="96" t="s">
        <v>8</v>
      </c>
      <c r="E45" s="96" t="s">
        <v>8</v>
      </c>
      <c r="F45" s="22">
        <v>97.9</v>
      </c>
      <c r="G45" s="22">
        <v>100</v>
      </c>
      <c r="H45" s="22">
        <v>104.3</v>
      </c>
      <c r="I45" s="22">
        <v>93.9</v>
      </c>
      <c r="J45" s="22">
        <v>97.8</v>
      </c>
      <c r="K45" s="98">
        <v>100</v>
      </c>
      <c r="L45" s="23">
        <v>102.2</v>
      </c>
      <c r="M45" s="23">
        <v>100</v>
      </c>
      <c r="N45" s="23">
        <v>110.9</v>
      </c>
      <c r="O45" s="23">
        <v>107.8</v>
      </c>
      <c r="P45" s="23">
        <v>103.6</v>
      </c>
      <c r="Q45" s="23">
        <v>110.5</v>
      </c>
      <c r="R45" s="23">
        <v>100</v>
      </c>
      <c r="S45" s="23">
        <v>101.6</v>
      </c>
      <c r="T45" s="23">
        <v>101.6</v>
      </c>
      <c r="U45" s="23" t="s">
        <v>8</v>
      </c>
      <c r="V45" s="23" t="s">
        <v>8</v>
      </c>
      <c r="W45" s="23" t="s">
        <v>8</v>
      </c>
      <c r="X45" s="23" t="s">
        <v>8</v>
      </c>
      <c r="Y45" s="23" t="s">
        <v>8</v>
      </c>
      <c r="Z45" s="23">
        <v>100</v>
      </c>
      <c r="AA45" s="23">
        <v>105.5</v>
      </c>
      <c r="AB45" s="23">
        <v>103.9</v>
      </c>
      <c r="AC45" s="23">
        <v>91.2</v>
      </c>
      <c r="AD45" s="35">
        <v>109.6</v>
      </c>
      <c r="AE45" s="99">
        <v>90</v>
      </c>
      <c r="AF45" s="35">
        <v>111.1</v>
      </c>
      <c r="AG45" s="26">
        <v>71.3</v>
      </c>
      <c r="AH45" s="26">
        <v>96.5</v>
      </c>
      <c r="AI45" s="724">
        <v>107.3</v>
      </c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s="8" customFormat="1" x14ac:dyDescent="0.2">
      <c r="A46" s="89" t="s">
        <v>47</v>
      </c>
      <c r="B46" s="69"/>
      <c r="C46" s="69"/>
      <c r="D46" s="101"/>
      <c r="E46" s="102"/>
      <c r="F46" s="102"/>
      <c r="G46" s="102"/>
      <c r="H46" s="102"/>
      <c r="I46" s="102"/>
      <c r="J46" s="102"/>
      <c r="K46" s="103"/>
      <c r="L46" s="90"/>
      <c r="M46" s="23"/>
      <c r="N46" s="90"/>
      <c r="O46" s="23"/>
      <c r="U46" s="34"/>
      <c r="V46" s="34"/>
      <c r="W46" s="34"/>
      <c r="X46" s="34"/>
      <c r="Y46" s="35"/>
      <c r="Z46" s="35"/>
      <c r="AA46" s="35"/>
      <c r="AB46" s="35"/>
      <c r="AC46" s="23"/>
      <c r="AD46" s="35"/>
      <c r="AE46" s="99"/>
      <c r="AF46" s="35"/>
      <c r="AG46" s="26"/>
      <c r="AH46" s="26"/>
      <c r="AI46" s="717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s="8" customFormat="1" x14ac:dyDescent="0.2">
      <c r="A47" s="89" t="s">
        <v>3</v>
      </c>
      <c r="B47" s="96" t="s">
        <v>8</v>
      </c>
      <c r="C47" s="96" t="s">
        <v>8</v>
      </c>
      <c r="D47" s="96" t="s">
        <v>8</v>
      </c>
      <c r="E47" s="22">
        <v>4.3</v>
      </c>
      <c r="F47" s="97">
        <v>4.0999999999999996</v>
      </c>
      <c r="G47" s="97">
        <v>4</v>
      </c>
      <c r="H47" s="97">
        <v>4.3</v>
      </c>
      <c r="I47" s="97">
        <v>4.0999999999999996</v>
      </c>
      <c r="J47" s="97">
        <v>4</v>
      </c>
      <c r="K47" s="23">
        <v>4.0999999999999996</v>
      </c>
      <c r="L47" s="23">
        <v>4.2</v>
      </c>
      <c r="M47" s="23">
        <v>4.2</v>
      </c>
      <c r="N47" s="23">
        <v>4.5999999999999996</v>
      </c>
      <c r="O47" s="23">
        <v>5</v>
      </c>
      <c r="P47" s="23">
        <v>5.3</v>
      </c>
      <c r="Q47" s="23">
        <v>5.9</v>
      </c>
      <c r="R47" s="23">
        <v>5.9</v>
      </c>
      <c r="S47" s="23">
        <v>6.1</v>
      </c>
      <c r="T47" s="23">
        <v>6.2</v>
      </c>
      <c r="U47" s="23" t="s">
        <v>8</v>
      </c>
      <c r="V47" s="23" t="s">
        <v>8</v>
      </c>
      <c r="W47" s="23" t="s">
        <v>8</v>
      </c>
      <c r="X47" s="23" t="s">
        <v>8</v>
      </c>
      <c r="Y47" s="23">
        <v>6.9</v>
      </c>
      <c r="Z47" s="23">
        <v>6.9</v>
      </c>
      <c r="AA47" s="23">
        <v>7.3</v>
      </c>
      <c r="AB47" s="23">
        <v>7.6</v>
      </c>
      <c r="AC47" s="23">
        <v>7</v>
      </c>
      <c r="AD47" s="35">
        <v>7.6</v>
      </c>
      <c r="AE47" s="99">
        <v>6.9</v>
      </c>
      <c r="AF47" s="35">
        <v>7.6</v>
      </c>
      <c r="AG47" s="26">
        <v>5.5</v>
      </c>
      <c r="AH47" s="26">
        <v>5.3</v>
      </c>
      <c r="AI47" s="717">
        <v>5.6</v>
      </c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s="8" customFormat="1" x14ac:dyDescent="0.2">
      <c r="A48" s="100" t="s">
        <v>46</v>
      </c>
      <c r="B48" s="96" t="s">
        <v>8</v>
      </c>
      <c r="C48" s="96" t="s">
        <v>8</v>
      </c>
      <c r="D48" s="96" t="s">
        <v>8</v>
      </c>
      <c r="E48" s="96" t="s">
        <v>8</v>
      </c>
      <c r="F48" s="97">
        <v>95.3</v>
      </c>
      <c r="G48" s="97">
        <v>97.6</v>
      </c>
      <c r="H48" s="97">
        <v>107.5</v>
      </c>
      <c r="I48" s="97">
        <v>95.3</v>
      </c>
      <c r="J48" s="97">
        <v>97.6</v>
      </c>
      <c r="K48" s="104">
        <v>102.5</v>
      </c>
      <c r="L48" s="64">
        <v>102.4</v>
      </c>
      <c r="M48" s="64">
        <v>100</v>
      </c>
      <c r="N48" s="64">
        <v>109.5</v>
      </c>
      <c r="O48" s="64">
        <v>108.7</v>
      </c>
      <c r="P48" s="64">
        <v>106</v>
      </c>
      <c r="Q48" s="64">
        <v>111.3</v>
      </c>
      <c r="R48" s="64">
        <v>100</v>
      </c>
      <c r="S48" s="64">
        <v>103.4</v>
      </c>
      <c r="T48" s="64">
        <v>101.6</v>
      </c>
      <c r="U48" s="23" t="s">
        <v>8</v>
      </c>
      <c r="V48" s="23" t="s">
        <v>8</v>
      </c>
      <c r="W48" s="23" t="s">
        <v>8</v>
      </c>
      <c r="X48" s="23" t="s">
        <v>8</v>
      </c>
      <c r="Y48" s="23" t="s">
        <v>8</v>
      </c>
      <c r="Z48" s="23">
        <v>100</v>
      </c>
      <c r="AA48" s="23">
        <v>105.8</v>
      </c>
      <c r="AB48" s="23">
        <v>104.1</v>
      </c>
      <c r="AC48" s="23">
        <v>92.1</v>
      </c>
      <c r="AD48" s="35">
        <v>108.6</v>
      </c>
      <c r="AE48" s="99">
        <v>90.8</v>
      </c>
      <c r="AF48" s="35">
        <v>110.1</v>
      </c>
      <c r="AG48" s="26">
        <v>72.400000000000006</v>
      </c>
      <c r="AH48" s="26">
        <v>96.4</v>
      </c>
      <c r="AI48" s="717">
        <v>105.7</v>
      </c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s="8" customFormat="1" x14ac:dyDescent="0.2">
      <c r="A49" s="89" t="s">
        <v>48</v>
      </c>
      <c r="B49" s="96"/>
      <c r="C49" s="96"/>
      <c r="D49" s="96"/>
      <c r="E49" s="97"/>
      <c r="F49" s="97"/>
      <c r="G49" s="97"/>
      <c r="H49" s="97"/>
      <c r="I49" s="97"/>
      <c r="J49" s="97"/>
      <c r="K49" s="98"/>
      <c r="L49" s="23"/>
      <c r="M49" s="23"/>
      <c r="N49" s="23"/>
      <c r="O49" s="23"/>
      <c r="U49" s="34"/>
      <c r="V49" s="34"/>
      <c r="W49" s="34"/>
      <c r="X49" s="34"/>
      <c r="Y49" s="35"/>
      <c r="Z49" s="35"/>
      <c r="AA49" s="35"/>
      <c r="AB49" s="35"/>
      <c r="AC49" s="23"/>
      <c r="AD49" s="35"/>
      <c r="AE49" s="99"/>
      <c r="AF49" s="35"/>
      <c r="AG49" s="26"/>
      <c r="AH49" s="26"/>
      <c r="AI49" s="717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s="8" customFormat="1" x14ac:dyDescent="0.2">
      <c r="A50" s="89" t="s">
        <v>3</v>
      </c>
      <c r="B50" s="96" t="s">
        <v>8</v>
      </c>
      <c r="C50" s="96" t="s">
        <v>8</v>
      </c>
      <c r="D50" s="96" t="s">
        <v>8</v>
      </c>
      <c r="E50" s="97">
        <v>4.0999999999999996</v>
      </c>
      <c r="F50" s="97">
        <v>3.8</v>
      </c>
      <c r="G50" s="97">
        <v>3.6</v>
      </c>
      <c r="H50" s="97">
        <v>3.3</v>
      </c>
      <c r="I50" s="97">
        <v>2.8</v>
      </c>
      <c r="J50" s="97">
        <v>2.5</v>
      </c>
      <c r="K50" s="98">
        <v>3.1</v>
      </c>
      <c r="L50" s="23">
        <v>3.2</v>
      </c>
      <c r="M50" s="23">
        <v>3.1</v>
      </c>
      <c r="N50" s="23">
        <v>3.9</v>
      </c>
      <c r="O50" s="23">
        <v>4.4000000000000004</v>
      </c>
      <c r="P50" s="23">
        <v>4.7</v>
      </c>
      <c r="Q50" s="23">
        <v>5.0999999999999996</v>
      </c>
      <c r="R50" s="23">
        <v>5.0999999999999996</v>
      </c>
      <c r="S50" s="23">
        <v>5.3</v>
      </c>
      <c r="T50" s="23">
        <v>5.5</v>
      </c>
      <c r="U50" s="23" t="s">
        <v>8</v>
      </c>
      <c r="V50" s="23" t="s">
        <v>8</v>
      </c>
      <c r="W50" s="23" t="s">
        <v>8</v>
      </c>
      <c r="X50" s="23" t="s">
        <v>8</v>
      </c>
      <c r="Y50" s="23">
        <v>6.6</v>
      </c>
      <c r="Z50" s="23">
        <v>6.6</v>
      </c>
      <c r="AA50" s="23">
        <v>7</v>
      </c>
      <c r="AB50" s="23">
        <v>7.3</v>
      </c>
      <c r="AC50" s="23">
        <v>6.7</v>
      </c>
      <c r="AD50" s="35">
        <v>7.2</v>
      </c>
      <c r="AE50" s="99">
        <v>6.5</v>
      </c>
      <c r="AF50" s="35">
        <v>7.3</v>
      </c>
      <c r="AG50" s="26">
        <v>5.3</v>
      </c>
      <c r="AH50" s="105">
        <v>5</v>
      </c>
      <c r="AI50" s="717">
        <v>5.4</v>
      </c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s="8" customFormat="1" x14ac:dyDescent="0.2">
      <c r="A51" s="89" t="s">
        <v>5</v>
      </c>
      <c r="B51" s="96" t="s">
        <v>8</v>
      </c>
      <c r="C51" s="96" t="s">
        <v>8</v>
      </c>
      <c r="D51" s="96" t="s">
        <v>8</v>
      </c>
      <c r="E51" s="96" t="s">
        <v>8</v>
      </c>
      <c r="F51" s="64">
        <v>92.7</v>
      </c>
      <c r="G51" s="64">
        <v>94.7</v>
      </c>
      <c r="H51" s="64">
        <v>91.7</v>
      </c>
      <c r="I51" s="64">
        <v>94.8</v>
      </c>
      <c r="J51" s="64">
        <v>89.3</v>
      </c>
      <c r="K51" s="98">
        <v>124</v>
      </c>
      <c r="L51" s="23">
        <v>103.2</v>
      </c>
      <c r="M51" s="23">
        <v>96.9</v>
      </c>
      <c r="N51" s="23">
        <v>125.8</v>
      </c>
      <c r="O51" s="23">
        <v>112.8</v>
      </c>
      <c r="P51" s="16">
        <v>106.8</v>
      </c>
      <c r="Q51" s="16">
        <v>108.5</v>
      </c>
      <c r="R51" s="64">
        <v>100</v>
      </c>
      <c r="S51" s="16">
        <v>103.9</v>
      </c>
      <c r="T51" s="16">
        <v>103.8</v>
      </c>
      <c r="U51" s="23" t="s">
        <v>8</v>
      </c>
      <c r="V51" s="23" t="s">
        <v>8</v>
      </c>
      <c r="W51" s="23" t="s">
        <v>8</v>
      </c>
      <c r="X51" s="23" t="s">
        <v>8</v>
      </c>
      <c r="Y51" s="23" t="s">
        <v>8</v>
      </c>
      <c r="Z51" s="23">
        <v>100</v>
      </c>
      <c r="AA51" s="99">
        <v>106.1</v>
      </c>
      <c r="AB51" s="35">
        <v>104.3</v>
      </c>
      <c r="AC51" s="23">
        <v>91.8</v>
      </c>
      <c r="AD51" s="35">
        <v>107.5</v>
      </c>
      <c r="AE51" s="99">
        <v>90.3</v>
      </c>
      <c r="AF51" s="35">
        <v>112.3</v>
      </c>
      <c r="AG51" s="105">
        <v>72.599999999999994</v>
      </c>
      <c r="AH51" s="26">
        <v>94.3</v>
      </c>
      <c r="AI51" s="1036">
        <v>108</v>
      </c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s="8" customFormat="1" x14ac:dyDescent="0.2">
      <c r="A52" s="63" t="s">
        <v>49</v>
      </c>
      <c r="B52" s="96"/>
      <c r="C52" s="96"/>
      <c r="D52" s="96"/>
      <c r="E52" s="22"/>
      <c r="F52" s="97"/>
      <c r="G52" s="97"/>
      <c r="H52" s="97"/>
      <c r="I52" s="97"/>
      <c r="J52" s="97"/>
      <c r="K52" s="23"/>
      <c r="L52" s="23"/>
      <c r="M52" s="23"/>
      <c r="N52" s="23"/>
      <c r="O52" s="23"/>
      <c r="U52" s="34"/>
      <c r="V52" s="34"/>
      <c r="W52" s="34"/>
      <c r="X52" s="34"/>
      <c r="Y52" s="35"/>
      <c r="Z52" s="35"/>
      <c r="AA52" s="35"/>
      <c r="AB52" s="35"/>
      <c r="AC52" s="23"/>
      <c r="AD52" s="35"/>
      <c r="AE52" s="99"/>
      <c r="AF52" s="35"/>
      <c r="AG52" s="26"/>
      <c r="AH52" s="26"/>
      <c r="AI52" s="717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s="8" customFormat="1" x14ac:dyDescent="0.2">
      <c r="A53" s="89" t="s">
        <v>3</v>
      </c>
      <c r="B53" s="96" t="s">
        <v>8</v>
      </c>
      <c r="C53" s="96" t="s">
        <v>8</v>
      </c>
      <c r="D53" s="96" t="s">
        <v>8</v>
      </c>
      <c r="E53" s="22">
        <v>2</v>
      </c>
      <c r="F53" s="22">
        <v>0.3</v>
      </c>
      <c r="G53" s="22">
        <v>0.4</v>
      </c>
      <c r="H53" s="22">
        <v>1</v>
      </c>
      <c r="I53" s="22">
        <v>1.3</v>
      </c>
      <c r="J53" s="22">
        <v>1.5</v>
      </c>
      <c r="K53" s="98">
        <v>1</v>
      </c>
      <c r="L53" s="23">
        <v>1</v>
      </c>
      <c r="M53" s="23">
        <v>1</v>
      </c>
      <c r="N53" s="23">
        <v>0.7</v>
      </c>
      <c r="O53" s="23">
        <v>0.7</v>
      </c>
      <c r="P53" s="23">
        <v>0.6</v>
      </c>
      <c r="Q53" s="23">
        <v>0.8</v>
      </c>
      <c r="R53" s="23">
        <v>0.9</v>
      </c>
      <c r="S53" s="23">
        <v>0.8</v>
      </c>
      <c r="T53" s="23">
        <v>0.7</v>
      </c>
      <c r="U53" s="23" t="s">
        <v>8</v>
      </c>
      <c r="V53" s="23" t="s">
        <v>8</v>
      </c>
      <c r="W53" s="23" t="s">
        <v>8</v>
      </c>
      <c r="X53" s="23" t="s">
        <v>8</v>
      </c>
      <c r="Y53" s="23">
        <v>0.3</v>
      </c>
      <c r="Z53" s="23">
        <v>0.3</v>
      </c>
      <c r="AA53" s="23">
        <v>0.3</v>
      </c>
      <c r="AB53" s="23">
        <v>0.3</v>
      </c>
      <c r="AC53" s="23">
        <v>0.3</v>
      </c>
      <c r="AD53" s="35">
        <v>0.4</v>
      </c>
      <c r="AE53" s="99">
        <v>0.3</v>
      </c>
      <c r="AF53" s="35">
        <v>0.3</v>
      </c>
      <c r="AG53" s="26">
        <v>0.2</v>
      </c>
      <c r="AH53" s="26">
        <v>0.3</v>
      </c>
      <c r="AI53" s="717">
        <v>0.3</v>
      </c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s="8" customFormat="1" x14ac:dyDescent="0.2">
      <c r="A54" s="63" t="s">
        <v>5</v>
      </c>
      <c r="B54" s="96" t="s">
        <v>8</v>
      </c>
      <c r="C54" s="96" t="s">
        <v>8</v>
      </c>
      <c r="D54" s="96" t="s">
        <v>8</v>
      </c>
      <c r="E54" s="96" t="s">
        <v>8</v>
      </c>
      <c r="F54" s="27">
        <v>15</v>
      </c>
      <c r="G54" s="16">
        <v>133.30000000000001</v>
      </c>
      <c r="H54" s="27">
        <v>250</v>
      </c>
      <c r="I54" s="16">
        <v>130</v>
      </c>
      <c r="J54" s="16">
        <v>115.4</v>
      </c>
      <c r="K54" s="27">
        <v>66.7</v>
      </c>
      <c r="L54" s="27">
        <v>100</v>
      </c>
      <c r="M54" s="27">
        <v>100</v>
      </c>
      <c r="N54" s="27">
        <v>70</v>
      </c>
      <c r="O54" s="27">
        <v>100</v>
      </c>
      <c r="P54" s="27">
        <v>85.7</v>
      </c>
      <c r="Q54" s="27">
        <v>133.30000000000001</v>
      </c>
      <c r="R54" s="27">
        <v>112.5</v>
      </c>
      <c r="S54" s="27">
        <v>88.9</v>
      </c>
      <c r="T54" s="27">
        <v>87.5</v>
      </c>
      <c r="U54" s="23" t="s">
        <v>8</v>
      </c>
      <c r="V54" s="23" t="s">
        <v>8</v>
      </c>
      <c r="W54" s="23" t="s">
        <v>8</v>
      </c>
      <c r="X54" s="23" t="s">
        <v>8</v>
      </c>
      <c r="Y54" s="23" t="s">
        <v>8</v>
      </c>
      <c r="Z54" s="23">
        <v>100</v>
      </c>
      <c r="AA54" s="99">
        <v>100</v>
      </c>
      <c r="AB54" s="99">
        <v>100</v>
      </c>
      <c r="AC54" s="23">
        <v>100</v>
      </c>
      <c r="AD54" s="35">
        <v>133.30000000000001</v>
      </c>
      <c r="AE54" s="99">
        <v>75</v>
      </c>
      <c r="AF54" s="99">
        <v>100</v>
      </c>
      <c r="AG54" s="26">
        <v>66.7</v>
      </c>
      <c r="AH54" s="105">
        <v>150</v>
      </c>
      <c r="AI54" s="715">
        <v>100</v>
      </c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s="8" customFormat="1" x14ac:dyDescent="0.2">
      <c r="A55" s="89" t="s">
        <v>50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34"/>
      <c r="V55" s="34"/>
      <c r="W55" s="34"/>
      <c r="X55" s="34"/>
      <c r="Y55" s="35"/>
      <c r="Z55" s="35"/>
      <c r="AA55" s="35"/>
      <c r="AB55" s="35"/>
      <c r="AC55" s="23"/>
      <c r="AD55" s="35"/>
      <c r="AE55" s="99"/>
      <c r="AF55" s="35"/>
      <c r="AG55" s="26"/>
      <c r="AH55" s="26"/>
      <c r="AI55" s="717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s="8" customFormat="1" x14ac:dyDescent="0.2">
      <c r="A56" s="89" t="s">
        <v>3</v>
      </c>
      <c r="B56" s="96" t="s">
        <v>8</v>
      </c>
      <c r="C56" s="96" t="s">
        <v>8</v>
      </c>
      <c r="D56" s="96" t="s">
        <v>8</v>
      </c>
      <c r="E56" s="22">
        <v>0.5</v>
      </c>
      <c r="F56" s="97">
        <v>0.6</v>
      </c>
      <c r="G56" s="97">
        <v>0.7</v>
      </c>
      <c r="H56" s="97">
        <v>0.6</v>
      </c>
      <c r="I56" s="97">
        <v>0.5</v>
      </c>
      <c r="J56" s="97">
        <v>0.5</v>
      </c>
      <c r="K56" s="23">
        <v>0.4</v>
      </c>
      <c r="L56" s="23">
        <v>0.4</v>
      </c>
      <c r="M56" s="23">
        <v>0.4</v>
      </c>
      <c r="N56" s="23">
        <v>0.4</v>
      </c>
      <c r="O56" s="23">
        <v>0.5</v>
      </c>
      <c r="P56" s="23">
        <v>0.4</v>
      </c>
      <c r="Q56" s="23">
        <v>0.3</v>
      </c>
      <c r="R56" s="23">
        <v>0.3</v>
      </c>
      <c r="S56" s="23">
        <v>0.3</v>
      </c>
      <c r="T56" s="23">
        <v>0.3</v>
      </c>
      <c r="U56" s="23" t="s">
        <v>8</v>
      </c>
      <c r="V56" s="23" t="s">
        <v>8</v>
      </c>
      <c r="W56" s="23" t="s">
        <v>8</v>
      </c>
      <c r="X56" s="23" t="s">
        <v>8</v>
      </c>
      <c r="Y56" s="23">
        <v>0.3</v>
      </c>
      <c r="Z56" s="23">
        <v>0.3</v>
      </c>
      <c r="AA56" s="23">
        <v>0.4</v>
      </c>
      <c r="AB56" s="23">
        <v>0.4</v>
      </c>
      <c r="AC56" s="23">
        <v>0.3</v>
      </c>
      <c r="AD56" s="35">
        <v>0.4</v>
      </c>
      <c r="AE56" s="99">
        <v>0.3</v>
      </c>
      <c r="AF56" s="35">
        <v>0.4</v>
      </c>
      <c r="AG56" s="26">
        <v>0.3</v>
      </c>
      <c r="AH56" s="26">
        <v>0.3</v>
      </c>
      <c r="AI56" s="717">
        <v>0.3</v>
      </c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s="8" customFormat="1" x14ac:dyDescent="0.2">
      <c r="A57" s="100" t="s">
        <v>46</v>
      </c>
      <c r="B57" s="96" t="s">
        <v>8</v>
      </c>
      <c r="C57" s="96" t="s">
        <v>8</v>
      </c>
      <c r="D57" s="96" t="s">
        <v>8</v>
      </c>
      <c r="E57" s="96" t="s">
        <v>8</v>
      </c>
      <c r="F57" s="22">
        <v>150</v>
      </c>
      <c r="G57" s="22">
        <v>116.7</v>
      </c>
      <c r="H57" s="22">
        <v>71.400000000000006</v>
      </c>
      <c r="I57" s="22">
        <v>80</v>
      </c>
      <c r="J57" s="22">
        <v>100</v>
      </c>
      <c r="K57" s="104">
        <v>80</v>
      </c>
      <c r="L57" s="64">
        <v>100</v>
      </c>
      <c r="M57" s="64">
        <v>100</v>
      </c>
      <c r="N57" s="64">
        <v>100</v>
      </c>
      <c r="O57" s="64">
        <v>125</v>
      </c>
      <c r="P57" s="64">
        <v>80</v>
      </c>
      <c r="Q57" s="64">
        <v>75</v>
      </c>
      <c r="R57" s="64">
        <v>100</v>
      </c>
      <c r="S57" s="64">
        <v>100</v>
      </c>
      <c r="T57" s="64">
        <v>100</v>
      </c>
      <c r="U57" s="23" t="s">
        <v>8</v>
      </c>
      <c r="V57" s="23" t="s">
        <v>8</v>
      </c>
      <c r="W57" s="23" t="s">
        <v>8</v>
      </c>
      <c r="X57" s="23" t="s">
        <v>8</v>
      </c>
      <c r="Y57" s="23" t="s">
        <v>8</v>
      </c>
      <c r="Z57" s="23">
        <v>100</v>
      </c>
      <c r="AA57" s="23">
        <v>133.30000000000001</v>
      </c>
      <c r="AB57" s="23">
        <v>100</v>
      </c>
      <c r="AC57" s="23">
        <v>75</v>
      </c>
      <c r="AD57" s="35">
        <v>133.30000000000001</v>
      </c>
      <c r="AE57" s="99">
        <v>75</v>
      </c>
      <c r="AF57" s="35">
        <v>133.30000000000001</v>
      </c>
      <c r="AG57" s="105">
        <v>75</v>
      </c>
      <c r="AH57" s="105">
        <v>100</v>
      </c>
      <c r="AI57" s="715">
        <v>100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s="8" customFormat="1" x14ac:dyDescent="0.2">
      <c r="A58" s="89" t="s">
        <v>51</v>
      </c>
      <c r="B58" s="96" t="s">
        <v>8</v>
      </c>
      <c r="C58" s="96" t="s">
        <v>8</v>
      </c>
      <c r="D58" s="96" t="s">
        <v>8</v>
      </c>
      <c r="E58" s="22">
        <v>10.4</v>
      </c>
      <c r="F58" s="22">
        <v>12.8</v>
      </c>
      <c r="G58" s="22">
        <v>14.9</v>
      </c>
      <c r="H58" s="22">
        <v>12.2</v>
      </c>
      <c r="I58" s="22">
        <v>10.9</v>
      </c>
      <c r="J58" s="22">
        <v>11.2</v>
      </c>
      <c r="K58" s="98">
        <v>9.8000000000000007</v>
      </c>
      <c r="L58" s="23">
        <v>9</v>
      </c>
      <c r="M58" s="23">
        <v>8.9</v>
      </c>
      <c r="N58" s="23">
        <v>8.9</v>
      </c>
      <c r="O58" s="23">
        <v>6.8</v>
      </c>
      <c r="P58" s="23">
        <v>7</v>
      </c>
      <c r="Q58" s="23">
        <v>5.4</v>
      </c>
      <c r="R58" s="23">
        <v>5.2</v>
      </c>
      <c r="S58" s="23">
        <v>5.2</v>
      </c>
      <c r="T58" s="23">
        <v>5</v>
      </c>
      <c r="U58" s="23" t="s">
        <v>8</v>
      </c>
      <c r="V58" s="23" t="s">
        <v>8</v>
      </c>
      <c r="W58" s="23" t="s">
        <v>8</v>
      </c>
      <c r="X58" s="23" t="s">
        <v>8</v>
      </c>
      <c r="Y58" s="23">
        <v>4.8</v>
      </c>
      <c r="Z58" s="23">
        <v>4.8</v>
      </c>
      <c r="AA58" s="23">
        <v>4.5999999999999996</v>
      </c>
      <c r="AB58" s="23">
        <v>4.9000000000000004</v>
      </c>
      <c r="AC58" s="23">
        <v>4.7</v>
      </c>
      <c r="AD58" s="35">
        <v>4.5999999999999996</v>
      </c>
      <c r="AE58" s="99">
        <v>4.7</v>
      </c>
      <c r="AF58" s="35">
        <v>4.5999999999999996</v>
      </c>
      <c r="AG58" s="26">
        <v>4.5999999999999996</v>
      </c>
      <c r="AH58" s="26">
        <v>4.9000000000000004</v>
      </c>
      <c r="AI58" s="717">
        <v>4.9000000000000004</v>
      </c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s="8" customFormat="1" x14ac:dyDescent="0.2">
      <c r="A59" s="89" t="s">
        <v>52</v>
      </c>
      <c r="B59" s="96" t="s">
        <v>8</v>
      </c>
      <c r="C59" s="96" t="s">
        <v>8</v>
      </c>
      <c r="D59" s="96" t="s">
        <v>8</v>
      </c>
      <c r="E59" s="96" t="s">
        <v>8</v>
      </c>
      <c r="F59" s="96" t="s">
        <v>8</v>
      </c>
      <c r="G59" s="96" t="s">
        <v>8</v>
      </c>
      <c r="H59" s="96" t="s">
        <v>8</v>
      </c>
      <c r="I59" s="96" t="s">
        <v>8</v>
      </c>
      <c r="J59" s="96" t="s">
        <v>8</v>
      </c>
      <c r="K59" s="96" t="s">
        <v>8</v>
      </c>
      <c r="L59" s="96" t="s">
        <v>8</v>
      </c>
      <c r="M59" s="96" t="s">
        <v>8</v>
      </c>
      <c r="N59" s="96" t="s">
        <v>8</v>
      </c>
      <c r="O59" s="96" t="s">
        <v>8</v>
      </c>
      <c r="P59" s="96" t="s">
        <v>8</v>
      </c>
      <c r="Q59" s="96" t="s">
        <v>8</v>
      </c>
      <c r="R59" s="96" t="s">
        <v>8</v>
      </c>
      <c r="S59" s="96" t="s">
        <v>8</v>
      </c>
      <c r="T59" s="96" t="s">
        <v>8</v>
      </c>
      <c r="U59" s="23" t="s">
        <v>8</v>
      </c>
      <c r="V59" s="23" t="s">
        <v>8</v>
      </c>
      <c r="W59" s="23" t="s">
        <v>8</v>
      </c>
      <c r="X59" s="23" t="s">
        <v>8</v>
      </c>
      <c r="Y59" s="23" t="s">
        <v>8</v>
      </c>
      <c r="Z59" s="23" t="s">
        <v>8</v>
      </c>
      <c r="AA59" s="23" t="s">
        <v>8</v>
      </c>
      <c r="AB59" s="23">
        <v>8.6</v>
      </c>
      <c r="AC59" s="23">
        <v>7.9</v>
      </c>
      <c r="AD59" s="35">
        <v>8.1</v>
      </c>
      <c r="AE59" s="99" t="s">
        <v>8</v>
      </c>
      <c r="AF59" s="35" t="s">
        <v>8</v>
      </c>
      <c r="AG59" s="26" t="s">
        <v>8</v>
      </c>
      <c r="AH59" s="26" t="s">
        <v>8</v>
      </c>
      <c r="AI59" s="35" t="s">
        <v>8</v>
      </c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s="8" customFormat="1" ht="12.75" x14ac:dyDescent="0.2">
      <c r="A60" s="89" t="s">
        <v>53</v>
      </c>
      <c r="B60" s="96" t="s">
        <v>8</v>
      </c>
      <c r="C60" s="96" t="s">
        <v>8</v>
      </c>
      <c r="D60" s="96" t="s">
        <v>8</v>
      </c>
      <c r="E60" s="96" t="s">
        <v>8</v>
      </c>
      <c r="F60" s="96" t="s">
        <v>8</v>
      </c>
      <c r="G60" s="96" t="s">
        <v>8</v>
      </c>
      <c r="H60" s="96" t="s">
        <v>8</v>
      </c>
      <c r="I60" s="96" t="s">
        <v>8</v>
      </c>
      <c r="J60" s="96" t="s">
        <v>8</v>
      </c>
      <c r="K60" s="96" t="s">
        <v>8</v>
      </c>
      <c r="L60" s="96" t="s">
        <v>8</v>
      </c>
      <c r="M60" s="96" t="s">
        <v>8</v>
      </c>
      <c r="N60" s="96" t="s">
        <v>8</v>
      </c>
      <c r="O60" s="96" t="s">
        <v>8</v>
      </c>
      <c r="P60" s="96" t="s">
        <v>8</v>
      </c>
      <c r="Q60" s="96" t="s">
        <v>8</v>
      </c>
      <c r="R60" s="96" t="s">
        <v>8</v>
      </c>
      <c r="S60" s="96" t="s">
        <v>8</v>
      </c>
      <c r="T60" s="96" t="s">
        <v>8</v>
      </c>
      <c r="U60" s="23" t="s">
        <v>8</v>
      </c>
      <c r="V60" s="23" t="s">
        <v>8</v>
      </c>
      <c r="W60" s="23" t="s">
        <v>8</v>
      </c>
      <c r="X60" s="23" t="s">
        <v>8</v>
      </c>
      <c r="Y60" s="23">
        <v>1.4</v>
      </c>
      <c r="Z60" s="35">
        <v>1.4</v>
      </c>
      <c r="AA60" s="35">
        <v>1.1000000000000001</v>
      </c>
      <c r="AB60" s="35">
        <v>4.7</v>
      </c>
      <c r="AC60" s="23">
        <v>4.5</v>
      </c>
      <c r="AD60" s="35">
        <v>5.0999999999999996</v>
      </c>
      <c r="AE60" s="99">
        <v>4.5999999999999996</v>
      </c>
      <c r="AF60" s="35">
        <v>4.5</v>
      </c>
      <c r="AG60" s="26">
        <v>4.4000000000000004</v>
      </c>
      <c r="AH60" s="26">
        <v>0.5</v>
      </c>
      <c r="AI60" s="1037">
        <v>2.8</v>
      </c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s="8" customFormat="1" ht="12.75" x14ac:dyDescent="0.2">
      <c r="A61" s="89" t="s">
        <v>54</v>
      </c>
      <c r="B61" s="64"/>
      <c r="C61" s="64"/>
      <c r="D61" s="69"/>
      <c r="E61" s="69"/>
      <c r="F61" s="69"/>
      <c r="G61" s="69"/>
      <c r="H61" s="69"/>
      <c r="I61" s="69"/>
      <c r="J61" s="69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7"/>
      <c r="AH61" s="394"/>
      <c r="AI61" s="384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s="8" customFormat="1" x14ac:dyDescent="0.2">
      <c r="A62" s="100" t="s">
        <v>42</v>
      </c>
      <c r="B62" s="30" t="s">
        <v>8</v>
      </c>
      <c r="C62" s="30" t="s">
        <v>8</v>
      </c>
      <c r="D62" s="67">
        <v>150</v>
      </c>
      <c r="E62" s="67">
        <v>2377</v>
      </c>
      <c r="F62" s="67">
        <v>5234</v>
      </c>
      <c r="G62" s="67">
        <v>9339</v>
      </c>
      <c r="H62" s="67">
        <v>12035</v>
      </c>
      <c r="I62" s="67">
        <v>13620</v>
      </c>
      <c r="J62" s="67">
        <v>15533</v>
      </c>
      <c r="K62" s="30">
        <v>18554</v>
      </c>
      <c r="L62" s="30">
        <v>21173</v>
      </c>
      <c r="M62" s="30">
        <v>24947</v>
      </c>
      <c r="N62" s="30">
        <v>28901</v>
      </c>
      <c r="O62" s="30">
        <v>31380</v>
      </c>
      <c r="P62" s="30">
        <v>36518</v>
      </c>
      <c r="Q62" s="30">
        <v>44953</v>
      </c>
      <c r="R62" s="30">
        <v>51229</v>
      </c>
      <c r="S62" s="30">
        <v>58487</v>
      </c>
      <c r="T62" s="30">
        <v>72383</v>
      </c>
      <c r="U62" s="30">
        <v>81710</v>
      </c>
      <c r="V62" s="30">
        <v>92731</v>
      </c>
      <c r="W62" s="30">
        <v>108374</v>
      </c>
      <c r="X62" s="30">
        <v>102757</v>
      </c>
      <c r="Y62" s="30">
        <v>115981</v>
      </c>
      <c r="Z62" s="30">
        <v>118423</v>
      </c>
      <c r="AA62" s="30">
        <v>131242</v>
      </c>
      <c r="AB62" s="30">
        <v>145984</v>
      </c>
      <c r="AC62" s="12">
        <v>165037</v>
      </c>
      <c r="AD62" s="108">
        <v>185922</v>
      </c>
      <c r="AE62" s="108">
        <v>206743</v>
      </c>
      <c r="AF62" s="30">
        <v>223327</v>
      </c>
      <c r="AG62" s="31">
        <v>288983</v>
      </c>
      <c r="AH62" s="31">
        <v>305557</v>
      </c>
      <c r="AI62" s="1038" t="s">
        <v>910</v>
      </c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s="8" customFormat="1" x14ac:dyDescent="0.2">
      <c r="A63" s="100" t="s">
        <v>43</v>
      </c>
      <c r="B63" s="30" t="s">
        <v>8</v>
      </c>
      <c r="C63" s="30" t="s">
        <v>8</v>
      </c>
      <c r="D63" s="67">
        <v>29</v>
      </c>
      <c r="E63" s="67">
        <v>67</v>
      </c>
      <c r="F63" s="67">
        <v>86</v>
      </c>
      <c r="G63" s="67">
        <v>139</v>
      </c>
      <c r="H63" s="67">
        <v>160</v>
      </c>
      <c r="I63" s="67">
        <v>174</v>
      </c>
      <c r="J63" s="67">
        <v>130</v>
      </c>
      <c r="K63" s="30">
        <v>131</v>
      </c>
      <c r="L63" s="14">
        <v>144</v>
      </c>
      <c r="M63" s="14">
        <v>163</v>
      </c>
      <c r="N63" s="14">
        <v>193</v>
      </c>
      <c r="O63" s="14">
        <v>231</v>
      </c>
      <c r="P63" s="14">
        <v>275</v>
      </c>
      <c r="Q63" s="14">
        <v>357</v>
      </c>
      <c r="R63" s="14">
        <v>418</v>
      </c>
      <c r="S63" s="14">
        <v>486</v>
      </c>
      <c r="T63" s="14">
        <v>491</v>
      </c>
      <c r="U63" s="64">
        <v>554.5</v>
      </c>
      <c r="V63" s="64">
        <v>632.5</v>
      </c>
      <c r="W63" s="64">
        <v>726.8</v>
      </c>
      <c r="X63" s="64">
        <v>675.4</v>
      </c>
      <c r="Y63" s="64">
        <v>647.20000000000005</v>
      </c>
      <c r="Z63" s="64">
        <v>534.1</v>
      </c>
      <c r="AA63" s="64">
        <v>383.6</v>
      </c>
      <c r="AB63" s="64">
        <v>447.8</v>
      </c>
      <c r="AC63" s="64">
        <v>478.8</v>
      </c>
      <c r="AD63" s="64">
        <v>485.7</v>
      </c>
      <c r="AE63" s="64">
        <v>500.6</v>
      </c>
      <c r="AF63" s="64">
        <v>524.20486820176995</v>
      </c>
      <c r="AG63" s="110">
        <v>627.6</v>
      </c>
      <c r="AH63" s="31">
        <v>670</v>
      </c>
      <c r="AI63" s="1039">
        <v>737</v>
      </c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s="8" customFormat="1" ht="12.75" x14ac:dyDescent="0.2">
      <c r="A64" s="100" t="s">
        <v>55</v>
      </c>
      <c r="B64" s="64" t="s">
        <v>8</v>
      </c>
      <c r="C64" s="64" t="s">
        <v>8</v>
      </c>
      <c r="D64" s="64" t="s">
        <v>8</v>
      </c>
      <c r="E64" s="69">
        <v>1584.7</v>
      </c>
      <c r="F64" s="69">
        <v>220.2</v>
      </c>
      <c r="G64" s="69">
        <v>178.4</v>
      </c>
      <c r="H64" s="69">
        <v>128.9</v>
      </c>
      <c r="I64" s="69">
        <v>113.2</v>
      </c>
      <c r="J64" s="69">
        <v>114</v>
      </c>
      <c r="K64" s="64">
        <v>119.4</v>
      </c>
      <c r="L64" s="64">
        <v>114.1</v>
      </c>
      <c r="M64" s="64">
        <v>117.8</v>
      </c>
      <c r="N64" s="64">
        <v>115.8</v>
      </c>
      <c r="O64" s="64">
        <v>108.6</v>
      </c>
      <c r="P64" s="64">
        <v>116.4</v>
      </c>
      <c r="Q64" s="64">
        <v>123.1</v>
      </c>
      <c r="R64" s="64">
        <v>114</v>
      </c>
      <c r="S64" s="64">
        <v>114.2</v>
      </c>
      <c r="T64" s="64">
        <v>123.8</v>
      </c>
      <c r="U64" s="64">
        <v>112.9</v>
      </c>
      <c r="V64" s="64">
        <v>113.5</v>
      </c>
      <c r="W64" s="64">
        <v>116.9</v>
      </c>
      <c r="X64" s="64">
        <v>94.8</v>
      </c>
      <c r="Y64" s="64">
        <v>112.9</v>
      </c>
      <c r="Z64" s="64">
        <v>101.9</v>
      </c>
      <c r="AA64" s="64">
        <v>110.8</v>
      </c>
      <c r="AB64" s="64">
        <v>111.2</v>
      </c>
      <c r="AC64" s="58">
        <v>113.1</v>
      </c>
      <c r="AD64" s="111">
        <v>112.7</v>
      </c>
      <c r="AE64" s="111">
        <v>111.2</v>
      </c>
      <c r="AF64" s="36">
        <v>108</v>
      </c>
      <c r="AG64" s="112">
        <v>129.4</v>
      </c>
      <c r="AH64" s="112">
        <v>105.7</v>
      </c>
      <c r="AI64" s="1039">
        <v>113.2</v>
      </c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s="8" customFormat="1" ht="12.75" x14ac:dyDescent="0.2">
      <c r="A65" s="100" t="s">
        <v>56</v>
      </c>
      <c r="B65" s="64" t="s">
        <v>8</v>
      </c>
      <c r="C65" s="64" t="s">
        <v>8</v>
      </c>
      <c r="D65" s="64" t="s">
        <v>8</v>
      </c>
      <c r="E65" s="64" t="s">
        <v>8</v>
      </c>
      <c r="F65" s="64" t="s">
        <v>8</v>
      </c>
      <c r="G65" s="96">
        <v>132.19999999999999</v>
      </c>
      <c r="H65" s="96">
        <v>115.7</v>
      </c>
      <c r="I65" s="96">
        <v>105.2</v>
      </c>
      <c r="J65" s="96">
        <v>107.1</v>
      </c>
      <c r="K65" s="64">
        <v>105.9</v>
      </c>
      <c r="L65" s="64">
        <v>103.9</v>
      </c>
      <c r="M65" s="64">
        <v>110.2</v>
      </c>
      <c r="N65" s="64">
        <v>109.3</v>
      </c>
      <c r="O65" s="64">
        <v>101.1</v>
      </c>
      <c r="P65" s="64">
        <v>107.3</v>
      </c>
      <c r="Q65" s="64">
        <v>114.5</v>
      </c>
      <c r="R65" s="64">
        <v>103.1</v>
      </c>
      <c r="S65" s="64">
        <v>98.4</v>
      </c>
      <c r="T65" s="64">
        <v>115.5</v>
      </c>
      <c r="U65" s="64">
        <v>105.5</v>
      </c>
      <c r="V65" s="64">
        <v>105</v>
      </c>
      <c r="W65" s="64">
        <v>111.2</v>
      </c>
      <c r="X65" s="64">
        <v>90</v>
      </c>
      <c r="Y65" s="64">
        <v>105.6</v>
      </c>
      <c r="Z65" s="64">
        <v>95.3</v>
      </c>
      <c r="AA65" s="64">
        <v>97.3</v>
      </c>
      <c r="AB65" s="64">
        <v>103.4</v>
      </c>
      <c r="AC65" s="58">
        <v>107</v>
      </c>
      <c r="AD65" s="111">
        <v>107</v>
      </c>
      <c r="AE65" s="111">
        <v>104.2</v>
      </c>
      <c r="AF65" s="36">
        <v>99.8</v>
      </c>
      <c r="AG65" s="112">
        <v>112.1</v>
      </c>
      <c r="AH65" s="112">
        <v>92.7</v>
      </c>
      <c r="AI65" s="1039">
        <v>104.2</v>
      </c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s="8" customFormat="1" x14ac:dyDescent="0.2">
      <c r="A66" s="63" t="s">
        <v>57</v>
      </c>
      <c r="B66" s="64" t="s">
        <v>8</v>
      </c>
      <c r="C66" s="64" t="s">
        <v>8</v>
      </c>
      <c r="D66" s="64" t="s">
        <v>8</v>
      </c>
      <c r="E66" s="64" t="s">
        <v>8</v>
      </c>
      <c r="F66" s="64" t="s">
        <v>8</v>
      </c>
      <c r="G66" s="96" t="s">
        <v>4</v>
      </c>
      <c r="H66" s="113">
        <v>115.7</v>
      </c>
      <c r="I66" s="96">
        <v>121.7</v>
      </c>
      <c r="J66" s="96">
        <v>130.30000000000001</v>
      </c>
      <c r="K66" s="96">
        <v>138</v>
      </c>
      <c r="L66" s="96">
        <v>143.4</v>
      </c>
      <c r="M66" s="96" t="s">
        <v>58</v>
      </c>
      <c r="N66" s="96" t="s">
        <v>59</v>
      </c>
      <c r="O66" s="96" t="s">
        <v>60</v>
      </c>
      <c r="P66" s="96" t="s">
        <v>61</v>
      </c>
      <c r="Q66" s="96" t="s">
        <v>62</v>
      </c>
      <c r="R66" s="96" t="s">
        <v>63</v>
      </c>
      <c r="S66" s="96" t="s">
        <v>63</v>
      </c>
      <c r="T66" s="96" t="s">
        <v>64</v>
      </c>
      <c r="U66" s="96" t="s">
        <v>65</v>
      </c>
      <c r="V66" s="96" t="s">
        <v>66</v>
      </c>
      <c r="W66" s="96" t="s">
        <v>67</v>
      </c>
      <c r="X66" s="96" t="s">
        <v>68</v>
      </c>
      <c r="Y66" s="96" t="s">
        <v>69</v>
      </c>
      <c r="Z66" s="96" t="s">
        <v>68</v>
      </c>
      <c r="AA66" s="96" t="s">
        <v>70</v>
      </c>
      <c r="AB66" s="96" t="s">
        <v>68</v>
      </c>
      <c r="AC66" s="64" t="s">
        <v>71</v>
      </c>
      <c r="AD66" s="111" t="s">
        <v>72</v>
      </c>
      <c r="AE66" s="114" t="s">
        <v>73</v>
      </c>
      <c r="AF66" s="62" t="s">
        <v>74</v>
      </c>
      <c r="AG66" s="115" t="s">
        <v>8</v>
      </c>
      <c r="AH66" s="172" t="s">
        <v>8</v>
      </c>
      <c r="AI66" s="1039" t="s">
        <v>8</v>
      </c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s="8" customFormat="1" ht="56.25" x14ac:dyDescent="0.2">
      <c r="A67" s="63" t="s">
        <v>75</v>
      </c>
      <c r="B67" s="116" t="s">
        <v>8</v>
      </c>
      <c r="C67" s="58" t="s">
        <v>8</v>
      </c>
      <c r="D67" s="117">
        <v>13</v>
      </c>
      <c r="E67" s="117">
        <v>122</v>
      </c>
      <c r="F67" s="117">
        <v>262</v>
      </c>
      <c r="G67" s="117">
        <v>1550</v>
      </c>
      <c r="H67" s="117">
        <v>2129</v>
      </c>
      <c r="I67" s="117">
        <v>2395</v>
      </c>
      <c r="J67" s="117">
        <v>2605</v>
      </c>
      <c r="K67" s="117">
        <v>2680</v>
      </c>
      <c r="L67" s="117">
        <v>3484</v>
      </c>
      <c r="M67" s="117">
        <v>4181</v>
      </c>
      <c r="N67" s="117">
        <v>5000</v>
      </c>
      <c r="O67" s="117">
        <v>6600</v>
      </c>
      <c r="P67" s="118" t="s">
        <v>76</v>
      </c>
      <c r="Q67" s="12">
        <v>9200</v>
      </c>
      <c r="R67" s="12">
        <v>9752</v>
      </c>
      <c r="S67" s="118" t="s">
        <v>77</v>
      </c>
      <c r="T67" s="118" t="s">
        <v>78</v>
      </c>
      <c r="U67" s="119" t="s">
        <v>79</v>
      </c>
      <c r="V67" s="120">
        <v>15999</v>
      </c>
      <c r="W67" s="120">
        <v>17439</v>
      </c>
      <c r="X67" s="121">
        <v>18660</v>
      </c>
      <c r="Y67" s="121">
        <v>19966</v>
      </c>
      <c r="Z67" s="121">
        <v>21364</v>
      </c>
      <c r="AA67" s="121">
        <v>22859</v>
      </c>
      <c r="AB67" s="121">
        <v>24459</v>
      </c>
      <c r="AC67" s="122">
        <v>28284</v>
      </c>
      <c r="AD67" s="120">
        <v>42500</v>
      </c>
      <c r="AE67" s="120">
        <v>42500</v>
      </c>
      <c r="AF67" s="25">
        <v>42500</v>
      </c>
      <c r="AG67" s="31">
        <v>60000</v>
      </c>
      <c r="AH67" s="394">
        <v>70000</v>
      </c>
      <c r="AI67" s="1040" t="s">
        <v>911</v>
      </c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s="77" customFormat="1" x14ac:dyDescent="0.2">
      <c r="A68" s="1061" t="s">
        <v>80</v>
      </c>
      <c r="B68" s="1052"/>
      <c r="C68" s="1052"/>
      <c r="D68" s="1052"/>
      <c r="E68" s="1052"/>
      <c r="F68" s="1052"/>
      <c r="G68" s="1052"/>
      <c r="H68" s="1052"/>
      <c r="I68" s="1052"/>
      <c r="J68" s="1052"/>
      <c r="K68" s="1052"/>
      <c r="L68" s="1053"/>
      <c r="M68" s="1053"/>
      <c r="N68" s="1053"/>
      <c r="O68" s="1053"/>
      <c r="P68" s="1053"/>
      <c r="Q68" s="1053"/>
      <c r="R68" s="1053"/>
      <c r="S68" s="1053"/>
      <c r="T68" s="1054"/>
      <c r="U68" s="1054"/>
      <c r="V68" s="1054"/>
      <c r="W68" s="1054"/>
      <c r="X68" s="1056"/>
      <c r="Y68" s="1056"/>
      <c r="Z68" s="1056"/>
      <c r="AA68" s="1054"/>
      <c r="AB68" s="1054"/>
      <c r="AC68" s="1056"/>
      <c r="AD68" s="1054"/>
      <c r="AE68" s="1054"/>
      <c r="AF68" s="1056"/>
      <c r="AG68" s="1056"/>
      <c r="AH68" s="1072"/>
      <c r="AI68" s="1072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</row>
    <row r="69" spans="1:57" x14ac:dyDescent="0.2">
      <c r="A69" s="89" t="s">
        <v>81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4"/>
      <c r="X69" s="123"/>
      <c r="Y69" s="123"/>
      <c r="Z69" s="123"/>
      <c r="AA69" s="123"/>
      <c r="AB69" s="123"/>
      <c r="AC69" s="36"/>
      <c r="AD69" s="125"/>
      <c r="AE69" s="125"/>
      <c r="AF69" s="126"/>
      <c r="AG69" s="26"/>
      <c r="AH69" s="394"/>
      <c r="AI69" s="384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</row>
    <row r="70" spans="1:57" x14ac:dyDescent="0.2">
      <c r="A70" s="53" t="s">
        <v>82</v>
      </c>
      <c r="B70" s="127" t="s">
        <v>8</v>
      </c>
      <c r="C70" s="127" t="s">
        <v>8</v>
      </c>
      <c r="D70" s="127" t="s">
        <v>8</v>
      </c>
      <c r="E70" s="127" t="s">
        <v>8</v>
      </c>
      <c r="F70" s="127" t="s">
        <v>8</v>
      </c>
      <c r="G70" s="127" t="s">
        <v>8</v>
      </c>
      <c r="H70" s="127" t="s">
        <v>8</v>
      </c>
      <c r="I70" s="127" t="s">
        <v>8</v>
      </c>
      <c r="J70" s="127" t="s">
        <v>8</v>
      </c>
      <c r="K70" s="127" t="s">
        <v>8</v>
      </c>
      <c r="L70" s="128">
        <v>171</v>
      </c>
      <c r="M70" s="128">
        <v>127.4</v>
      </c>
      <c r="N70" s="128">
        <v>427.3</v>
      </c>
      <c r="O70" s="128">
        <v>1037.5999999999999</v>
      </c>
      <c r="P70" s="128">
        <v>2686.6</v>
      </c>
      <c r="Q70" s="128">
        <v>4158.8999999999996</v>
      </c>
      <c r="R70" s="128">
        <v>2781.9</v>
      </c>
      <c r="S70" s="128">
        <v>2461.1</v>
      </c>
      <c r="T70" s="129">
        <v>3168.5</v>
      </c>
      <c r="U70" s="130">
        <v>3227.1</v>
      </c>
      <c r="V70" s="23">
        <v>2205.9</v>
      </c>
      <c r="W70" s="23">
        <v>2276.1999999999998</v>
      </c>
      <c r="X70" s="130">
        <v>1797.7</v>
      </c>
      <c r="Y70" s="23">
        <v>1612.3</v>
      </c>
      <c r="Z70" s="131">
        <v>1218.9000000000001</v>
      </c>
      <c r="AA70" s="23">
        <v>2900.1</v>
      </c>
      <c r="AB70" s="23">
        <v>3322.8</v>
      </c>
      <c r="AC70" s="23">
        <v>5474</v>
      </c>
      <c r="AD70" s="14">
        <v>3307.2</v>
      </c>
      <c r="AE70" s="14">
        <v>2446</v>
      </c>
      <c r="AF70" s="14">
        <v>3743</v>
      </c>
      <c r="AG70" s="132" t="s">
        <v>83</v>
      </c>
      <c r="AH70" s="132">
        <v>2355.5</v>
      </c>
      <c r="AI70" s="780" t="s">
        <v>939</v>
      </c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</row>
    <row r="71" spans="1:57" x14ac:dyDescent="0.2">
      <c r="A71" s="133" t="s">
        <v>84</v>
      </c>
      <c r="B71" s="127" t="s">
        <v>8</v>
      </c>
      <c r="C71" s="127" t="s">
        <v>8</v>
      </c>
      <c r="D71" s="127" t="s">
        <v>8</v>
      </c>
      <c r="E71" s="127" t="s">
        <v>8</v>
      </c>
      <c r="F71" s="127" t="s">
        <v>8</v>
      </c>
      <c r="G71" s="127" t="s">
        <v>8</v>
      </c>
      <c r="H71" s="127" t="s">
        <v>8</v>
      </c>
      <c r="I71" s="127" t="s">
        <v>8</v>
      </c>
      <c r="J71" s="127" t="s">
        <v>8</v>
      </c>
      <c r="K71" s="127" t="s">
        <v>8</v>
      </c>
      <c r="L71" s="134">
        <v>1.1653264276952433</v>
      </c>
      <c r="M71" s="134">
        <v>0.83115866388308979</v>
      </c>
      <c r="N71" s="134">
        <v>2.856665329589517</v>
      </c>
      <c r="O71" s="134">
        <v>7.6271684798588648</v>
      </c>
      <c r="P71" s="134">
        <v>20.218242022877785</v>
      </c>
      <c r="Q71" s="134">
        <v>32.983583154889359</v>
      </c>
      <c r="R71" s="134">
        <v>22.70012239902081</v>
      </c>
      <c r="S71" s="134">
        <v>20.458021612635079</v>
      </c>
      <c r="T71" s="134">
        <v>21.481355932203389</v>
      </c>
      <c r="U71" s="23">
        <v>21.900916185951814</v>
      </c>
      <c r="V71" s="23">
        <v>15.045014322739053</v>
      </c>
      <c r="W71" s="23">
        <v>15.265240426530747</v>
      </c>
      <c r="X71" s="23">
        <v>11.816867153092751</v>
      </c>
      <c r="Y71" s="23">
        <v>8.997711925888721</v>
      </c>
      <c r="Z71" s="23">
        <v>5.4972263563793806</v>
      </c>
      <c r="AA71" s="23">
        <v>8.4758592471358423</v>
      </c>
      <c r="AB71" s="23">
        <v>10.192638036809816</v>
      </c>
      <c r="AC71" s="23">
        <v>15.9</v>
      </c>
      <c r="AD71" s="23">
        <v>8.6</v>
      </c>
      <c r="AE71" s="23">
        <v>5.9</v>
      </c>
      <c r="AF71" s="23">
        <v>8.9</v>
      </c>
      <c r="AG71" s="26">
        <v>10.199999999999999</v>
      </c>
      <c r="AH71" s="132">
        <v>5.2</v>
      </c>
      <c r="AI71" s="384">
        <v>10.7</v>
      </c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ht="22.5" x14ac:dyDescent="0.2">
      <c r="A72" s="89" t="s">
        <v>85</v>
      </c>
      <c r="B72" s="127" t="s">
        <v>8</v>
      </c>
      <c r="C72" s="127" t="s">
        <v>8</v>
      </c>
      <c r="D72" s="127" t="s">
        <v>8</v>
      </c>
      <c r="E72" s="127" t="s">
        <v>8</v>
      </c>
      <c r="F72" s="127" t="s">
        <v>8</v>
      </c>
      <c r="G72" s="127" t="s">
        <v>8</v>
      </c>
      <c r="H72" s="127" t="s">
        <v>8</v>
      </c>
      <c r="I72" s="127" t="s">
        <v>8</v>
      </c>
      <c r="J72" s="127" t="s">
        <v>8</v>
      </c>
      <c r="K72" s="127" t="s">
        <v>8</v>
      </c>
      <c r="L72" s="128" t="s">
        <v>8</v>
      </c>
      <c r="M72" s="128">
        <v>70.900000000000006</v>
      </c>
      <c r="N72" s="128">
        <v>326.60000000000002</v>
      </c>
      <c r="O72" s="128">
        <v>234.1</v>
      </c>
      <c r="P72" s="128">
        <v>243.1</v>
      </c>
      <c r="Q72" s="128">
        <v>148.6</v>
      </c>
      <c r="R72" s="128">
        <v>63.4</v>
      </c>
      <c r="S72" s="128">
        <v>81.5</v>
      </c>
      <c r="T72" s="129">
        <v>120.5</v>
      </c>
      <c r="U72" s="130">
        <v>96.4</v>
      </c>
      <c r="V72" s="130">
        <v>63.9</v>
      </c>
      <c r="W72" s="23">
        <v>98.1</v>
      </c>
      <c r="X72" s="130">
        <v>75.599999999999994</v>
      </c>
      <c r="Y72" s="23">
        <v>87.9</v>
      </c>
      <c r="Z72" s="131">
        <v>73.599999999999994</v>
      </c>
      <c r="AA72" s="23">
        <v>204.2</v>
      </c>
      <c r="AB72" s="23">
        <v>105.2</v>
      </c>
      <c r="AC72" s="23">
        <v>157.6</v>
      </c>
      <c r="AD72" s="23">
        <v>59.2</v>
      </c>
      <c r="AE72" s="23">
        <v>70.8</v>
      </c>
      <c r="AF72" s="23">
        <v>145.19999999999999</v>
      </c>
      <c r="AG72" s="26">
        <v>116.1</v>
      </c>
      <c r="AH72" s="132">
        <v>48.4</v>
      </c>
      <c r="AI72" s="384">
        <v>233.4</v>
      </c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</row>
    <row r="73" spans="1:57" ht="22.5" x14ac:dyDescent="0.2">
      <c r="A73" s="41" t="s">
        <v>86</v>
      </c>
      <c r="B73" s="127" t="s">
        <v>8</v>
      </c>
      <c r="C73" s="127" t="s">
        <v>8</v>
      </c>
      <c r="D73" s="127" t="s">
        <v>8</v>
      </c>
      <c r="E73" s="127" t="s">
        <v>8</v>
      </c>
      <c r="F73" s="127" t="s">
        <v>8</v>
      </c>
      <c r="G73" s="127" t="s">
        <v>8</v>
      </c>
      <c r="H73" s="127" t="s">
        <v>8</v>
      </c>
      <c r="I73" s="127" t="s">
        <v>8</v>
      </c>
      <c r="J73" s="127" t="s">
        <v>8</v>
      </c>
      <c r="K73" s="127" t="s">
        <v>8</v>
      </c>
      <c r="L73" s="135" t="s">
        <v>8</v>
      </c>
      <c r="M73" s="134">
        <v>70.900000000000006</v>
      </c>
      <c r="N73" s="134">
        <v>231.6</v>
      </c>
      <c r="O73" s="134">
        <v>542.20000000000005</v>
      </c>
      <c r="P73" s="134">
        <v>1318.1</v>
      </c>
      <c r="Q73" s="134">
        <v>1958.7</v>
      </c>
      <c r="R73" s="134">
        <v>1241.8</v>
      </c>
      <c r="S73" s="134">
        <v>1012.1</v>
      </c>
      <c r="T73" s="134">
        <v>1219.5999999999999</v>
      </c>
      <c r="U73" s="23">
        <v>96.4</v>
      </c>
      <c r="V73" s="23">
        <f>U73*V72/100</f>
        <v>61.599600000000002</v>
      </c>
      <c r="W73" s="23">
        <f t="shared" ref="W73:AF73" si="0">V73*W72/100</f>
        <v>60.429207599999998</v>
      </c>
      <c r="X73" s="23">
        <f t="shared" si="0"/>
        <v>45.684480945600001</v>
      </c>
      <c r="Y73" s="23">
        <f t="shared" si="0"/>
        <v>40.156658751182405</v>
      </c>
      <c r="Z73" s="23">
        <f t="shared" si="0"/>
        <v>29.555300840870249</v>
      </c>
      <c r="AA73" s="23">
        <f t="shared" si="0"/>
        <v>60.351924317057048</v>
      </c>
      <c r="AB73" s="23">
        <f t="shared" si="0"/>
        <v>63.49022438154401</v>
      </c>
      <c r="AC73" s="23">
        <f t="shared" si="0"/>
        <v>100.06059362531336</v>
      </c>
      <c r="AD73" s="23">
        <f t="shared" si="0"/>
        <v>59.235871426185511</v>
      </c>
      <c r="AE73" s="23">
        <f t="shared" si="0"/>
        <v>41.938996969739335</v>
      </c>
      <c r="AF73" s="23">
        <f t="shared" si="0"/>
        <v>60.895423600061513</v>
      </c>
      <c r="AG73" s="26">
        <v>70.7</v>
      </c>
      <c r="AH73" s="132">
        <v>34.200000000000003</v>
      </c>
      <c r="AI73" s="384">
        <v>80.3</v>
      </c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1:57" x14ac:dyDescent="0.2">
      <c r="A74" s="21" t="s">
        <v>87</v>
      </c>
      <c r="B74" s="127" t="s">
        <v>8</v>
      </c>
      <c r="C74" s="127" t="s">
        <v>8</v>
      </c>
      <c r="D74" s="127" t="s">
        <v>8</v>
      </c>
      <c r="E74" s="127" t="s">
        <v>8</v>
      </c>
      <c r="F74" s="127" t="s">
        <v>8</v>
      </c>
      <c r="G74" s="127" t="s">
        <v>8</v>
      </c>
      <c r="H74" s="127" t="s">
        <v>8</v>
      </c>
      <c r="I74" s="127" t="s">
        <v>8</v>
      </c>
      <c r="J74" s="58">
        <v>79</v>
      </c>
      <c r="K74" s="58">
        <v>89</v>
      </c>
      <c r="L74" s="58">
        <v>100</v>
      </c>
      <c r="M74" s="58">
        <v>106</v>
      </c>
      <c r="N74" s="58">
        <v>106</v>
      </c>
      <c r="O74" s="58">
        <v>104</v>
      </c>
      <c r="P74" s="58">
        <v>109</v>
      </c>
      <c r="Q74" s="58">
        <v>116</v>
      </c>
      <c r="R74" s="58">
        <v>115</v>
      </c>
      <c r="S74" s="58">
        <v>119</v>
      </c>
      <c r="T74" s="58">
        <v>127</v>
      </c>
      <c r="U74" s="58">
        <v>130</v>
      </c>
      <c r="V74" s="58">
        <v>131</v>
      </c>
      <c r="W74" s="58">
        <v>132</v>
      </c>
      <c r="X74" s="58">
        <v>139</v>
      </c>
      <c r="Y74" s="58">
        <v>151</v>
      </c>
      <c r="Z74" s="58">
        <v>158</v>
      </c>
      <c r="AA74" s="58">
        <v>154</v>
      </c>
      <c r="AB74" s="58">
        <v>149</v>
      </c>
      <c r="AC74" s="16">
        <v>147</v>
      </c>
      <c r="AD74" s="30">
        <v>144</v>
      </c>
      <c r="AE74" s="136">
        <v>136</v>
      </c>
      <c r="AF74" s="25">
        <v>133</v>
      </c>
      <c r="AG74" s="137">
        <v>133</v>
      </c>
      <c r="AH74" s="132">
        <v>131</v>
      </c>
      <c r="AI74" s="387">
        <v>137</v>
      </c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</row>
    <row r="75" spans="1:57" x14ac:dyDescent="0.2">
      <c r="A75" s="21" t="s">
        <v>88</v>
      </c>
      <c r="B75" s="127" t="s">
        <v>8</v>
      </c>
      <c r="C75" s="127" t="s">
        <v>8</v>
      </c>
      <c r="D75" s="127" t="s">
        <v>8</v>
      </c>
      <c r="E75" s="127" t="s">
        <v>8</v>
      </c>
      <c r="F75" s="127" t="s">
        <v>8</v>
      </c>
      <c r="G75" s="127" t="s">
        <v>8</v>
      </c>
      <c r="H75" s="127" t="s">
        <v>8</v>
      </c>
      <c r="I75" s="127" t="s">
        <v>8</v>
      </c>
      <c r="J75" s="58">
        <v>59</v>
      </c>
      <c r="K75" s="58">
        <v>66</v>
      </c>
      <c r="L75" s="58">
        <v>58</v>
      </c>
      <c r="M75" s="58">
        <v>77</v>
      </c>
      <c r="N75" s="58">
        <v>72</v>
      </c>
      <c r="O75" s="58">
        <v>73</v>
      </c>
      <c r="P75" s="58">
        <v>79</v>
      </c>
      <c r="Q75" s="58">
        <v>89</v>
      </c>
      <c r="R75" s="58">
        <v>87</v>
      </c>
      <c r="S75" s="58">
        <v>84</v>
      </c>
      <c r="T75" s="58">
        <v>92</v>
      </c>
      <c r="U75" s="58">
        <v>100</v>
      </c>
      <c r="V75" s="58">
        <v>97</v>
      </c>
      <c r="W75" s="58">
        <v>98</v>
      </c>
      <c r="X75" s="58">
        <v>99</v>
      </c>
      <c r="Y75" s="58">
        <v>110</v>
      </c>
      <c r="Z75" s="12">
        <v>114</v>
      </c>
      <c r="AA75" s="16">
        <v>109</v>
      </c>
      <c r="AB75" s="58">
        <v>111</v>
      </c>
      <c r="AC75" s="16">
        <v>115</v>
      </c>
      <c r="AD75" s="30">
        <v>116</v>
      </c>
      <c r="AE75" s="136">
        <v>107</v>
      </c>
      <c r="AF75" s="25">
        <v>103</v>
      </c>
      <c r="AG75" s="137">
        <v>107</v>
      </c>
      <c r="AH75" s="132">
        <v>110</v>
      </c>
      <c r="AI75" s="387">
        <v>111</v>
      </c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</row>
    <row r="76" spans="1:57" x14ac:dyDescent="0.2">
      <c r="A76" s="139" t="s">
        <v>89</v>
      </c>
      <c r="B76" s="127" t="s">
        <v>8</v>
      </c>
      <c r="C76" s="127" t="s">
        <v>8</v>
      </c>
      <c r="D76" s="127" t="s">
        <v>8</v>
      </c>
      <c r="E76" s="127" t="s">
        <v>8</v>
      </c>
      <c r="F76" s="127" t="s">
        <v>8</v>
      </c>
      <c r="G76" s="127" t="s">
        <v>8</v>
      </c>
      <c r="H76" s="127" t="s">
        <v>8</v>
      </c>
      <c r="I76" s="127" t="s">
        <v>8</v>
      </c>
      <c r="J76" s="127" t="s">
        <v>8</v>
      </c>
      <c r="K76" s="127" t="s">
        <v>8</v>
      </c>
      <c r="L76" s="127" t="s">
        <v>8</v>
      </c>
      <c r="M76" s="127" t="s">
        <v>8</v>
      </c>
      <c r="N76" s="127" t="s">
        <v>8</v>
      </c>
      <c r="O76" s="127" t="s">
        <v>8</v>
      </c>
      <c r="P76" s="127" t="s">
        <v>8</v>
      </c>
      <c r="Q76" s="127" t="s">
        <v>8</v>
      </c>
      <c r="R76" s="127" t="s">
        <v>8</v>
      </c>
      <c r="S76" s="127" t="s">
        <v>8</v>
      </c>
      <c r="T76" s="127" t="s">
        <v>8</v>
      </c>
      <c r="U76" s="140">
        <v>87</v>
      </c>
      <c r="V76" s="140">
        <v>90</v>
      </c>
      <c r="W76" s="140">
        <v>90</v>
      </c>
      <c r="X76" s="140">
        <v>94</v>
      </c>
      <c r="Y76" s="140">
        <v>103</v>
      </c>
      <c r="Z76" s="141">
        <v>98</v>
      </c>
      <c r="AA76" s="35">
        <v>97</v>
      </c>
      <c r="AB76" s="140">
        <v>96</v>
      </c>
      <c r="AC76" s="35">
        <v>92</v>
      </c>
      <c r="AD76" s="14">
        <v>87</v>
      </c>
      <c r="AE76" s="14">
        <v>81</v>
      </c>
      <c r="AF76" s="35">
        <v>74</v>
      </c>
      <c r="AG76" s="142">
        <v>73</v>
      </c>
      <c r="AH76" s="132">
        <v>73</v>
      </c>
      <c r="AI76" s="387">
        <v>80</v>
      </c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</row>
    <row r="77" spans="1:57" ht="22.5" x14ac:dyDescent="0.2">
      <c r="A77" s="41" t="s">
        <v>90</v>
      </c>
      <c r="B77" s="36" t="s">
        <v>4</v>
      </c>
      <c r="C77" s="36" t="s">
        <v>4</v>
      </c>
      <c r="D77" s="36" t="s">
        <v>4</v>
      </c>
      <c r="E77" s="36" t="s">
        <v>4</v>
      </c>
      <c r="F77" s="36" t="s">
        <v>4</v>
      </c>
      <c r="G77" s="36" t="s">
        <v>4</v>
      </c>
      <c r="H77" s="36" t="s">
        <v>4</v>
      </c>
      <c r="I77" s="36" t="s">
        <v>4</v>
      </c>
      <c r="J77" s="36" t="s">
        <v>4</v>
      </c>
      <c r="K77" s="36" t="s">
        <v>4</v>
      </c>
      <c r="L77" s="36" t="s">
        <v>4</v>
      </c>
      <c r="M77" s="36" t="s">
        <v>4</v>
      </c>
      <c r="N77" s="24">
        <v>1210.0999999999999</v>
      </c>
      <c r="O77" s="24">
        <v>1216.8</v>
      </c>
      <c r="P77" s="24">
        <v>1421.9</v>
      </c>
      <c r="Q77" s="24">
        <v>1469.5</v>
      </c>
      <c r="R77" s="24">
        <v>1736.6</v>
      </c>
      <c r="S77" s="24">
        <v>2859.4</v>
      </c>
      <c r="T77" s="24">
        <v>3925.1</v>
      </c>
      <c r="U77" s="64">
        <v>3939.8</v>
      </c>
      <c r="V77" s="64">
        <v>2803.1</v>
      </c>
      <c r="W77" s="64">
        <v>1921</v>
      </c>
      <c r="X77" s="50">
        <v>1399</v>
      </c>
      <c r="Y77" s="64">
        <v>725.4</v>
      </c>
      <c r="Z77" s="64">
        <v>1110.5999999999999</v>
      </c>
      <c r="AA77" s="64">
        <v>1364.3</v>
      </c>
      <c r="AB77" s="64">
        <v>1553.1</v>
      </c>
      <c r="AC77" s="64">
        <v>2146.1999999999998</v>
      </c>
      <c r="AD77" s="64">
        <v>3494.4</v>
      </c>
      <c r="AE77" s="64">
        <v>2275.6</v>
      </c>
      <c r="AF77" s="64">
        <v>2994.6</v>
      </c>
      <c r="AG77" s="110">
        <v>3608.5</v>
      </c>
      <c r="AH77" s="1021">
        <v>4811.1000000000004</v>
      </c>
      <c r="AI77" s="756">
        <v>4794.6000000000004</v>
      </c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pans="1:57" x14ac:dyDescent="0.2">
      <c r="A78" s="41" t="s">
        <v>91</v>
      </c>
      <c r="B78" s="36" t="s">
        <v>4</v>
      </c>
      <c r="C78" s="36" t="s">
        <v>4</v>
      </c>
      <c r="D78" s="36" t="s">
        <v>4</v>
      </c>
      <c r="E78" s="36" t="s">
        <v>4</v>
      </c>
      <c r="F78" s="36" t="s">
        <v>4</v>
      </c>
      <c r="G78" s="36" t="s">
        <v>4</v>
      </c>
      <c r="H78" s="36" t="s">
        <v>4</v>
      </c>
      <c r="I78" s="36" t="s">
        <v>4</v>
      </c>
      <c r="J78" s="36" t="s">
        <v>4</v>
      </c>
      <c r="K78" s="36" t="s">
        <v>4</v>
      </c>
      <c r="L78" s="36" t="s">
        <v>4</v>
      </c>
      <c r="M78" s="36" t="s">
        <v>4</v>
      </c>
      <c r="N78" s="16">
        <v>5</v>
      </c>
      <c r="O78" s="16">
        <v>5</v>
      </c>
      <c r="P78" s="16">
        <v>5</v>
      </c>
      <c r="Q78" s="16">
        <v>5</v>
      </c>
      <c r="R78" s="16">
        <v>4</v>
      </c>
      <c r="S78" s="16">
        <v>5</v>
      </c>
      <c r="T78" s="16">
        <v>4</v>
      </c>
      <c r="U78" s="36">
        <v>4</v>
      </c>
      <c r="V78" s="36">
        <v>5</v>
      </c>
      <c r="W78" s="36">
        <v>4</v>
      </c>
      <c r="X78" s="36">
        <v>5</v>
      </c>
      <c r="Y78" s="36">
        <v>5</v>
      </c>
      <c r="Z78" s="36">
        <v>5</v>
      </c>
      <c r="AA78" s="36">
        <v>5</v>
      </c>
      <c r="AB78" s="36">
        <v>5</v>
      </c>
      <c r="AC78" s="36">
        <v>5</v>
      </c>
      <c r="AD78" s="36">
        <v>5</v>
      </c>
      <c r="AE78" s="36">
        <v>4</v>
      </c>
      <c r="AF78" s="36">
        <v>5</v>
      </c>
      <c r="AG78" s="62">
        <v>5</v>
      </c>
      <c r="AH78" s="1022">
        <v>5</v>
      </c>
      <c r="AI78" s="757">
        <v>6</v>
      </c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pans="1:57" x14ac:dyDescent="0.2">
      <c r="A79" s="143" t="s">
        <v>92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16"/>
      <c r="O79" s="16"/>
      <c r="P79" s="16"/>
      <c r="Q79" s="16"/>
      <c r="R79" s="16"/>
      <c r="S79" s="16"/>
      <c r="T79" s="1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62"/>
      <c r="AH79" s="1022"/>
      <c r="AI79" s="757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pans="1:57" x14ac:dyDescent="0.2">
      <c r="A80" s="143" t="s">
        <v>93</v>
      </c>
      <c r="B80" s="36" t="s">
        <v>4</v>
      </c>
      <c r="C80" s="36" t="s">
        <v>4</v>
      </c>
      <c r="D80" s="36" t="s">
        <v>4</v>
      </c>
      <c r="E80" s="36" t="s">
        <v>4</v>
      </c>
      <c r="F80" s="36" t="s">
        <v>4</v>
      </c>
      <c r="G80" s="36" t="s">
        <v>4</v>
      </c>
      <c r="H80" s="36" t="s">
        <v>4</v>
      </c>
      <c r="I80" s="36" t="s">
        <v>4</v>
      </c>
      <c r="J80" s="36" t="s">
        <v>4</v>
      </c>
      <c r="K80" s="36" t="s">
        <v>4</v>
      </c>
      <c r="L80" s="36" t="s">
        <v>4</v>
      </c>
      <c r="M80" s="36" t="s">
        <v>4</v>
      </c>
      <c r="N80" s="36">
        <v>5</v>
      </c>
      <c r="O80" s="36">
        <v>3</v>
      </c>
      <c r="P80" s="36">
        <v>5</v>
      </c>
      <c r="Q80" s="36">
        <v>5</v>
      </c>
      <c r="R80" s="36">
        <v>4</v>
      </c>
      <c r="S80" s="36">
        <v>5</v>
      </c>
      <c r="T80" s="16">
        <v>4</v>
      </c>
      <c r="U80" s="36">
        <v>4</v>
      </c>
      <c r="V80" s="36">
        <v>4</v>
      </c>
      <c r="W80" s="36">
        <v>4</v>
      </c>
      <c r="X80" s="36">
        <v>5</v>
      </c>
      <c r="Y80" s="36">
        <v>5</v>
      </c>
      <c r="Z80" s="36">
        <v>5</v>
      </c>
      <c r="AA80" s="36">
        <v>5</v>
      </c>
      <c r="AB80" s="36">
        <v>5</v>
      </c>
      <c r="AC80" s="36">
        <v>5</v>
      </c>
      <c r="AD80" s="36">
        <v>5</v>
      </c>
      <c r="AE80" s="36">
        <v>4</v>
      </c>
      <c r="AF80" s="36">
        <v>5</v>
      </c>
      <c r="AG80" s="62">
        <v>5</v>
      </c>
      <c r="AH80" s="1022">
        <v>5</v>
      </c>
      <c r="AI80" s="757">
        <v>5</v>
      </c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</row>
    <row r="81" spans="1:57" x14ac:dyDescent="0.2">
      <c r="A81" s="143" t="s">
        <v>94</v>
      </c>
      <c r="B81" s="36" t="s">
        <v>4</v>
      </c>
      <c r="C81" s="36" t="s">
        <v>4</v>
      </c>
      <c r="D81" s="36" t="s">
        <v>4</v>
      </c>
      <c r="E81" s="36" t="s">
        <v>4</v>
      </c>
      <c r="F81" s="36" t="s">
        <v>4</v>
      </c>
      <c r="G81" s="36" t="s">
        <v>4</v>
      </c>
      <c r="H81" s="36" t="s">
        <v>4</v>
      </c>
      <c r="I81" s="36" t="s">
        <v>4</v>
      </c>
      <c r="J81" s="36" t="s">
        <v>4</v>
      </c>
      <c r="K81" s="36" t="s">
        <v>4</v>
      </c>
      <c r="L81" s="36" t="s">
        <v>4</v>
      </c>
      <c r="M81" s="36" t="s">
        <v>4</v>
      </c>
      <c r="N81" s="36" t="s">
        <v>8</v>
      </c>
      <c r="O81" s="36" t="s">
        <v>8</v>
      </c>
      <c r="P81" s="36" t="s">
        <v>8</v>
      </c>
      <c r="Q81" s="36" t="s">
        <v>8</v>
      </c>
      <c r="R81" s="36" t="s">
        <v>8</v>
      </c>
      <c r="S81" s="36" t="s">
        <v>8</v>
      </c>
      <c r="T81" s="36" t="s">
        <v>8</v>
      </c>
      <c r="U81" s="36" t="s">
        <v>8</v>
      </c>
      <c r="V81" s="36" t="s">
        <v>8</v>
      </c>
      <c r="W81" s="36" t="s">
        <v>8</v>
      </c>
      <c r="X81" s="36" t="s">
        <v>8</v>
      </c>
      <c r="Y81" s="36" t="s">
        <v>8</v>
      </c>
      <c r="Z81" s="36" t="s">
        <v>8</v>
      </c>
      <c r="AA81" s="36" t="s">
        <v>8</v>
      </c>
      <c r="AB81" s="36" t="s">
        <v>8</v>
      </c>
      <c r="AC81" s="36" t="s">
        <v>8</v>
      </c>
      <c r="AD81" s="36" t="s">
        <v>8</v>
      </c>
      <c r="AE81" s="36" t="s">
        <v>8</v>
      </c>
      <c r="AF81" s="36" t="s">
        <v>8</v>
      </c>
      <c r="AG81" s="62" t="s">
        <v>8</v>
      </c>
      <c r="AH81" s="1022" t="s">
        <v>8</v>
      </c>
      <c r="AI81" s="757" t="s">
        <v>8</v>
      </c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</row>
    <row r="82" spans="1:57" x14ac:dyDescent="0.2">
      <c r="A82" s="144" t="s">
        <v>95</v>
      </c>
      <c r="B82" s="36" t="s">
        <v>4</v>
      </c>
      <c r="C82" s="36" t="s">
        <v>4</v>
      </c>
      <c r="D82" s="36" t="s">
        <v>4</v>
      </c>
      <c r="E82" s="36" t="s">
        <v>4</v>
      </c>
      <c r="F82" s="36" t="s">
        <v>4</v>
      </c>
      <c r="G82" s="36" t="s">
        <v>4</v>
      </c>
      <c r="H82" s="36" t="s">
        <v>4</v>
      </c>
      <c r="I82" s="36" t="s">
        <v>4</v>
      </c>
      <c r="J82" s="36" t="s">
        <v>4</v>
      </c>
      <c r="K82" s="36" t="s">
        <v>4</v>
      </c>
      <c r="L82" s="36" t="s">
        <v>4</v>
      </c>
      <c r="M82" s="36" t="s">
        <v>4</v>
      </c>
      <c r="N82" s="36" t="s">
        <v>8</v>
      </c>
      <c r="O82" s="36">
        <v>2</v>
      </c>
      <c r="P82" s="36" t="s">
        <v>8</v>
      </c>
      <c r="Q82" s="36" t="s">
        <v>8</v>
      </c>
      <c r="R82" s="36" t="s">
        <v>8</v>
      </c>
      <c r="S82" s="36" t="s">
        <v>8</v>
      </c>
      <c r="T82" s="36" t="s">
        <v>8</v>
      </c>
      <c r="U82" s="36" t="s">
        <v>8</v>
      </c>
      <c r="V82" s="36">
        <v>1</v>
      </c>
      <c r="W82" s="36" t="s">
        <v>8</v>
      </c>
      <c r="X82" s="36" t="s">
        <v>8</v>
      </c>
      <c r="Y82" s="36" t="s">
        <v>8</v>
      </c>
      <c r="Z82" s="36" t="s">
        <v>8</v>
      </c>
      <c r="AA82" s="36" t="s">
        <v>8</v>
      </c>
      <c r="AB82" s="36" t="s">
        <v>8</v>
      </c>
      <c r="AC82" s="36" t="s">
        <v>8</v>
      </c>
      <c r="AD82" s="36" t="s">
        <v>8</v>
      </c>
      <c r="AE82" s="36" t="s">
        <v>8</v>
      </c>
      <c r="AF82" s="36" t="s">
        <v>8</v>
      </c>
      <c r="AG82" s="62" t="s">
        <v>8</v>
      </c>
      <c r="AH82" s="1022" t="s">
        <v>8</v>
      </c>
      <c r="AI82" s="757">
        <v>1</v>
      </c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x14ac:dyDescent="0.2">
      <c r="A83" s="143" t="s">
        <v>96</v>
      </c>
      <c r="B83" s="36" t="s">
        <v>4</v>
      </c>
      <c r="C83" s="36" t="s">
        <v>4</v>
      </c>
      <c r="D83" s="36" t="s">
        <v>4</v>
      </c>
      <c r="E83" s="36" t="s">
        <v>4</v>
      </c>
      <c r="F83" s="36" t="s">
        <v>4</v>
      </c>
      <c r="G83" s="36" t="s">
        <v>4</v>
      </c>
      <c r="H83" s="36" t="s">
        <v>4</v>
      </c>
      <c r="I83" s="36" t="s">
        <v>4</v>
      </c>
      <c r="J83" s="36" t="s">
        <v>4</v>
      </c>
      <c r="K83" s="36" t="s">
        <v>4</v>
      </c>
      <c r="L83" s="36" t="s">
        <v>4</v>
      </c>
      <c r="M83" s="36" t="s">
        <v>4</v>
      </c>
      <c r="N83" s="36" t="s">
        <v>8</v>
      </c>
      <c r="O83" s="36" t="s">
        <v>8</v>
      </c>
      <c r="P83" s="36" t="s">
        <v>8</v>
      </c>
      <c r="Q83" s="36" t="s">
        <v>8</v>
      </c>
      <c r="R83" s="36" t="s">
        <v>8</v>
      </c>
      <c r="S83" s="36" t="s">
        <v>8</v>
      </c>
      <c r="T83" s="36" t="s">
        <v>8</v>
      </c>
      <c r="U83" s="36" t="s">
        <v>8</v>
      </c>
      <c r="V83" s="36" t="s">
        <v>8</v>
      </c>
      <c r="W83" s="36" t="s">
        <v>8</v>
      </c>
      <c r="X83" s="36" t="s">
        <v>8</v>
      </c>
      <c r="Y83" s="36" t="s">
        <v>8</v>
      </c>
      <c r="Z83" s="36" t="s">
        <v>8</v>
      </c>
      <c r="AA83" s="36" t="s">
        <v>8</v>
      </c>
      <c r="AB83" s="36" t="s">
        <v>8</v>
      </c>
      <c r="AC83" s="36" t="s">
        <v>8</v>
      </c>
      <c r="AD83" s="36" t="s">
        <v>8</v>
      </c>
      <c r="AE83" s="36" t="s">
        <v>8</v>
      </c>
      <c r="AF83" s="36" t="s">
        <v>8</v>
      </c>
      <c r="AG83" s="62" t="s">
        <v>8</v>
      </c>
      <c r="AH83" s="1022" t="s">
        <v>8</v>
      </c>
      <c r="AI83" s="757" t="s">
        <v>8</v>
      </c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</row>
    <row r="84" spans="1:57" ht="22.5" x14ac:dyDescent="0.2">
      <c r="A84" s="41" t="s">
        <v>97</v>
      </c>
      <c r="B84" s="36" t="s">
        <v>4</v>
      </c>
      <c r="C84" s="36" t="s">
        <v>4</v>
      </c>
      <c r="D84" s="36" t="s">
        <v>4</v>
      </c>
      <c r="E84" s="36" t="s">
        <v>4</v>
      </c>
      <c r="F84" s="36" t="s">
        <v>4</v>
      </c>
      <c r="G84" s="36" t="s">
        <v>4</v>
      </c>
      <c r="H84" s="36" t="s">
        <v>4</v>
      </c>
      <c r="I84" s="36" t="s">
        <v>4</v>
      </c>
      <c r="J84" s="36" t="s">
        <v>4</v>
      </c>
      <c r="K84" s="36" t="s">
        <v>4</v>
      </c>
      <c r="L84" s="36" t="s">
        <v>4</v>
      </c>
      <c r="M84" s="36" t="s">
        <v>4</v>
      </c>
      <c r="N84" s="48">
        <v>734</v>
      </c>
      <c r="O84" s="48">
        <v>751</v>
      </c>
      <c r="P84" s="48">
        <v>853</v>
      </c>
      <c r="Q84" s="48">
        <v>865</v>
      </c>
      <c r="R84" s="48">
        <v>857</v>
      </c>
      <c r="S84" s="48">
        <v>944</v>
      </c>
      <c r="T84" s="48">
        <v>938</v>
      </c>
      <c r="U84" s="30">
        <v>1053</v>
      </c>
      <c r="V84" s="30">
        <v>1053</v>
      </c>
      <c r="W84" s="30">
        <v>999</v>
      </c>
      <c r="X84" s="36">
        <v>544</v>
      </c>
      <c r="Y84" s="36">
        <v>546</v>
      </c>
      <c r="Z84" s="36">
        <v>590</v>
      </c>
      <c r="AA84" s="36">
        <v>591</v>
      </c>
      <c r="AB84" s="36">
        <v>587</v>
      </c>
      <c r="AC84" s="36">
        <v>579</v>
      </c>
      <c r="AD84" s="36">
        <v>574</v>
      </c>
      <c r="AE84" s="36">
        <v>397</v>
      </c>
      <c r="AF84" s="36">
        <v>505</v>
      </c>
      <c r="AG84" s="62">
        <v>507</v>
      </c>
      <c r="AH84" s="1022">
        <v>504</v>
      </c>
      <c r="AI84" s="757">
        <v>440</v>
      </c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</row>
    <row r="85" spans="1:57" x14ac:dyDescent="0.2">
      <c r="A85" s="145" t="s">
        <v>98</v>
      </c>
      <c r="B85" s="36" t="s">
        <v>4</v>
      </c>
      <c r="C85" s="36" t="s">
        <v>4</v>
      </c>
      <c r="D85" s="36" t="s">
        <v>4</v>
      </c>
      <c r="E85" s="36" t="s">
        <v>4</v>
      </c>
      <c r="F85" s="36" t="s">
        <v>4</v>
      </c>
      <c r="G85" s="36" t="s">
        <v>4</v>
      </c>
      <c r="H85" s="36" t="s">
        <v>4</v>
      </c>
      <c r="I85" s="36" t="s">
        <v>4</v>
      </c>
      <c r="J85" s="36" t="s">
        <v>4</v>
      </c>
      <c r="K85" s="36" t="s">
        <v>4</v>
      </c>
      <c r="L85" s="36" t="s">
        <v>4</v>
      </c>
      <c r="M85" s="36" t="s">
        <v>4</v>
      </c>
      <c r="N85" s="16">
        <v>273</v>
      </c>
      <c r="O85" s="16">
        <v>280</v>
      </c>
      <c r="P85" s="16">
        <v>271</v>
      </c>
      <c r="Q85" s="16">
        <v>304</v>
      </c>
      <c r="R85" s="16">
        <v>276</v>
      </c>
      <c r="S85" s="16">
        <v>337</v>
      </c>
      <c r="T85" s="16">
        <v>295</v>
      </c>
      <c r="U85" s="36">
        <v>311</v>
      </c>
      <c r="V85" s="36">
        <v>302</v>
      </c>
      <c r="W85" s="36">
        <v>278</v>
      </c>
      <c r="X85" s="36">
        <v>293</v>
      </c>
      <c r="Y85" s="36">
        <v>300</v>
      </c>
      <c r="Z85" s="36">
        <v>342</v>
      </c>
      <c r="AA85" s="36">
        <v>344</v>
      </c>
      <c r="AB85" s="36">
        <v>336</v>
      </c>
      <c r="AC85" s="36">
        <v>332</v>
      </c>
      <c r="AD85" s="36">
        <v>335</v>
      </c>
      <c r="AE85" s="36">
        <v>242</v>
      </c>
      <c r="AF85" s="36">
        <v>304</v>
      </c>
      <c r="AG85" s="62">
        <v>310</v>
      </c>
      <c r="AH85" s="1022">
        <v>294</v>
      </c>
      <c r="AI85" s="757">
        <v>308</v>
      </c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</row>
    <row r="86" spans="1:57" x14ac:dyDescent="0.2">
      <c r="A86" s="143" t="s">
        <v>99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16"/>
      <c r="O86" s="16"/>
      <c r="P86" s="16"/>
      <c r="Q86" s="16"/>
      <c r="R86" s="16"/>
      <c r="S86" s="16"/>
      <c r="T86" s="1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62"/>
      <c r="AH86" s="1022" t="s">
        <v>8</v>
      </c>
      <c r="AI86" s="757" t="s">
        <v>8</v>
      </c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1:57" x14ac:dyDescent="0.2">
      <c r="A87" s="143" t="s">
        <v>100</v>
      </c>
      <c r="B87" s="36" t="s">
        <v>4</v>
      </c>
      <c r="C87" s="36" t="s">
        <v>4</v>
      </c>
      <c r="D87" s="36" t="s">
        <v>4</v>
      </c>
      <c r="E87" s="36" t="s">
        <v>4</v>
      </c>
      <c r="F87" s="36" t="s">
        <v>4</v>
      </c>
      <c r="G87" s="36" t="s">
        <v>4</v>
      </c>
      <c r="H87" s="36" t="s">
        <v>4</v>
      </c>
      <c r="I87" s="36" t="s">
        <v>4</v>
      </c>
      <c r="J87" s="36" t="s">
        <v>4</v>
      </c>
      <c r="K87" s="36" t="s">
        <v>4</v>
      </c>
      <c r="L87" s="36" t="s">
        <v>4</v>
      </c>
      <c r="M87" s="36" t="s">
        <v>4</v>
      </c>
      <c r="N87" s="16">
        <v>4</v>
      </c>
      <c r="O87" s="16">
        <v>4</v>
      </c>
      <c r="P87" s="16">
        <v>5</v>
      </c>
      <c r="Q87" s="16">
        <v>7</v>
      </c>
      <c r="R87" s="16">
        <v>8</v>
      </c>
      <c r="S87" s="16">
        <v>7</v>
      </c>
      <c r="T87" s="16">
        <v>7</v>
      </c>
      <c r="U87" s="36">
        <v>7</v>
      </c>
      <c r="V87" s="36" t="s">
        <v>8</v>
      </c>
      <c r="W87" s="36">
        <v>1</v>
      </c>
      <c r="X87" s="36">
        <v>6</v>
      </c>
      <c r="Y87" s="36">
        <v>5</v>
      </c>
      <c r="Z87" s="36">
        <v>5</v>
      </c>
      <c r="AA87" s="36">
        <v>7</v>
      </c>
      <c r="AB87" s="36">
        <v>8</v>
      </c>
      <c r="AC87" s="36" t="s">
        <v>101</v>
      </c>
      <c r="AD87" s="36">
        <v>6</v>
      </c>
      <c r="AE87" s="36" t="s">
        <v>101</v>
      </c>
      <c r="AF87" s="36">
        <v>5</v>
      </c>
      <c r="AG87" s="62">
        <v>5</v>
      </c>
      <c r="AH87" s="1022">
        <v>4</v>
      </c>
      <c r="AI87" s="757">
        <v>5</v>
      </c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x14ac:dyDescent="0.2">
      <c r="A88" s="143" t="s">
        <v>102</v>
      </c>
      <c r="B88" s="36" t="s">
        <v>4</v>
      </c>
      <c r="C88" s="36" t="s">
        <v>4</v>
      </c>
      <c r="D88" s="36" t="s">
        <v>4</v>
      </c>
      <c r="E88" s="36" t="s">
        <v>4</v>
      </c>
      <c r="F88" s="36" t="s">
        <v>4</v>
      </c>
      <c r="G88" s="36" t="s">
        <v>4</v>
      </c>
      <c r="H88" s="36" t="s">
        <v>4</v>
      </c>
      <c r="I88" s="36" t="s">
        <v>4</v>
      </c>
      <c r="J88" s="36" t="s">
        <v>4</v>
      </c>
      <c r="K88" s="36" t="s">
        <v>4</v>
      </c>
      <c r="L88" s="36" t="s">
        <v>4</v>
      </c>
      <c r="M88" s="36" t="s">
        <v>4</v>
      </c>
      <c r="N88" s="36" t="s">
        <v>8</v>
      </c>
      <c r="O88" s="36" t="s">
        <v>8</v>
      </c>
      <c r="P88" s="36" t="s">
        <v>8</v>
      </c>
      <c r="Q88" s="36" t="s">
        <v>8</v>
      </c>
      <c r="R88" s="36" t="s">
        <v>8</v>
      </c>
      <c r="S88" s="36" t="s">
        <v>8</v>
      </c>
      <c r="T88" s="36" t="s">
        <v>8</v>
      </c>
      <c r="U88" s="36" t="s">
        <v>8</v>
      </c>
      <c r="V88" s="36">
        <v>7</v>
      </c>
      <c r="W88" s="36">
        <v>4</v>
      </c>
      <c r="X88" s="36" t="s">
        <v>8</v>
      </c>
      <c r="Y88" s="36" t="s">
        <v>8</v>
      </c>
      <c r="Z88" s="36" t="s">
        <v>8</v>
      </c>
      <c r="AA88" s="36" t="s">
        <v>8</v>
      </c>
      <c r="AB88" s="36" t="s">
        <v>8</v>
      </c>
      <c r="AC88" s="36" t="s">
        <v>8</v>
      </c>
      <c r="AD88" s="36" t="s">
        <v>8</v>
      </c>
      <c r="AE88" s="36" t="s">
        <v>8</v>
      </c>
      <c r="AF88" s="36" t="s">
        <v>8</v>
      </c>
      <c r="AG88" s="62" t="s">
        <v>8</v>
      </c>
      <c r="AH88" s="1022" t="s">
        <v>8</v>
      </c>
      <c r="AI88" s="757" t="s">
        <v>8</v>
      </c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 x14ac:dyDescent="0.2">
      <c r="A89" s="143" t="s">
        <v>103</v>
      </c>
      <c r="B89" s="36" t="s">
        <v>4</v>
      </c>
      <c r="C89" s="36" t="s">
        <v>4</v>
      </c>
      <c r="D89" s="36" t="s">
        <v>4</v>
      </c>
      <c r="E89" s="36" t="s">
        <v>4</v>
      </c>
      <c r="F89" s="36" t="s">
        <v>4</v>
      </c>
      <c r="G89" s="36" t="s">
        <v>4</v>
      </c>
      <c r="H89" s="36" t="s">
        <v>4</v>
      </c>
      <c r="I89" s="36" t="s">
        <v>4</v>
      </c>
      <c r="J89" s="36" t="s">
        <v>4</v>
      </c>
      <c r="K89" s="36" t="s">
        <v>4</v>
      </c>
      <c r="L89" s="36" t="s">
        <v>4</v>
      </c>
      <c r="M89" s="36" t="s">
        <v>4</v>
      </c>
      <c r="N89" s="36" t="s">
        <v>8</v>
      </c>
      <c r="O89" s="36" t="s">
        <v>8</v>
      </c>
      <c r="P89" s="36" t="s">
        <v>8</v>
      </c>
      <c r="Q89" s="36" t="s">
        <v>8</v>
      </c>
      <c r="R89" s="36" t="s">
        <v>8</v>
      </c>
      <c r="S89" s="36" t="s">
        <v>8</v>
      </c>
      <c r="T89" s="36" t="s">
        <v>8</v>
      </c>
      <c r="U89" s="36" t="s">
        <v>8</v>
      </c>
      <c r="V89" s="36" t="s">
        <v>8</v>
      </c>
      <c r="W89" s="36" t="s">
        <v>8</v>
      </c>
      <c r="X89" s="36" t="s">
        <v>8</v>
      </c>
      <c r="Y89" s="36" t="s">
        <v>8</v>
      </c>
      <c r="Z89" s="36">
        <v>2</v>
      </c>
      <c r="AA89" s="36">
        <v>3</v>
      </c>
      <c r="AB89" s="36">
        <v>4</v>
      </c>
      <c r="AC89" s="36" t="s">
        <v>101</v>
      </c>
      <c r="AD89" s="36">
        <v>16</v>
      </c>
      <c r="AE89" s="36">
        <v>17</v>
      </c>
      <c r="AF89" s="36">
        <v>17</v>
      </c>
      <c r="AG89" s="62">
        <v>20</v>
      </c>
      <c r="AH89" s="1022">
        <v>20</v>
      </c>
      <c r="AI89" s="757">
        <v>24</v>
      </c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</row>
    <row r="90" spans="1:57" x14ac:dyDescent="0.2">
      <c r="A90" s="143" t="s">
        <v>104</v>
      </c>
      <c r="B90" s="36" t="s">
        <v>4</v>
      </c>
      <c r="C90" s="36" t="s">
        <v>4</v>
      </c>
      <c r="D90" s="36" t="s">
        <v>4</v>
      </c>
      <c r="E90" s="36" t="s">
        <v>4</v>
      </c>
      <c r="F90" s="36" t="s">
        <v>4</v>
      </c>
      <c r="G90" s="36" t="s">
        <v>4</v>
      </c>
      <c r="H90" s="36" t="s">
        <v>4</v>
      </c>
      <c r="I90" s="36" t="s">
        <v>4</v>
      </c>
      <c r="J90" s="36" t="s">
        <v>4</v>
      </c>
      <c r="K90" s="36" t="s">
        <v>4</v>
      </c>
      <c r="L90" s="36" t="s">
        <v>4</v>
      </c>
      <c r="M90" s="36" t="s">
        <v>4</v>
      </c>
      <c r="N90" s="16">
        <v>15</v>
      </c>
      <c r="O90" s="16">
        <v>16</v>
      </c>
      <c r="P90" s="16">
        <v>17</v>
      </c>
      <c r="Q90" s="16">
        <v>16</v>
      </c>
      <c r="R90" s="16">
        <v>16</v>
      </c>
      <c r="S90" s="16">
        <v>17</v>
      </c>
      <c r="T90" s="16">
        <v>17</v>
      </c>
      <c r="U90" s="36">
        <v>16</v>
      </c>
      <c r="V90" s="36">
        <v>14</v>
      </c>
      <c r="W90" s="36">
        <v>15</v>
      </c>
      <c r="X90" s="36">
        <v>15</v>
      </c>
      <c r="Y90" s="36">
        <v>16</v>
      </c>
      <c r="Z90" s="36">
        <v>18</v>
      </c>
      <c r="AA90" s="36">
        <v>18</v>
      </c>
      <c r="AB90" s="36">
        <v>16</v>
      </c>
      <c r="AC90" s="36">
        <v>14</v>
      </c>
      <c r="AD90" s="36">
        <v>10</v>
      </c>
      <c r="AE90" s="36">
        <v>6</v>
      </c>
      <c r="AF90" s="36">
        <v>6</v>
      </c>
      <c r="AG90" s="62">
        <v>4</v>
      </c>
      <c r="AH90" s="1022">
        <v>5</v>
      </c>
      <c r="AI90" s="757">
        <v>11</v>
      </c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</row>
    <row r="91" spans="1:57" s="147" customFormat="1" x14ac:dyDescent="0.2">
      <c r="A91" s="1051" t="s">
        <v>105</v>
      </c>
      <c r="B91" s="1073"/>
      <c r="C91" s="1073"/>
      <c r="D91" s="1073"/>
      <c r="E91" s="1073"/>
      <c r="F91" s="1073"/>
      <c r="G91" s="1073"/>
      <c r="H91" s="1073"/>
      <c r="I91" s="1073"/>
      <c r="J91" s="1073"/>
      <c r="K91" s="1074"/>
      <c r="L91" s="1074"/>
      <c r="M91" s="1074"/>
      <c r="N91" s="1074"/>
      <c r="O91" s="1074"/>
      <c r="P91" s="1074"/>
      <c r="Q91" s="1074"/>
      <c r="R91" s="1074"/>
      <c r="S91" s="1074"/>
      <c r="T91" s="1074"/>
      <c r="U91" s="1074"/>
      <c r="V91" s="1074"/>
      <c r="W91" s="1074"/>
      <c r="X91" s="1074"/>
      <c r="Y91" s="1074"/>
      <c r="Z91" s="1074"/>
      <c r="AA91" s="1074"/>
      <c r="AB91" s="1074"/>
      <c r="AC91" s="1075"/>
      <c r="AD91" s="1076"/>
      <c r="AE91" s="1076"/>
      <c r="AF91" s="1075"/>
      <c r="AG91" s="1075"/>
      <c r="AH91" s="1072"/>
      <c r="AI91" s="1072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</row>
    <row r="92" spans="1:57" x14ac:dyDescent="0.2">
      <c r="A92" s="148" t="s">
        <v>106</v>
      </c>
      <c r="B92" s="36"/>
      <c r="C92" s="36"/>
      <c r="D92" s="36"/>
      <c r="E92" s="36"/>
      <c r="F92" s="36"/>
      <c r="G92" s="36"/>
      <c r="H92" s="36"/>
      <c r="I92" s="36"/>
      <c r="J92" s="36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29"/>
      <c r="V92" s="29"/>
      <c r="W92" s="29"/>
      <c r="X92" s="29"/>
      <c r="Y92" s="29"/>
      <c r="Z92" s="29"/>
      <c r="AA92" s="29"/>
      <c r="AB92" s="29"/>
      <c r="AC92" s="29"/>
      <c r="AD92" s="36"/>
      <c r="AE92" s="69"/>
      <c r="AF92" s="69"/>
      <c r="AG92" s="115"/>
      <c r="AH92" s="25"/>
      <c r="AI92" s="387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</row>
    <row r="93" spans="1:57" x14ac:dyDescent="0.2">
      <c r="A93" s="41" t="s">
        <v>82</v>
      </c>
      <c r="B93" s="36" t="s">
        <v>4</v>
      </c>
      <c r="C93" s="36" t="s">
        <v>4</v>
      </c>
      <c r="D93" s="36" t="s">
        <v>4</v>
      </c>
      <c r="E93" s="36" t="s">
        <v>4</v>
      </c>
      <c r="F93" s="36" t="s">
        <v>4</v>
      </c>
      <c r="G93" s="36" t="s">
        <v>4</v>
      </c>
      <c r="H93" s="36" t="s">
        <v>4</v>
      </c>
      <c r="I93" s="36" t="s">
        <v>4</v>
      </c>
      <c r="J93" s="36" t="s">
        <v>4</v>
      </c>
      <c r="K93" s="96">
        <v>122.011</v>
      </c>
      <c r="L93" s="96">
        <v>144.648</v>
      </c>
      <c r="M93" s="96">
        <v>146.46600000000001</v>
      </c>
      <c r="N93" s="96">
        <v>211.56700000000001</v>
      </c>
      <c r="O93" s="96">
        <v>245.09100000000001</v>
      </c>
      <c r="P93" s="96">
        <v>225.85900000000001</v>
      </c>
      <c r="Q93" s="96">
        <v>235.87799999999999</v>
      </c>
      <c r="R93" s="96">
        <v>326.363</v>
      </c>
      <c r="S93" s="96">
        <v>443.137</v>
      </c>
      <c r="T93" s="96">
        <v>1068.165</v>
      </c>
      <c r="U93" s="64">
        <v>3411.6529999999998</v>
      </c>
      <c r="V93" s="64">
        <v>4303.6660000000002</v>
      </c>
      <c r="W93" s="64">
        <v>3756.5479999999998</v>
      </c>
      <c r="X93" s="64">
        <v>1904.454</v>
      </c>
      <c r="Y93" s="64">
        <v>2275.7159999999999</v>
      </c>
      <c r="Z93" s="64">
        <v>2389.1129999999998</v>
      </c>
      <c r="AA93" s="64">
        <v>2781.0680000000002</v>
      </c>
      <c r="AB93" s="64">
        <v>1886.22</v>
      </c>
      <c r="AC93" s="69">
        <v>2680.1</v>
      </c>
      <c r="AD93" s="69">
        <v>3291.2</v>
      </c>
      <c r="AE93" s="69">
        <v>3433.2</v>
      </c>
      <c r="AF93" s="69">
        <v>4635.3</v>
      </c>
      <c r="AG93" s="110">
        <v>3565.6</v>
      </c>
      <c r="AH93" s="110">
        <v>4605.1000000000004</v>
      </c>
      <c r="AI93" s="300">
        <v>5869.6</v>
      </c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</row>
    <row r="94" spans="1:57" ht="12.75" x14ac:dyDescent="0.2">
      <c r="A94" s="139" t="s">
        <v>107</v>
      </c>
      <c r="B94" s="36" t="s">
        <v>4</v>
      </c>
      <c r="C94" s="36" t="s">
        <v>4</v>
      </c>
      <c r="D94" s="36" t="s">
        <v>4</v>
      </c>
      <c r="E94" s="36" t="s">
        <v>4</v>
      </c>
      <c r="F94" s="36" t="s">
        <v>4</v>
      </c>
      <c r="G94" s="36" t="s">
        <v>4</v>
      </c>
      <c r="H94" s="36" t="s">
        <v>4</v>
      </c>
      <c r="I94" s="36" t="s">
        <v>4</v>
      </c>
      <c r="J94" s="36" t="s">
        <v>4</v>
      </c>
      <c r="K94" s="36" t="s">
        <v>4</v>
      </c>
      <c r="L94" s="36" t="s">
        <v>4</v>
      </c>
      <c r="M94" s="36" t="s">
        <v>4</v>
      </c>
      <c r="N94" s="36" t="s">
        <v>4</v>
      </c>
      <c r="O94" s="36" t="s">
        <v>4</v>
      </c>
      <c r="P94" s="36" t="s">
        <v>4</v>
      </c>
      <c r="Q94" s="36" t="s">
        <v>4</v>
      </c>
      <c r="R94" s="36" t="s">
        <v>4</v>
      </c>
      <c r="S94" s="36" t="s">
        <v>4</v>
      </c>
      <c r="T94" s="36" t="s">
        <v>4</v>
      </c>
      <c r="U94" s="36" t="s">
        <v>108</v>
      </c>
      <c r="V94" s="36" t="s">
        <v>108</v>
      </c>
      <c r="W94" s="36" t="s">
        <v>109</v>
      </c>
      <c r="X94" s="36" t="s">
        <v>110</v>
      </c>
      <c r="Y94" s="36" t="s">
        <v>110</v>
      </c>
      <c r="Z94" s="36" t="s">
        <v>110</v>
      </c>
      <c r="AA94" s="36" t="s">
        <v>110</v>
      </c>
      <c r="AB94" s="36" t="s">
        <v>111</v>
      </c>
      <c r="AC94" s="36" t="s">
        <v>111</v>
      </c>
      <c r="AD94" s="36" t="s">
        <v>110</v>
      </c>
      <c r="AE94" s="36" t="s">
        <v>111</v>
      </c>
      <c r="AF94" s="36" t="s">
        <v>112</v>
      </c>
      <c r="AG94" s="110">
        <v>0.3</v>
      </c>
      <c r="AH94" s="110">
        <v>0.3</v>
      </c>
      <c r="AI94" s="300">
        <v>0.3</v>
      </c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1:57" ht="22.5" x14ac:dyDescent="0.2">
      <c r="A95" s="41" t="s">
        <v>113</v>
      </c>
      <c r="B95" s="36" t="s">
        <v>4</v>
      </c>
      <c r="C95" s="36" t="s">
        <v>4</v>
      </c>
      <c r="D95" s="36" t="s">
        <v>4</v>
      </c>
      <c r="E95" s="36" t="s">
        <v>4</v>
      </c>
      <c r="F95" s="36" t="s">
        <v>4</v>
      </c>
      <c r="G95" s="36" t="s">
        <v>4</v>
      </c>
      <c r="H95" s="36" t="s">
        <v>4</v>
      </c>
      <c r="I95" s="36" t="s">
        <v>4</v>
      </c>
      <c r="J95" s="50">
        <v>71.599999999999994</v>
      </c>
      <c r="K95" s="50">
        <v>88</v>
      </c>
      <c r="L95" s="50">
        <v>88</v>
      </c>
      <c r="M95" s="50">
        <v>119.5</v>
      </c>
      <c r="N95" s="50">
        <v>106.9</v>
      </c>
      <c r="O95" s="50">
        <v>152.6</v>
      </c>
      <c r="P95" s="50">
        <v>84.4</v>
      </c>
      <c r="Q95" s="50">
        <v>68.099999999999994</v>
      </c>
      <c r="R95" s="50">
        <v>133.19999999999999</v>
      </c>
      <c r="S95" s="50">
        <v>334.3</v>
      </c>
      <c r="T95" s="150">
        <v>43</v>
      </c>
      <c r="U95" s="69" t="s">
        <v>4</v>
      </c>
      <c r="V95" s="69" t="s">
        <v>4</v>
      </c>
      <c r="W95" s="69" t="s">
        <v>4</v>
      </c>
      <c r="X95" s="69" t="s">
        <v>4</v>
      </c>
      <c r="Y95" s="69" t="s">
        <v>4</v>
      </c>
      <c r="Z95" s="69" t="s">
        <v>4</v>
      </c>
      <c r="AA95" s="69" t="s">
        <v>4</v>
      </c>
      <c r="AB95" s="69" t="s">
        <v>4</v>
      </c>
      <c r="AC95" s="69" t="s">
        <v>4</v>
      </c>
      <c r="AD95" s="69" t="s">
        <v>4</v>
      </c>
      <c r="AE95" s="69" t="s">
        <v>4</v>
      </c>
      <c r="AF95" s="69" t="s">
        <v>4</v>
      </c>
      <c r="AG95" s="101" t="s">
        <v>4</v>
      </c>
      <c r="AH95" s="101" t="s">
        <v>4</v>
      </c>
      <c r="AI95" s="781" t="s">
        <v>4</v>
      </c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</row>
    <row r="96" spans="1:57" s="8" customFormat="1" x14ac:dyDescent="0.2">
      <c r="A96" s="148" t="s">
        <v>114</v>
      </c>
      <c r="B96" s="36"/>
      <c r="C96" s="36"/>
      <c r="D96" s="36"/>
      <c r="E96" s="36"/>
      <c r="F96" s="36"/>
      <c r="G96" s="36"/>
      <c r="H96" s="36"/>
      <c r="I96" s="36"/>
      <c r="J96" s="36"/>
      <c r="K96" s="96">
        <v>1000</v>
      </c>
      <c r="L96" s="96"/>
      <c r="M96" s="96"/>
      <c r="N96" s="96"/>
      <c r="O96" s="96"/>
      <c r="P96" s="96"/>
      <c r="Q96" s="96"/>
      <c r="R96" s="96"/>
      <c r="S96" s="96"/>
      <c r="T96" s="96"/>
      <c r="U96" s="64"/>
      <c r="V96" s="64"/>
      <c r="W96" s="64"/>
      <c r="X96" s="64"/>
      <c r="Y96" s="64"/>
      <c r="Z96" s="64"/>
      <c r="AA96" s="64"/>
      <c r="AB96" s="64"/>
      <c r="AC96" s="29"/>
      <c r="AD96" s="29"/>
      <c r="AE96" s="69"/>
      <c r="AF96" s="69"/>
      <c r="AG96" s="110"/>
      <c r="AH96" s="394"/>
      <c r="AI96" s="19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8" customFormat="1" x14ac:dyDescent="0.2">
      <c r="A97" s="41" t="s">
        <v>82</v>
      </c>
      <c r="B97" s="36" t="s">
        <v>4</v>
      </c>
      <c r="C97" s="36" t="s">
        <v>4</v>
      </c>
      <c r="D97" s="36" t="s">
        <v>4</v>
      </c>
      <c r="E97" s="36" t="s">
        <v>4</v>
      </c>
      <c r="F97" s="36" t="s">
        <v>4</v>
      </c>
      <c r="G97" s="36" t="s">
        <v>4</v>
      </c>
      <c r="H97" s="36" t="s">
        <v>4</v>
      </c>
      <c r="I97" s="36" t="s">
        <v>4</v>
      </c>
      <c r="J97" s="36" t="s">
        <v>4</v>
      </c>
      <c r="K97" s="96">
        <v>0</v>
      </c>
      <c r="L97" s="96">
        <v>0</v>
      </c>
      <c r="M97" s="96">
        <v>0</v>
      </c>
      <c r="N97" s="96">
        <v>20.273</v>
      </c>
      <c r="O97" s="96">
        <v>0</v>
      </c>
      <c r="P97" s="96">
        <v>4.7389999999999999</v>
      </c>
      <c r="Q97" s="96">
        <v>0</v>
      </c>
      <c r="R97" s="96">
        <v>7.1040000000000001</v>
      </c>
      <c r="S97" s="96">
        <v>12.523999999999999</v>
      </c>
      <c r="T97" s="96">
        <v>634.60299999999995</v>
      </c>
      <c r="U97" s="64">
        <v>998.673</v>
      </c>
      <c r="V97" s="64">
        <v>1172.9280000000001</v>
      </c>
      <c r="W97" s="64">
        <v>1378.6189999999999</v>
      </c>
      <c r="X97" s="64">
        <v>731.86400000000003</v>
      </c>
      <c r="Y97" s="64">
        <v>1127.5830000000001</v>
      </c>
      <c r="Z97" s="64">
        <v>1088.8699999999999</v>
      </c>
      <c r="AA97" s="64">
        <v>1107.627</v>
      </c>
      <c r="AB97" s="64">
        <v>623.15200000000004</v>
      </c>
      <c r="AC97" s="151" t="s">
        <v>115</v>
      </c>
      <c r="AD97" s="151" t="s">
        <v>115</v>
      </c>
      <c r="AE97" s="151" t="s">
        <v>115</v>
      </c>
      <c r="AF97" s="151" t="s">
        <v>115</v>
      </c>
      <c r="AG97" s="152" t="s">
        <v>115</v>
      </c>
      <c r="AH97" s="110">
        <v>2559.6</v>
      </c>
      <c r="AI97" s="186">
        <v>3368.3</v>
      </c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s="8" customFormat="1" x14ac:dyDescent="0.2">
      <c r="A98" s="41" t="s">
        <v>116</v>
      </c>
      <c r="B98" s="36" t="s">
        <v>4</v>
      </c>
      <c r="C98" s="36" t="s">
        <v>4</v>
      </c>
      <c r="D98" s="36" t="s">
        <v>4</v>
      </c>
      <c r="E98" s="36" t="s">
        <v>4</v>
      </c>
      <c r="F98" s="36" t="s">
        <v>4</v>
      </c>
      <c r="G98" s="36" t="s">
        <v>4</v>
      </c>
      <c r="H98" s="36" t="s">
        <v>4</v>
      </c>
      <c r="I98" s="36" t="s">
        <v>4</v>
      </c>
      <c r="J98" s="153" t="s">
        <v>8</v>
      </c>
      <c r="K98" s="153" t="s">
        <v>8</v>
      </c>
      <c r="L98" s="153" t="s">
        <v>8</v>
      </c>
      <c r="M98" s="153" t="s">
        <v>8</v>
      </c>
      <c r="N98" s="153" t="s">
        <v>8</v>
      </c>
      <c r="O98" s="153" t="s">
        <v>8</v>
      </c>
      <c r="P98" s="153" t="s">
        <v>8</v>
      </c>
      <c r="Q98" s="153">
        <v>0</v>
      </c>
      <c r="R98" s="153">
        <v>0</v>
      </c>
      <c r="S98" s="153">
        <v>305.60000000000002</v>
      </c>
      <c r="T98" s="154">
        <v>154.5</v>
      </c>
      <c r="U98" s="69" t="s">
        <v>4</v>
      </c>
      <c r="V98" s="69" t="s">
        <v>4</v>
      </c>
      <c r="W98" s="69" t="s">
        <v>4</v>
      </c>
      <c r="X98" s="69" t="s">
        <v>4</v>
      </c>
      <c r="Y98" s="69" t="s">
        <v>4</v>
      </c>
      <c r="Z98" s="69" t="s">
        <v>4</v>
      </c>
      <c r="AA98" s="69" t="s">
        <v>4</v>
      </c>
      <c r="AB98" s="69" t="s">
        <v>4</v>
      </c>
      <c r="AC98" s="69" t="s">
        <v>4</v>
      </c>
      <c r="AD98" s="69" t="s">
        <v>4</v>
      </c>
      <c r="AE98" s="69" t="s">
        <v>4</v>
      </c>
      <c r="AF98" s="69" t="s">
        <v>4</v>
      </c>
      <c r="AG98" s="101" t="s">
        <v>4</v>
      </c>
      <c r="AH98" s="101" t="s">
        <v>4</v>
      </c>
      <c r="AI98" s="69" t="s">
        <v>4</v>
      </c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s="8" customFormat="1" x14ac:dyDescent="0.2">
      <c r="A99" s="148" t="s">
        <v>117</v>
      </c>
      <c r="B99" s="36"/>
      <c r="C99" s="36"/>
      <c r="D99" s="36"/>
      <c r="E99" s="36"/>
      <c r="F99" s="36"/>
      <c r="G99" s="36"/>
      <c r="H99" s="36"/>
      <c r="I99" s="36"/>
      <c r="J99" s="3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64"/>
      <c r="V99" s="64"/>
      <c r="W99" s="64"/>
      <c r="X99" s="64"/>
      <c r="Y99" s="64"/>
      <c r="Z99" s="64"/>
      <c r="AA99" s="64"/>
      <c r="AB99" s="64"/>
      <c r="AC99" s="29"/>
      <c r="AD99" s="114"/>
      <c r="AE99" s="64"/>
      <c r="AF99" s="29"/>
      <c r="AG99" s="110"/>
      <c r="AH99" s="394"/>
      <c r="AI99" s="19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s="8" customFormat="1" x14ac:dyDescent="0.2">
      <c r="A100" s="41" t="s">
        <v>82</v>
      </c>
      <c r="B100" s="36" t="s">
        <v>4</v>
      </c>
      <c r="C100" s="36" t="s">
        <v>4</v>
      </c>
      <c r="D100" s="36" t="s">
        <v>4</v>
      </c>
      <c r="E100" s="36" t="s">
        <v>4</v>
      </c>
      <c r="F100" s="36" t="s">
        <v>4</v>
      </c>
      <c r="G100" s="36" t="s">
        <v>4</v>
      </c>
      <c r="H100" s="36" t="s">
        <v>4</v>
      </c>
      <c r="I100" s="36" t="s">
        <v>4</v>
      </c>
      <c r="J100" s="36" t="s">
        <v>4</v>
      </c>
      <c r="K100" s="96">
        <v>46.652000000000001</v>
      </c>
      <c r="L100" s="96">
        <v>67.393000000000001</v>
      </c>
      <c r="M100" s="96">
        <v>59.802999999999997</v>
      </c>
      <c r="N100" s="96">
        <v>77.587000000000003</v>
      </c>
      <c r="O100" s="96">
        <v>139.136</v>
      </c>
      <c r="P100" s="96">
        <v>115.116</v>
      </c>
      <c r="Q100" s="96">
        <v>116.402</v>
      </c>
      <c r="R100" s="96">
        <v>190.732</v>
      </c>
      <c r="S100" s="96">
        <v>271.411</v>
      </c>
      <c r="T100" s="96">
        <v>117.709</v>
      </c>
      <c r="U100" s="64">
        <v>586.34500000000003</v>
      </c>
      <c r="V100" s="64">
        <v>682.89599999999996</v>
      </c>
      <c r="W100" s="64">
        <v>1193.904</v>
      </c>
      <c r="X100" s="64">
        <v>667.82399999999996</v>
      </c>
      <c r="Y100" s="64">
        <v>640.803</v>
      </c>
      <c r="Z100" s="64">
        <v>663.98299999999995</v>
      </c>
      <c r="AA100" s="64">
        <v>877.89400000000001</v>
      </c>
      <c r="AB100" s="64">
        <v>466.464</v>
      </c>
      <c r="AC100" s="69">
        <v>574.29999999999995</v>
      </c>
      <c r="AD100" s="69">
        <v>573.4</v>
      </c>
      <c r="AE100" s="64">
        <v>503.7</v>
      </c>
      <c r="AF100" s="64">
        <v>826.1</v>
      </c>
      <c r="AG100" s="110">
        <v>700.9</v>
      </c>
      <c r="AH100" s="394">
        <v>712.5</v>
      </c>
      <c r="AI100" s="717">
        <v>809.1</v>
      </c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s="8" customFormat="1" x14ac:dyDescent="0.2">
      <c r="A101" s="41" t="s">
        <v>116</v>
      </c>
      <c r="B101" s="36" t="s">
        <v>4</v>
      </c>
      <c r="C101" s="36" t="s">
        <v>4</v>
      </c>
      <c r="D101" s="36" t="s">
        <v>4</v>
      </c>
      <c r="E101" s="36" t="s">
        <v>4</v>
      </c>
      <c r="F101" s="36" t="s">
        <v>4</v>
      </c>
      <c r="G101" s="36" t="s">
        <v>4</v>
      </c>
      <c r="H101" s="36" t="s">
        <v>4</v>
      </c>
      <c r="I101" s="36" t="s">
        <v>4</v>
      </c>
      <c r="J101" s="153">
        <v>0</v>
      </c>
      <c r="K101" s="153">
        <v>0</v>
      </c>
      <c r="L101" s="153">
        <v>102</v>
      </c>
      <c r="M101" s="153">
        <v>99.7</v>
      </c>
      <c r="N101" s="153">
        <v>62</v>
      </c>
      <c r="O101" s="153">
        <v>832.2</v>
      </c>
      <c r="P101" s="153">
        <v>45.2</v>
      </c>
      <c r="Q101" s="153">
        <v>16.100000000000001</v>
      </c>
      <c r="R101" s="153">
        <v>1530.9</v>
      </c>
      <c r="S101" s="153">
        <v>171</v>
      </c>
      <c r="T101" s="154">
        <v>31.5</v>
      </c>
      <c r="U101" s="69" t="s">
        <v>4</v>
      </c>
      <c r="V101" s="69" t="s">
        <v>4</v>
      </c>
      <c r="W101" s="69" t="s">
        <v>4</v>
      </c>
      <c r="X101" s="69" t="s">
        <v>4</v>
      </c>
      <c r="Y101" s="69" t="s">
        <v>4</v>
      </c>
      <c r="Z101" s="69" t="s">
        <v>4</v>
      </c>
      <c r="AA101" s="69" t="s">
        <v>4</v>
      </c>
      <c r="AB101" s="69" t="s">
        <v>4</v>
      </c>
      <c r="AC101" s="69" t="s">
        <v>4</v>
      </c>
      <c r="AD101" s="69" t="s">
        <v>4</v>
      </c>
      <c r="AE101" s="69" t="s">
        <v>4</v>
      </c>
      <c r="AF101" s="69" t="s">
        <v>4</v>
      </c>
      <c r="AG101" s="101" t="s">
        <v>4</v>
      </c>
      <c r="AH101" s="101" t="s">
        <v>4</v>
      </c>
      <c r="AI101" s="69" t="s">
        <v>4</v>
      </c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s="8" customFormat="1" x14ac:dyDescent="0.2">
      <c r="A102" s="155" t="s">
        <v>118</v>
      </c>
      <c r="B102" s="36" t="s">
        <v>4</v>
      </c>
      <c r="C102" s="36" t="s">
        <v>4</v>
      </c>
      <c r="D102" s="36" t="s">
        <v>4</v>
      </c>
      <c r="E102" s="36" t="s">
        <v>4</v>
      </c>
      <c r="F102" s="36" t="s">
        <v>4</v>
      </c>
      <c r="G102" s="36" t="s">
        <v>4</v>
      </c>
      <c r="H102" s="36" t="s">
        <v>4</v>
      </c>
      <c r="I102" s="36" t="s">
        <v>4</v>
      </c>
      <c r="J102" s="36" t="s">
        <v>4</v>
      </c>
      <c r="K102" s="96">
        <v>9.4529999999999994</v>
      </c>
      <c r="L102" s="96">
        <v>12.225</v>
      </c>
      <c r="M102" s="96">
        <v>12.613</v>
      </c>
      <c r="N102" s="96">
        <v>8.39</v>
      </c>
      <c r="O102" s="96">
        <v>72.897999999999996</v>
      </c>
      <c r="P102" s="96">
        <v>31.170999999999999</v>
      </c>
      <c r="Q102" s="96">
        <v>0.53100000000000003</v>
      </c>
      <c r="R102" s="96">
        <v>39.67</v>
      </c>
      <c r="S102" s="96">
        <v>126.003</v>
      </c>
      <c r="T102" s="96" t="s">
        <v>8</v>
      </c>
      <c r="U102" s="64">
        <v>236.66399999999999</v>
      </c>
      <c r="V102" s="64">
        <v>171</v>
      </c>
      <c r="W102" s="64">
        <v>527.81799999999998</v>
      </c>
      <c r="X102" s="64">
        <v>354.70800000000003</v>
      </c>
      <c r="Y102" s="64">
        <v>354.70800000000003</v>
      </c>
      <c r="Z102" s="64">
        <v>354.70800000000003</v>
      </c>
      <c r="AA102" s="64">
        <v>435.02600000000001</v>
      </c>
      <c r="AB102" s="64">
        <v>73.191999999999993</v>
      </c>
      <c r="AC102" s="151" t="s">
        <v>115</v>
      </c>
      <c r="AD102" s="156">
        <v>141</v>
      </c>
      <c r="AE102" s="64">
        <v>133.80000000000001</v>
      </c>
      <c r="AF102" s="64">
        <v>141.19999999999999</v>
      </c>
      <c r="AG102" s="110">
        <v>81.599999999999994</v>
      </c>
      <c r="AH102" s="394">
        <v>69.7</v>
      </c>
      <c r="AI102" s="394">
        <v>69.7</v>
      </c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s="8" customFormat="1" x14ac:dyDescent="0.2">
      <c r="A103" s="155" t="s">
        <v>119</v>
      </c>
      <c r="B103" s="36" t="s">
        <v>4</v>
      </c>
      <c r="C103" s="36" t="s">
        <v>4</v>
      </c>
      <c r="D103" s="36" t="s">
        <v>4</v>
      </c>
      <c r="E103" s="36" t="s">
        <v>4</v>
      </c>
      <c r="F103" s="36" t="s">
        <v>4</v>
      </c>
      <c r="G103" s="36" t="s">
        <v>4</v>
      </c>
      <c r="H103" s="36" t="s">
        <v>4</v>
      </c>
      <c r="I103" s="36" t="s">
        <v>4</v>
      </c>
      <c r="J103" s="36" t="s">
        <v>4</v>
      </c>
      <c r="K103" s="96" t="s">
        <v>8</v>
      </c>
      <c r="L103" s="96" t="s">
        <v>8</v>
      </c>
      <c r="M103" s="96" t="s">
        <v>8</v>
      </c>
      <c r="N103" s="96" t="s">
        <v>8</v>
      </c>
      <c r="O103" s="96" t="s">
        <v>8</v>
      </c>
      <c r="P103" s="96" t="s">
        <v>8</v>
      </c>
      <c r="Q103" s="96" t="s">
        <v>8</v>
      </c>
      <c r="R103" s="96" t="s">
        <v>8</v>
      </c>
      <c r="S103" s="96" t="s">
        <v>8</v>
      </c>
      <c r="T103" s="96" t="s">
        <v>8</v>
      </c>
      <c r="U103" s="64">
        <v>5</v>
      </c>
      <c r="V103" s="64">
        <v>32.182000000000002</v>
      </c>
      <c r="W103" s="64" t="s">
        <v>8</v>
      </c>
      <c r="X103" s="64" t="s">
        <v>8</v>
      </c>
      <c r="Y103" s="64" t="s">
        <v>8</v>
      </c>
      <c r="Z103" s="64" t="s">
        <v>8</v>
      </c>
      <c r="AA103" s="64" t="s">
        <v>8</v>
      </c>
      <c r="AB103" s="64" t="s">
        <v>8</v>
      </c>
      <c r="AC103" s="64" t="s">
        <v>8</v>
      </c>
      <c r="AD103" s="69" t="s">
        <v>8</v>
      </c>
      <c r="AE103" s="69" t="s">
        <v>8</v>
      </c>
      <c r="AF103" s="69" t="s">
        <v>8</v>
      </c>
      <c r="AG103" s="110" t="s">
        <v>8</v>
      </c>
      <c r="AH103" s="110" t="s">
        <v>8</v>
      </c>
      <c r="AI103" s="300" t="s">
        <v>8</v>
      </c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x14ac:dyDescent="0.2">
      <c r="A104" s="143" t="s">
        <v>120</v>
      </c>
      <c r="B104" s="36" t="s">
        <v>4</v>
      </c>
      <c r="C104" s="36" t="s">
        <v>4</v>
      </c>
      <c r="D104" s="36" t="s">
        <v>4</v>
      </c>
      <c r="E104" s="36" t="s">
        <v>4</v>
      </c>
      <c r="F104" s="36" t="s">
        <v>4</v>
      </c>
      <c r="G104" s="36" t="s">
        <v>4</v>
      </c>
      <c r="H104" s="36" t="s">
        <v>4</v>
      </c>
      <c r="I104" s="36" t="s">
        <v>4</v>
      </c>
      <c r="J104" s="36" t="s">
        <v>4</v>
      </c>
      <c r="K104" s="96" t="s">
        <v>8</v>
      </c>
      <c r="L104" s="96" t="s">
        <v>8</v>
      </c>
      <c r="M104" s="96" t="s">
        <v>8</v>
      </c>
      <c r="N104" s="96" t="s">
        <v>8</v>
      </c>
      <c r="O104" s="96" t="s">
        <v>8</v>
      </c>
      <c r="P104" s="96" t="s">
        <v>8</v>
      </c>
      <c r="Q104" s="96" t="s">
        <v>8</v>
      </c>
      <c r="R104" s="96" t="s">
        <v>8</v>
      </c>
      <c r="S104" s="96" t="s">
        <v>8</v>
      </c>
      <c r="T104" s="96" t="s">
        <v>8</v>
      </c>
      <c r="U104" s="64" t="s">
        <v>8</v>
      </c>
      <c r="V104" s="64">
        <v>4.3</v>
      </c>
      <c r="W104" s="64">
        <v>16.899999999999999</v>
      </c>
      <c r="X104" s="64">
        <v>21.1</v>
      </c>
      <c r="Y104" s="64">
        <v>5.0999999999999996</v>
      </c>
      <c r="Z104" s="64">
        <v>53.3</v>
      </c>
      <c r="AA104" s="64">
        <v>56.7</v>
      </c>
      <c r="AB104" s="64">
        <v>74.754000000000005</v>
      </c>
      <c r="AC104" s="151" t="s">
        <v>115</v>
      </c>
      <c r="AD104" s="69">
        <v>68.2</v>
      </c>
      <c r="AE104" s="64">
        <v>0.9</v>
      </c>
      <c r="AF104" s="64">
        <v>153</v>
      </c>
      <c r="AG104" s="110">
        <v>137.6</v>
      </c>
      <c r="AH104" s="394">
        <v>136.6</v>
      </c>
      <c r="AI104" s="717">
        <v>100.9</v>
      </c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1:57" ht="33.75" x14ac:dyDescent="0.2">
      <c r="A105" s="143" t="s">
        <v>121</v>
      </c>
      <c r="B105" s="36" t="s">
        <v>4</v>
      </c>
      <c r="C105" s="36" t="s">
        <v>4</v>
      </c>
      <c r="D105" s="36" t="s">
        <v>4</v>
      </c>
      <c r="E105" s="36" t="s">
        <v>4</v>
      </c>
      <c r="F105" s="36" t="s">
        <v>4</v>
      </c>
      <c r="G105" s="36" t="s">
        <v>4</v>
      </c>
      <c r="H105" s="36" t="s">
        <v>4</v>
      </c>
      <c r="I105" s="36" t="s">
        <v>4</v>
      </c>
      <c r="J105" s="36" t="s">
        <v>4</v>
      </c>
      <c r="K105" s="96">
        <v>0</v>
      </c>
      <c r="L105" s="96">
        <v>0</v>
      </c>
      <c r="M105" s="96">
        <v>0</v>
      </c>
      <c r="N105" s="96">
        <v>0</v>
      </c>
      <c r="O105" s="96">
        <v>0</v>
      </c>
      <c r="P105" s="96">
        <v>0.27400000000000002</v>
      </c>
      <c r="Q105" s="96">
        <v>0</v>
      </c>
      <c r="R105" s="96">
        <v>0</v>
      </c>
      <c r="S105" s="96">
        <v>0</v>
      </c>
      <c r="T105" s="96" t="s">
        <v>8</v>
      </c>
      <c r="U105" s="64" t="s">
        <v>8</v>
      </c>
      <c r="V105" s="64" t="s">
        <v>8</v>
      </c>
      <c r="W105" s="64" t="s">
        <v>8</v>
      </c>
      <c r="X105" s="64" t="s">
        <v>8</v>
      </c>
      <c r="Y105" s="64" t="s">
        <v>8</v>
      </c>
      <c r="Z105" s="64" t="s">
        <v>8</v>
      </c>
      <c r="AA105" s="64" t="s">
        <v>8</v>
      </c>
      <c r="AB105" s="64">
        <v>2.3109999999999999</v>
      </c>
      <c r="AC105" s="151" t="s">
        <v>115</v>
      </c>
      <c r="AD105" s="114" t="s">
        <v>8</v>
      </c>
      <c r="AE105" s="64">
        <v>2.9</v>
      </c>
      <c r="AF105" s="64">
        <v>0.3</v>
      </c>
      <c r="AG105" s="110">
        <v>0.3</v>
      </c>
      <c r="AH105" s="394">
        <v>1.5</v>
      </c>
      <c r="AI105" s="394">
        <v>1.5</v>
      </c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</row>
    <row r="106" spans="1:57" x14ac:dyDescent="0.2">
      <c r="A106" s="143" t="s">
        <v>122</v>
      </c>
      <c r="B106" s="36" t="s">
        <v>4</v>
      </c>
      <c r="C106" s="36" t="s">
        <v>4</v>
      </c>
      <c r="D106" s="36" t="s">
        <v>4</v>
      </c>
      <c r="E106" s="36" t="s">
        <v>4</v>
      </c>
      <c r="F106" s="36" t="s">
        <v>4</v>
      </c>
      <c r="G106" s="36" t="s">
        <v>4</v>
      </c>
      <c r="H106" s="36" t="s">
        <v>4</v>
      </c>
      <c r="I106" s="36" t="s">
        <v>4</v>
      </c>
      <c r="J106" s="36" t="s">
        <v>4</v>
      </c>
      <c r="K106" s="96">
        <v>28.439</v>
      </c>
      <c r="L106" s="96">
        <v>48.902000000000001</v>
      </c>
      <c r="M106" s="96">
        <v>36.520000000000003</v>
      </c>
      <c r="N106" s="96">
        <v>48.975000000000001</v>
      </c>
      <c r="O106" s="96">
        <v>48.985999999999997</v>
      </c>
      <c r="P106" s="96">
        <v>58.84</v>
      </c>
      <c r="Q106" s="96">
        <v>81.528999999999996</v>
      </c>
      <c r="R106" s="96">
        <v>116.562</v>
      </c>
      <c r="S106" s="96">
        <v>110.212</v>
      </c>
      <c r="T106" s="96">
        <v>98.897000000000006</v>
      </c>
      <c r="U106" s="64">
        <v>219.434</v>
      </c>
      <c r="V106" s="64">
        <v>184.495</v>
      </c>
      <c r="W106" s="64">
        <v>272.33100000000002</v>
      </c>
      <c r="X106" s="64">
        <v>233.15700000000001</v>
      </c>
      <c r="Y106" s="64">
        <v>177.53200000000001</v>
      </c>
      <c r="Z106" s="64">
        <v>202.45</v>
      </c>
      <c r="AA106" s="64">
        <v>226.09700000000001</v>
      </c>
      <c r="AB106" s="64">
        <v>206.245</v>
      </c>
      <c r="AC106" s="69">
        <v>293.8</v>
      </c>
      <c r="AD106" s="64">
        <v>293.39999999999998</v>
      </c>
      <c r="AE106" s="64">
        <v>217</v>
      </c>
      <c r="AF106" s="64">
        <v>327.8</v>
      </c>
      <c r="AG106" s="110">
        <v>264.7</v>
      </c>
      <c r="AH106" s="394">
        <v>271.8</v>
      </c>
      <c r="AI106" s="717">
        <v>346.1</v>
      </c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</row>
    <row r="107" spans="1:57" x14ac:dyDescent="0.2">
      <c r="A107" s="143" t="s">
        <v>123</v>
      </c>
      <c r="B107" s="36" t="s">
        <v>4</v>
      </c>
      <c r="C107" s="36" t="s">
        <v>4</v>
      </c>
      <c r="D107" s="36" t="s">
        <v>4</v>
      </c>
      <c r="E107" s="36" t="s">
        <v>4</v>
      </c>
      <c r="F107" s="36" t="s">
        <v>4</v>
      </c>
      <c r="G107" s="36" t="s">
        <v>4</v>
      </c>
      <c r="H107" s="36" t="s">
        <v>4</v>
      </c>
      <c r="I107" s="36" t="s">
        <v>4</v>
      </c>
      <c r="J107" s="36" t="s">
        <v>4</v>
      </c>
      <c r="K107" s="96">
        <v>0</v>
      </c>
      <c r="L107" s="96">
        <v>0</v>
      </c>
      <c r="M107" s="96">
        <v>1.05</v>
      </c>
      <c r="N107" s="96">
        <v>0</v>
      </c>
      <c r="O107" s="96">
        <v>0</v>
      </c>
      <c r="P107" s="96">
        <v>0</v>
      </c>
      <c r="Q107" s="96">
        <v>0.30499999999999999</v>
      </c>
      <c r="R107" s="96">
        <v>1.046</v>
      </c>
      <c r="S107" s="96">
        <v>1.117</v>
      </c>
      <c r="T107" s="96">
        <v>0.22</v>
      </c>
      <c r="U107" s="64">
        <v>2.17</v>
      </c>
      <c r="V107" s="64" t="s">
        <v>8</v>
      </c>
      <c r="W107" s="64" t="s">
        <v>8</v>
      </c>
      <c r="X107" s="64" t="s">
        <v>8</v>
      </c>
      <c r="Y107" s="64" t="s">
        <v>8</v>
      </c>
      <c r="Z107" s="64">
        <v>0.75</v>
      </c>
      <c r="AA107" s="64">
        <v>4.1289999999999996</v>
      </c>
      <c r="AB107" s="64">
        <v>3.9790000000000001</v>
      </c>
      <c r="AC107" s="151" t="s">
        <v>8</v>
      </c>
      <c r="AD107" s="64" t="s">
        <v>8</v>
      </c>
      <c r="AE107" s="64" t="s">
        <v>8</v>
      </c>
      <c r="AF107" s="64" t="s">
        <v>8</v>
      </c>
      <c r="AG107" s="110" t="s">
        <v>8</v>
      </c>
      <c r="AH107" s="110" t="s">
        <v>8</v>
      </c>
      <c r="AI107" s="300" t="s">
        <v>8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</row>
    <row r="108" spans="1:57" x14ac:dyDescent="0.2">
      <c r="A108" s="143" t="s">
        <v>124</v>
      </c>
      <c r="B108" s="36" t="s">
        <v>4</v>
      </c>
      <c r="C108" s="36" t="s">
        <v>4</v>
      </c>
      <c r="D108" s="36" t="s">
        <v>4</v>
      </c>
      <c r="E108" s="36" t="s">
        <v>4</v>
      </c>
      <c r="F108" s="36" t="s">
        <v>4</v>
      </c>
      <c r="G108" s="36" t="s">
        <v>4</v>
      </c>
      <c r="H108" s="36" t="s">
        <v>4</v>
      </c>
      <c r="I108" s="36" t="s">
        <v>4</v>
      </c>
      <c r="J108" s="36" t="s">
        <v>4</v>
      </c>
      <c r="K108" s="96">
        <v>0</v>
      </c>
      <c r="L108" s="96">
        <v>0</v>
      </c>
      <c r="M108" s="96">
        <v>0</v>
      </c>
      <c r="N108" s="96">
        <v>0</v>
      </c>
      <c r="O108" s="96">
        <v>0</v>
      </c>
      <c r="P108" s="96">
        <v>0</v>
      </c>
      <c r="Q108" s="96">
        <v>0</v>
      </c>
      <c r="R108" s="96">
        <v>0</v>
      </c>
      <c r="S108" s="96">
        <v>0</v>
      </c>
      <c r="T108" s="96">
        <v>0</v>
      </c>
      <c r="U108" s="64">
        <v>0</v>
      </c>
      <c r="V108" s="64">
        <v>0</v>
      </c>
      <c r="W108" s="64">
        <v>0</v>
      </c>
      <c r="X108" s="64">
        <v>0</v>
      </c>
      <c r="Y108" s="64">
        <v>0</v>
      </c>
      <c r="Z108" s="64">
        <v>0</v>
      </c>
      <c r="AA108" s="64">
        <v>0</v>
      </c>
      <c r="AB108" s="64">
        <v>0</v>
      </c>
      <c r="AC108" s="151" t="s">
        <v>8</v>
      </c>
      <c r="AD108" s="64" t="s">
        <v>8</v>
      </c>
      <c r="AE108" s="64" t="s">
        <v>8</v>
      </c>
      <c r="AF108" s="64" t="s">
        <v>8</v>
      </c>
      <c r="AG108" s="110" t="s">
        <v>8</v>
      </c>
      <c r="AH108" s="110" t="s">
        <v>8</v>
      </c>
      <c r="AI108" s="300" t="s">
        <v>8</v>
      </c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</row>
    <row r="109" spans="1:57" ht="22.5" x14ac:dyDescent="0.2">
      <c r="A109" s="143" t="s">
        <v>125</v>
      </c>
      <c r="B109" s="36" t="s">
        <v>4</v>
      </c>
      <c r="C109" s="36" t="s">
        <v>4</v>
      </c>
      <c r="D109" s="36" t="s">
        <v>4</v>
      </c>
      <c r="E109" s="36" t="s">
        <v>4</v>
      </c>
      <c r="F109" s="36" t="s">
        <v>4</v>
      </c>
      <c r="G109" s="36" t="s">
        <v>4</v>
      </c>
      <c r="H109" s="36" t="s">
        <v>4</v>
      </c>
      <c r="I109" s="36" t="s">
        <v>4</v>
      </c>
      <c r="J109" s="36" t="s">
        <v>4</v>
      </c>
      <c r="K109" s="96">
        <v>0</v>
      </c>
      <c r="L109" s="96">
        <v>0</v>
      </c>
      <c r="M109" s="96">
        <v>0</v>
      </c>
      <c r="N109" s="96">
        <v>0</v>
      </c>
      <c r="O109" s="96">
        <v>0</v>
      </c>
      <c r="P109" s="96">
        <v>0</v>
      </c>
      <c r="Q109" s="96">
        <v>0</v>
      </c>
      <c r="R109" s="96">
        <v>0</v>
      </c>
      <c r="S109" s="96">
        <v>0</v>
      </c>
      <c r="T109" s="96">
        <v>0</v>
      </c>
      <c r="U109" s="64">
        <v>0</v>
      </c>
      <c r="V109" s="64">
        <v>0</v>
      </c>
      <c r="W109" s="64">
        <v>0</v>
      </c>
      <c r="X109" s="64">
        <v>0</v>
      </c>
      <c r="Y109" s="64">
        <v>0</v>
      </c>
      <c r="Z109" s="64">
        <v>0</v>
      </c>
      <c r="AA109" s="64">
        <v>0</v>
      </c>
      <c r="AB109" s="64">
        <v>0</v>
      </c>
      <c r="AC109" s="151" t="s">
        <v>8</v>
      </c>
      <c r="AD109" s="64">
        <v>0.5</v>
      </c>
      <c r="AE109" s="64">
        <v>0.5</v>
      </c>
      <c r="AF109" s="64" t="s">
        <v>8</v>
      </c>
      <c r="AG109" s="110" t="s">
        <v>8</v>
      </c>
      <c r="AH109" s="110">
        <v>1.1000000000000001</v>
      </c>
      <c r="AI109" s="749">
        <v>1.1000000000000001</v>
      </c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</row>
    <row r="110" spans="1:57" s="158" customFormat="1" ht="22.5" x14ac:dyDescent="0.2">
      <c r="A110" s="143" t="s">
        <v>126</v>
      </c>
      <c r="B110" s="36" t="s">
        <v>4</v>
      </c>
      <c r="C110" s="36" t="s">
        <v>4</v>
      </c>
      <c r="D110" s="36" t="s">
        <v>4</v>
      </c>
      <c r="E110" s="36" t="s">
        <v>4</v>
      </c>
      <c r="F110" s="36" t="s">
        <v>4</v>
      </c>
      <c r="G110" s="36" t="s">
        <v>4</v>
      </c>
      <c r="H110" s="36" t="s">
        <v>4</v>
      </c>
      <c r="I110" s="36" t="s">
        <v>4</v>
      </c>
      <c r="J110" s="36" t="s">
        <v>4</v>
      </c>
      <c r="K110" s="96">
        <v>2.0150000000000001</v>
      </c>
      <c r="L110" s="96">
        <v>6.266</v>
      </c>
      <c r="M110" s="96">
        <v>2.8610000000000002</v>
      </c>
      <c r="N110" s="96">
        <v>1.0820000000000001</v>
      </c>
      <c r="O110" s="96">
        <v>0.39400000000000002</v>
      </c>
      <c r="P110" s="96">
        <v>0.63800000000000001</v>
      </c>
      <c r="Q110" s="96">
        <v>0.879</v>
      </c>
      <c r="R110" s="96">
        <v>1.0249999999999999</v>
      </c>
      <c r="S110" s="96">
        <v>3.3069999999999999</v>
      </c>
      <c r="T110" s="96">
        <v>0.59799999999999998</v>
      </c>
      <c r="U110" s="64" t="s">
        <v>8</v>
      </c>
      <c r="V110" s="64" t="s">
        <v>8</v>
      </c>
      <c r="W110" s="64" t="s">
        <v>8</v>
      </c>
      <c r="X110" s="64" t="s">
        <v>8</v>
      </c>
      <c r="Y110" s="64" t="s">
        <v>8</v>
      </c>
      <c r="Z110" s="64" t="s">
        <v>8</v>
      </c>
      <c r="AA110" s="64" t="s">
        <v>8</v>
      </c>
      <c r="AB110" s="64" t="s">
        <v>8</v>
      </c>
      <c r="AC110" s="64" t="s">
        <v>8</v>
      </c>
      <c r="AD110" s="64" t="s">
        <v>8</v>
      </c>
      <c r="AE110" s="64" t="s">
        <v>8</v>
      </c>
      <c r="AF110" s="64" t="s">
        <v>8</v>
      </c>
      <c r="AG110" s="110" t="s">
        <v>8</v>
      </c>
      <c r="AH110" s="110">
        <v>1</v>
      </c>
      <c r="AI110" s="749">
        <v>1</v>
      </c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</row>
    <row r="111" spans="1:57" s="158" customFormat="1" ht="22.5" x14ac:dyDescent="0.2">
      <c r="A111" s="143" t="s">
        <v>127</v>
      </c>
      <c r="B111" s="36" t="s">
        <v>4</v>
      </c>
      <c r="C111" s="36" t="s">
        <v>4</v>
      </c>
      <c r="D111" s="36" t="s">
        <v>4</v>
      </c>
      <c r="E111" s="36" t="s">
        <v>4</v>
      </c>
      <c r="F111" s="36" t="s">
        <v>4</v>
      </c>
      <c r="G111" s="36" t="s">
        <v>4</v>
      </c>
      <c r="H111" s="36" t="s">
        <v>4</v>
      </c>
      <c r="I111" s="36" t="s">
        <v>4</v>
      </c>
      <c r="J111" s="36" t="s">
        <v>4</v>
      </c>
      <c r="K111" s="96">
        <v>0</v>
      </c>
      <c r="L111" s="96">
        <v>0</v>
      </c>
      <c r="M111" s="96">
        <v>0</v>
      </c>
      <c r="N111" s="96">
        <v>11.917</v>
      </c>
      <c r="O111" s="96">
        <v>12.318</v>
      </c>
      <c r="P111" s="96">
        <v>21.216999999999999</v>
      </c>
      <c r="Q111" s="96">
        <v>29.003</v>
      </c>
      <c r="R111" s="96">
        <v>27.632000000000001</v>
      </c>
      <c r="S111" s="96">
        <v>20.536999999999999</v>
      </c>
      <c r="T111" s="96">
        <v>11.744999999999999</v>
      </c>
      <c r="U111" s="64">
        <v>21.734999999999999</v>
      </c>
      <c r="V111" s="64">
        <v>35.100999999999999</v>
      </c>
      <c r="W111" s="64">
        <v>48.225999999999999</v>
      </c>
      <c r="X111" s="64">
        <v>48.351999999999997</v>
      </c>
      <c r="Y111" s="64">
        <v>48.698999999999998</v>
      </c>
      <c r="Z111" s="64">
        <v>39.64</v>
      </c>
      <c r="AA111" s="64">
        <v>37.887999999999998</v>
      </c>
      <c r="AB111" s="64">
        <v>52.042000000000002</v>
      </c>
      <c r="AC111" s="151" t="s">
        <v>115</v>
      </c>
      <c r="AD111" s="64">
        <v>53.6</v>
      </c>
      <c r="AE111" s="64">
        <v>32</v>
      </c>
      <c r="AF111" s="64">
        <v>39.4</v>
      </c>
      <c r="AG111" s="110">
        <v>99.6</v>
      </c>
      <c r="AH111" s="394">
        <v>49.5</v>
      </c>
      <c r="AI111" s="717">
        <v>55.2</v>
      </c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7"/>
      <c r="BC111" s="157"/>
      <c r="BD111" s="157"/>
      <c r="BE111" s="157"/>
    </row>
    <row r="112" spans="1:57" s="158" customFormat="1" ht="22.5" x14ac:dyDescent="0.2">
      <c r="A112" s="143" t="s">
        <v>128</v>
      </c>
      <c r="B112" s="36" t="s">
        <v>4</v>
      </c>
      <c r="C112" s="36" t="s">
        <v>4</v>
      </c>
      <c r="D112" s="36" t="s">
        <v>4</v>
      </c>
      <c r="E112" s="36" t="s">
        <v>4</v>
      </c>
      <c r="F112" s="36" t="s">
        <v>4</v>
      </c>
      <c r="G112" s="36" t="s">
        <v>4</v>
      </c>
      <c r="H112" s="36" t="s">
        <v>4</v>
      </c>
      <c r="I112" s="36" t="s">
        <v>4</v>
      </c>
      <c r="J112" s="36" t="s">
        <v>4</v>
      </c>
      <c r="K112" s="96">
        <v>0</v>
      </c>
      <c r="L112" s="96">
        <v>0</v>
      </c>
      <c r="M112" s="96">
        <v>0</v>
      </c>
      <c r="N112" s="96">
        <v>0</v>
      </c>
      <c r="O112" s="96">
        <v>0</v>
      </c>
      <c r="P112" s="96">
        <v>0</v>
      </c>
      <c r="Q112" s="96">
        <v>0</v>
      </c>
      <c r="R112" s="96">
        <v>0</v>
      </c>
      <c r="S112" s="96">
        <v>0</v>
      </c>
      <c r="T112" s="96">
        <v>0</v>
      </c>
      <c r="U112" s="64">
        <v>0</v>
      </c>
      <c r="V112" s="64">
        <v>0</v>
      </c>
      <c r="W112" s="64">
        <v>0</v>
      </c>
      <c r="X112" s="64">
        <v>0</v>
      </c>
      <c r="Y112" s="64">
        <v>0</v>
      </c>
      <c r="Z112" s="64">
        <v>0</v>
      </c>
      <c r="AA112" s="64">
        <v>0</v>
      </c>
      <c r="AB112" s="64">
        <v>0</v>
      </c>
      <c r="AC112" s="64" t="s">
        <v>8</v>
      </c>
      <c r="AD112" s="64" t="s">
        <v>8</v>
      </c>
      <c r="AE112" s="64" t="s">
        <v>8</v>
      </c>
      <c r="AF112" s="64" t="s">
        <v>8</v>
      </c>
      <c r="AG112" s="110" t="s">
        <v>8</v>
      </c>
      <c r="AH112" s="110" t="s">
        <v>8</v>
      </c>
      <c r="AI112" s="300" t="s">
        <v>8</v>
      </c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</row>
    <row r="113" spans="1:57" s="158" customFormat="1" x14ac:dyDescent="0.2">
      <c r="A113" s="143" t="s">
        <v>129</v>
      </c>
      <c r="B113" s="36" t="s">
        <v>4</v>
      </c>
      <c r="C113" s="36" t="s">
        <v>4</v>
      </c>
      <c r="D113" s="36" t="s">
        <v>4</v>
      </c>
      <c r="E113" s="36" t="s">
        <v>4</v>
      </c>
      <c r="F113" s="36" t="s">
        <v>4</v>
      </c>
      <c r="G113" s="36" t="s">
        <v>4</v>
      </c>
      <c r="H113" s="36" t="s">
        <v>4</v>
      </c>
      <c r="I113" s="36" t="s">
        <v>4</v>
      </c>
      <c r="J113" s="36" t="s">
        <v>4</v>
      </c>
      <c r="K113" s="96" t="s">
        <v>8</v>
      </c>
      <c r="L113" s="96" t="s">
        <v>8</v>
      </c>
      <c r="M113" s="96" t="s">
        <v>8</v>
      </c>
      <c r="N113" s="96" t="s">
        <v>8</v>
      </c>
      <c r="O113" s="96" t="s">
        <v>8</v>
      </c>
      <c r="P113" s="96" t="s">
        <v>8</v>
      </c>
      <c r="Q113" s="96" t="s">
        <v>8</v>
      </c>
      <c r="R113" s="96" t="s">
        <v>8</v>
      </c>
      <c r="S113" s="96" t="s">
        <v>8</v>
      </c>
      <c r="T113" s="96" t="s">
        <v>8</v>
      </c>
      <c r="U113" s="64" t="s">
        <v>8</v>
      </c>
      <c r="V113" s="64">
        <v>109.753</v>
      </c>
      <c r="W113" s="64">
        <v>181.32300000000001</v>
      </c>
      <c r="X113" s="64">
        <v>0</v>
      </c>
      <c r="Y113" s="64" t="s">
        <v>8</v>
      </c>
      <c r="Z113" s="64" t="s">
        <v>8</v>
      </c>
      <c r="AA113" s="64" t="s">
        <v>8</v>
      </c>
      <c r="AB113" s="64" t="s">
        <v>8</v>
      </c>
      <c r="AC113" s="64" t="s">
        <v>8</v>
      </c>
      <c r="AD113" s="64" t="s">
        <v>8</v>
      </c>
      <c r="AE113" s="64" t="s">
        <v>8</v>
      </c>
      <c r="AF113" s="64" t="s">
        <v>8</v>
      </c>
      <c r="AG113" s="110" t="s">
        <v>8</v>
      </c>
      <c r="AH113" s="110" t="s">
        <v>8</v>
      </c>
      <c r="AI113" s="300" t="s">
        <v>8</v>
      </c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</row>
    <row r="114" spans="1:57" s="8" customFormat="1" x14ac:dyDescent="0.2">
      <c r="A114" s="143" t="s">
        <v>130</v>
      </c>
      <c r="B114" s="36" t="s">
        <v>4</v>
      </c>
      <c r="C114" s="36" t="s">
        <v>4</v>
      </c>
      <c r="D114" s="36" t="s">
        <v>4</v>
      </c>
      <c r="E114" s="36" t="s">
        <v>4</v>
      </c>
      <c r="F114" s="36" t="s">
        <v>4</v>
      </c>
      <c r="G114" s="36" t="s">
        <v>4</v>
      </c>
      <c r="H114" s="36" t="s">
        <v>4</v>
      </c>
      <c r="I114" s="36" t="s">
        <v>4</v>
      </c>
      <c r="J114" s="36" t="s">
        <v>4</v>
      </c>
      <c r="K114" s="96" t="s">
        <v>8</v>
      </c>
      <c r="L114" s="96" t="s">
        <v>8</v>
      </c>
      <c r="M114" s="96" t="s">
        <v>8</v>
      </c>
      <c r="N114" s="96" t="s">
        <v>8</v>
      </c>
      <c r="O114" s="96" t="s">
        <v>8</v>
      </c>
      <c r="P114" s="96" t="s">
        <v>8</v>
      </c>
      <c r="Q114" s="96" t="s">
        <v>8</v>
      </c>
      <c r="R114" s="96" t="s">
        <v>8</v>
      </c>
      <c r="S114" s="96" t="s">
        <v>8</v>
      </c>
      <c r="T114" s="96" t="s">
        <v>8</v>
      </c>
      <c r="U114" s="64" t="s">
        <v>8</v>
      </c>
      <c r="V114" s="64" t="s">
        <v>8</v>
      </c>
      <c r="W114" s="64" t="s">
        <v>8</v>
      </c>
      <c r="X114" s="64" t="s">
        <v>8</v>
      </c>
      <c r="Y114" s="64" t="s">
        <v>8</v>
      </c>
      <c r="Z114" s="64" t="s">
        <v>8</v>
      </c>
      <c r="AA114" s="64" t="s">
        <v>8</v>
      </c>
      <c r="AB114" s="64">
        <v>8.5000000000000006E-2</v>
      </c>
      <c r="AC114" s="151" t="s">
        <v>115</v>
      </c>
      <c r="AD114" s="64" t="s">
        <v>8</v>
      </c>
      <c r="AE114" s="64" t="s">
        <v>8</v>
      </c>
      <c r="AF114" s="64" t="s">
        <v>8</v>
      </c>
      <c r="AG114" s="110" t="s">
        <v>8</v>
      </c>
      <c r="AH114" s="110">
        <v>0.4</v>
      </c>
      <c r="AI114" s="110">
        <v>0.4</v>
      </c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s="8" customFormat="1" ht="22.5" x14ac:dyDescent="0.2">
      <c r="A115" s="148" t="s">
        <v>131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64"/>
      <c r="V115" s="64"/>
      <c r="W115" s="64"/>
      <c r="X115" s="64"/>
      <c r="Y115" s="64"/>
      <c r="Z115" s="64"/>
      <c r="AA115" s="64"/>
      <c r="AB115" s="64"/>
      <c r="AC115" s="29"/>
      <c r="AD115" s="50"/>
      <c r="AE115" s="64"/>
      <c r="AF115" s="64"/>
      <c r="AG115" s="110"/>
      <c r="AH115" s="394"/>
      <c r="AI115" s="384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s="8" customFormat="1" x14ac:dyDescent="0.2">
      <c r="A116" s="41" t="s">
        <v>82</v>
      </c>
      <c r="B116" s="36" t="s">
        <v>4</v>
      </c>
      <c r="C116" s="36" t="s">
        <v>4</v>
      </c>
      <c r="D116" s="36" t="s">
        <v>4</v>
      </c>
      <c r="E116" s="36" t="s">
        <v>4</v>
      </c>
      <c r="F116" s="36" t="s">
        <v>4</v>
      </c>
      <c r="G116" s="36" t="s">
        <v>4</v>
      </c>
      <c r="H116" s="36" t="s">
        <v>4</v>
      </c>
      <c r="I116" s="36" t="s">
        <v>4</v>
      </c>
      <c r="J116" s="36" t="s">
        <v>4</v>
      </c>
      <c r="K116" s="96">
        <v>44.457999999999998</v>
      </c>
      <c r="L116" s="96">
        <v>56.344000000000001</v>
      </c>
      <c r="M116" s="96">
        <v>57.744999999999997</v>
      </c>
      <c r="N116" s="96">
        <v>82.421000000000006</v>
      </c>
      <c r="O116" s="96">
        <v>74.805000000000007</v>
      </c>
      <c r="P116" s="96">
        <v>78.534000000000006</v>
      </c>
      <c r="Q116" s="96">
        <v>86.08</v>
      </c>
      <c r="R116" s="96">
        <v>88.923000000000002</v>
      </c>
      <c r="S116" s="96">
        <v>98.546000000000006</v>
      </c>
      <c r="T116" s="96">
        <v>245.60599999999999</v>
      </c>
      <c r="U116" s="64">
        <v>286.87799999999999</v>
      </c>
      <c r="V116" s="64">
        <v>352.07299999999998</v>
      </c>
      <c r="W116" s="64">
        <v>339.29899999999998</v>
      </c>
      <c r="X116" s="64">
        <v>407.86399999999998</v>
      </c>
      <c r="Y116" s="64">
        <v>412.14699999999999</v>
      </c>
      <c r="Z116" s="64">
        <v>425.04199999999997</v>
      </c>
      <c r="AA116" s="64">
        <v>472.642</v>
      </c>
      <c r="AB116" s="64">
        <v>510.38600000000002</v>
      </c>
      <c r="AC116" s="151" t="s">
        <v>115</v>
      </c>
      <c r="AD116" s="64">
        <v>644.5</v>
      </c>
      <c r="AE116" s="64">
        <v>653.79999999999995</v>
      </c>
      <c r="AF116" s="64">
        <v>892.9</v>
      </c>
      <c r="AG116" s="110">
        <v>972.7</v>
      </c>
      <c r="AH116" s="394">
        <v>1093.9000000000001</v>
      </c>
      <c r="AI116" s="717">
        <v>1350.2</v>
      </c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s="8" customFormat="1" x14ac:dyDescent="0.2">
      <c r="A117" s="41" t="s">
        <v>116</v>
      </c>
      <c r="B117" s="36" t="s">
        <v>4</v>
      </c>
      <c r="C117" s="36" t="s">
        <v>4</v>
      </c>
      <c r="D117" s="36" t="s">
        <v>4</v>
      </c>
      <c r="E117" s="36" t="s">
        <v>4</v>
      </c>
      <c r="F117" s="36" t="s">
        <v>4</v>
      </c>
      <c r="G117" s="36" t="s">
        <v>4</v>
      </c>
      <c r="H117" s="36" t="s">
        <v>4</v>
      </c>
      <c r="I117" s="36" t="s">
        <v>4</v>
      </c>
      <c r="J117" s="153">
        <v>61.1</v>
      </c>
      <c r="K117" s="153">
        <v>64.400000000000006</v>
      </c>
      <c r="L117" s="153">
        <v>111.3</v>
      </c>
      <c r="M117" s="153">
        <v>117.5</v>
      </c>
      <c r="N117" s="153">
        <v>120.3</v>
      </c>
      <c r="O117" s="153">
        <v>99.3</v>
      </c>
      <c r="P117" s="153">
        <v>121.1</v>
      </c>
      <c r="Q117" s="153">
        <v>98.5</v>
      </c>
      <c r="R117" s="153">
        <v>92.1</v>
      </c>
      <c r="S117" s="153">
        <v>636</v>
      </c>
      <c r="T117" s="154">
        <v>27.3</v>
      </c>
      <c r="U117" s="69" t="s">
        <v>4</v>
      </c>
      <c r="V117" s="69" t="s">
        <v>4</v>
      </c>
      <c r="W117" s="69" t="s">
        <v>4</v>
      </c>
      <c r="X117" s="69" t="s">
        <v>4</v>
      </c>
      <c r="Y117" s="69" t="s">
        <v>4</v>
      </c>
      <c r="Z117" s="69" t="s">
        <v>4</v>
      </c>
      <c r="AA117" s="69" t="s">
        <v>4</v>
      </c>
      <c r="AB117" s="69" t="s">
        <v>4</v>
      </c>
      <c r="AC117" s="69" t="s">
        <v>4</v>
      </c>
      <c r="AD117" s="69" t="s">
        <v>4</v>
      </c>
      <c r="AE117" s="69" t="s">
        <v>4</v>
      </c>
      <c r="AF117" s="69" t="s">
        <v>4</v>
      </c>
      <c r="AG117" s="101" t="s">
        <v>4</v>
      </c>
      <c r="AH117" s="101" t="s">
        <v>4</v>
      </c>
      <c r="AI117" s="781" t="s">
        <v>4</v>
      </c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s="8" customFormat="1" ht="22.5" x14ac:dyDescent="0.2">
      <c r="A118" s="41" t="s">
        <v>132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64"/>
      <c r="V118" s="64"/>
      <c r="W118" s="64"/>
      <c r="X118" s="64"/>
      <c r="Y118" s="64"/>
      <c r="Z118" s="64"/>
      <c r="AA118" s="64"/>
      <c r="AB118" s="64"/>
      <c r="AC118" s="29"/>
      <c r="AD118" s="64"/>
      <c r="AE118" s="64"/>
      <c r="AF118" s="29"/>
      <c r="AG118" s="110"/>
      <c r="AH118" s="394"/>
      <c r="AI118" s="384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s="8" customFormat="1" x14ac:dyDescent="0.2">
      <c r="A119" s="41" t="s">
        <v>82</v>
      </c>
      <c r="B119" s="36" t="s">
        <v>4</v>
      </c>
      <c r="C119" s="36" t="s">
        <v>4</v>
      </c>
      <c r="D119" s="36" t="s">
        <v>4</v>
      </c>
      <c r="E119" s="36" t="s">
        <v>4</v>
      </c>
      <c r="F119" s="36" t="s">
        <v>4</v>
      </c>
      <c r="G119" s="36" t="s">
        <v>4</v>
      </c>
      <c r="H119" s="36" t="s">
        <v>4</v>
      </c>
      <c r="I119" s="36" t="s">
        <v>4</v>
      </c>
      <c r="J119" s="36" t="s">
        <v>4</v>
      </c>
      <c r="K119" s="96">
        <v>30.901</v>
      </c>
      <c r="L119" s="96">
        <v>20.911000000000001</v>
      </c>
      <c r="M119" s="96">
        <v>28.917999999999999</v>
      </c>
      <c r="N119" s="96">
        <v>31.286000000000001</v>
      </c>
      <c r="O119" s="96">
        <v>31.15</v>
      </c>
      <c r="P119" s="96">
        <v>27.47</v>
      </c>
      <c r="Q119" s="96">
        <v>33.396000000000001</v>
      </c>
      <c r="R119" s="96">
        <v>39.603999999999999</v>
      </c>
      <c r="S119" s="96">
        <v>60.655999999999999</v>
      </c>
      <c r="T119" s="96">
        <v>70.247</v>
      </c>
      <c r="U119" s="64">
        <v>1539.7570000000001</v>
      </c>
      <c r="V119" s="64">
        <v>2095.7689999999998</v>
      </c>
      <c r="W119" s="64">
        <v>844.726</v>
      </c>
      <c r="X119" s="64">
        <v>96.902000000000001</v>
      </c>
      <c r="Y119" s="64">
        <v>95.183000000000007</v>
      </c>
      <c r="Z119" s="64">
        <v>211.21799999999999</v>
      </c>
      <c r="AA119" s="64">
        <v>322.90499999999997</v>
      </c>
      <c r="AB119" s="64">
        <v>286.21800000000002</v>
      </c>
      <c r="AC119" s="69">
        <v>281.3</v>
      </c>
      <c r="AD119" s="64">
        <v>190.7</v>
      </c>
      <c r="AE119" s="64">
        <v>194</v>
      </c>
      <c r="AF119" s="64">
        <v>192.8</v>
      </c>
      <c r="AG119" s="110">
        <v>185.2</v>
      </c>
      <c r="AH119" s="394">
        <v>239</v>
      </c>
      <c r="AI119" s="717">
        <v>336.4</v>
      </c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s="8" customFormat="1" x14ac:dyDescent="0.2">
      <c r="A120" s="42" t="s">
        <v>116</v>
      </c>
      <c r="B120" s="36" t="s">
        <v>4</v>
      </c>
      <c r="C120" s="36" t="s">
        <v>4</v>
      </c>
      <c r="D120" s="36" t="s">
        <v>4</v>
      </c>
      <c r="E120" s="36" t="s">
        <v>4</v>
      </c>
      <c r="F120" s="36" t="s">
        <v>4</v>
      </c>
      <c r="G120" s="36" t="s">
        <v>4</v>
      </c>
      <c r="H120" s="36" t="s">
        <v>4</v>
      </c>
      <c r="I120" s="36" t="s">
        <v>4</v>
      </c>
      <c r="J120" s="153">
        <v>90.5</v>
      </c>
      <c r="K120" s="153">
        <v>76.599999999999994</v>
      </c>
      <c r="L120" s="153">
        <v>93</v>
      </c>
      <c r="M120" s="153">
        <v>109</v>
      </c>
      <c r="N120" s="153">
        <v>101.8</v>
      </c>
      <c r="O120" s="153">
        <v>76.2</v>
      </c>
      <c r="P120" s="153">
        <v>127.1</v>
      </c>
      <c r="Q120" s="153">
        <v>50.8</v>
      </c>
      <c r="R120" s="153">
        <v>95.4</v>
      </c>
      <c r="S120" s="153">
        <v>129.9</v>
      </c>
      <c r="T120" s="154">
        <v>66.7</v>
      </c>
      <c r="U120" s="69" t="s">
        <v>4</v>
      </c>
      <c r="V120" s="69" t="s">
        <v>4</v>
      </c>
      <c r="W120" s="69" t="s">
        <v>4</v>
      </c>
      <c r="X120" s="69" t="s">
        <v>4</v>
      </c>
      <c r="Y120" s="69" t="s">
        <v>4</v>
      </c>
      <c r="Z120" s="69" t="s">
        <v>4</v>
      </c>
      <c r="AA120" s="69" t="s">
        <v>4</v>
      </c>
      <c r="AB120" s="69" t="s">
        <v>4</v>
      </c>
      <c r="AC120" s="69" t="s">
        <v>4</v>
      </c>
      <c r="AD120" s="69" t="s">
        <v>4</v>
      </c>
      <c r="AE120" s="69" t="s">
        <v>4</v>
      </c>
      <c r="AF120" s="69" t="s">
        <v>4</v>
      </c>
      <c r="AG120" s="101" t="s">
        <v>4</v>
      </c>
      <c r="AH120" s="101" t="s">
        <v>4</v>
      </c>
      <c r="AI120" s="294" t="s">
        <v>4</v>
      </c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s="8" customFormat="1" ht="22.5" x14ac:dyDescent="0.2">
      <c r="A121" s="159" t="s">
        <v>133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50"/>
      <c r="L121" s="50"/>
      <c r="M121" s="50"/>
      <c r="N121" s="50"/>
      <c r="O121" s="50"/>
      <c r="P121" s="50"/>
      <c r="Q121" s="50"/>
      <c r="R121" s="50"/>
      <c r="S121" s="50"/>
      <c r="T121" s="150"/>
      <c r="U121" s="150"/>
      <c r="V121" s="150"/>
      <c r="W121" s="150"/>
      <c r="X121" s="150"/>
      <c r="Y121" s="150"/>
      <c r="Z121" s="150"/>
      <c r="AA121" s="161"/>
      <c r="AB121" s="50"/>
      <c r="AC121" s="29"/>
      <c r="AD121" s="162"/>
      <c r="AE121" s="162"/>
      <c r="AF121" s="163"/>
      <c r="AG121" s="110"/>
      <c r="AH121" s="394"/>
      <c r="AI121" s="384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s="8" customFormat="1" x14ac:dyDescent="0.2">
      <c r="A122" s="42" t="s">
        <v>82</v>
      </c>
      <c r="B122" s="36" t="s">
        <v>4</v>
      </c>
      <c r="C122" s="36" t="s">
        <v>4</v>
      </c>
      <c r="D122" s="36" t="s">
        <v>4</v>
      </c>
      <c r="E122" s="36" t="s">
        <v>4</v>
      </c>
      <c r="F122" s="36" t="s">
        <v>4</v>
      </c>
      <c r="G122" s="36" t="s">
        <v>4</v>
      </c>
      <c r="H122" s="36" t="s">
        <v>4</v>
      </c>
      <c r="I122" s="69">
        <v>16.098378199999999</v>
      </c>
      <c r="J122" s="69">
        <v>39.246234099999995</v>
      </c>
      <c r="K122" s="64">
        <v>39.110441299999998</v>
      </c>
      <c r="L122" s="64">
        <v>71.559081199999994</v>
      </c>
      <c r="M122" s="64">
        <v>49.848076499999991</v>
      </c>
      <c r="N122" s="64">
        <v>54.592049699999997</v>
      </c>
      <c r="O122" s="64">
        <v>72.769802400000003</v>
      </c>
      <c r="P122" s="64">
        <v>67.745742300000003</v>
      </c>
      <c r="Q122" s="64">
        <v>99.5</v>
      </c>
      <c r="R122" s="64">
        <v>92.4</v>
      </c>
      <c r="S122" s="64">
        <v>189.1</v>
      </c>
      <c r="T122" s="64">
        <v>185</v>
      </c>
      <c r="U122" s="64">
        <v>302.8</v>
      </c>
      <c r="V122" s="64">
        <v>460.9</v>
      </c>
      <c r="W122" s="110">
        <v>458.8</v>
      </c>
      <c r="X122" s="164">
        <v>512</v>
      </c>
      <c r="Y122" s="165">
        <v>536.6</v>
      </c>
      <c r="Z122" s="64">
        <v>504.6</v>
      </c>
      <c r="AA122" s="23">
        <v>427.2</v>
      </c>
      <c r="AB122" s="23">
        <v>593.79999999999995</v>
      </c>
      <c r="AC122" s="27">
        <v>621.5</v>
      </c>
      <c r="AD122" s="16">
        <v>630.79999999999995</v>
      </c>
      <c r="AE122" s="66">
        <v>753.7</v>
      </c>
      <c r="AF122" s="110">
        <v>952</v>
      </c>
      <c r="AG122" s="112">
        <v>1028.5999999999999</v>
      </c>
      <c r="AH122" s="782">
        <v>927.8</v>
      </c>
      <c r="AI122" s="717">
        <v>831.8</v>
      </c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s="8" customFormat="1" ht="22.5" x14ac:dyDescent="0.2">
      <c r="A123" s="42" t="s">
        <v>134</v>
      </c>
      <c r="B123" s="36" t="s">
        <v>4</v>
      </c>
      <c r="C123" s="36" t="s">
        <v>4</v>
      </c>
      <c r="D123" s="36" t="s">
        <v>4</v>
      </c>
      <c r="E123" s="36" t="s">
        <v>4</v>
      </c>
      <c r="F123" s="36" t="s">
        <v>4</v>
      </c>
      <c r="G123" s="36" t="s">
        <v>4</v>
      </c>
      <c r="H123" s="36" t="s">
        <v>4</v>
      </c>
      <c r="I123" s="64">
        <v>108.34081775872855</v>
      </c>
      <c r="J123" s="64">
        <v>248.50964040508526</v>
      </c>
      <c r="K123" s="64">
        <v>92.754886774657024</v>
      </c>
      <c r="L123" s="64">
        <v>166.21655501220698</v>
      </c>
      <c r="M123" s="64">
        <v>72.017697900056021</v>
      </c>
      <c r="N123" s="64">
        <v>99.679847970245874</v>
      </c>
      <c r="O123" s="64">
        <v>110.51337171064426</v>
      </c>
      <c r="P123" s="64">
        <v>111.92624137178562</v>
      </c>
      <c r="Q123" s="64">
        <v>119.56330115757233</v>
      </c>
      <c r="R123" s="64">
        <v>77.856021382912971</v>
      </c>
      <c r="S123" s="64">
        <v>136.51180405725341</v>
      </c>
      <c r="T123" s="64">
        <v>90.012102375756626</v>
      </c>
      <c r="U123" s="64">
        <v>111.7</v>
      </c>
      <c r="V123" s="64">
        <v>105.5</v>
      </c>
      <c r="W123" s="64">
        <v>106.7</v>
      </c>
      <c r="X123" s="164">
        <v>102.3</v>
      </c>
      <c r="Y123" s="164">
        <v>98.1</v>
      </c>
      <c r="Z123" s="64">
        <v>96</v>
      </c>
      <c r="AA123" s="23">
        <v>86.1</v>
      </c>
      <c r="AB123" s="23">
        <v>101.8</v>
      </c>
      <c r="AC123" s="27">
        <v>101.3</v>
      </c>
      <c r="AD123" s="16">
        <v>100.9</v>
      </c>
      <c r="AE123" s="66">
        <v>100.9</v>
      </c>
      <c r="AF123" s="110">
        <v>102.2</v>
      </c>
      <c r="AG123" s="112">
        <v>101.7</v>
      </c>
      <c r="AH123" s="782">
        <v>98</v>
      </c>
      <c r="AI123" s="1041">
        <v>98</v>
      </c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s="8" customFormat="1" x14ac:dyDescent="0.2">
      <c r="A124" s="145" t="s">
        <v>135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23"/>
      <c r="AB124" s="23"/>
      <c r="AC124" s="27"/>
      <c r="AD124" s="16"/>
      <c r="AE124" s="66"/>
      <c r="AF124" s="110"/>
      <c r="AG124" s="166"/>
      <c r="AH124" s="110"/>
      <c r="AI124" s="717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s="8" customFormat="1" x14ac:dyDescent="0.2">
      <c r="A125" s="145" t="s">
        <v>136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23"/>
      <c r="AB125" s="23"/>
      <c r="AC125" s="27"/>
      <c r="AD125" s="16"/>
      <c r="AE125" s="66"/>
      <c r="AF125" s="110"/>
      <c r="AG125" s="166"/>
      <c r="AH125" s="110"/>
      <c r="AI125" s="717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s="8" customFormat="1" x14ac:dyDescent="0.2">
      <c r="A126" s="145" t="s">
        <v>82</v>
      </c>
      <c r="B126" s="36" t="s">
        <v>4</v>
      </c>
      <c r="C126" s="36" t="s">
        <v>4</v>
      </c>
      <c r="D126" s="36" t="s">
        <v>4</v>
      </c>
      <c r="E126" s="36" t="s">
        <v>4</v>
      </c>
      <c r="F126" s="36" t="s">
        <v>4</v>
      </c>
      <c r="G126" s="36" t="s">
        <v>4</v>
      </c>
      <c r="H126" s="36" t="s">
        <v>4</v>
      </c>
      <c r="I126" s="69">
        <v>13.273861999999999</v>
      </c>
      <c r="J126" s="69">
        <v>37.945415999999994</v>
      </c>
      <c r="K126" s="64">
        <v>37.543131299999999</v>
      </c>
      <c r="L126" s="64">
        <v>61.892440999999998</v>
      </c>
      <c r="M126" s="64">
        <v>38.499682199999995</v>
      </c>
      <c r="N126" s="64">
        <v>40.071719399999999</v>
      </c>
      <c r="O126" s="64">
        <v>43.138592000000003</v>
      </c>
      <c r="P126" s="64">
        <v>46.804937000000002</v>
      </c>
      <c r="Q126" s="64">
        <v>76.3</v>
      </c>
      <c r="R126" s="64">
        <v>55.1</v>
      </c>
      <c r="S126" s="64">
        <v>116.5</v>
      </c>
      <c r="T126" s="64">
        <v>122.7</v>
      </c>
      <c r="U126" s="64">
        <v>193.1</v>
      </c>
      <c r="V126" s="64">
        <v>340.1</v>
      </c>
      <c r="W126" s="110">
        <v>314.10000000000002</v>
      </c>
      <c r="X126" s="164">
        <v>353.9</v>
      </c>
      <c r="Y126" s="64">
        <v>370.2</v>
      </c>
      <c r="Z126" s="64">
        <v>335.4</v>
      </c>
      <c r="AA126" s="64">
        <v>248.8</v>
      </c>
      <c r="AB126" s="64">
        <v>390</v>
      </c>
      <c r="AC126" s="27">
        <v>403.3</v>
      </c>
      <c r="AD126" s="16">
        <v>388.8</v>
      </c>
      <c r="AE126" s="66">
        <v>485.1</v>
      </c>
      <c r="AF126" s="110">
        <v>649.6</v>
      </c>
      <c r="AG126" s="112">
        <v>649.4</v>
      </c>
      <c r="AH126" s="783">
        <v>664.4</v>
      </c>
      <c r="AI126" s="1042">
        <v>499.9</v>
      </c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s="8" customFormat="1" ht="22.5" x14ac:dyDescent="0.2">
      <c r="A127" s="145" t="s">
        <v>137</v>
      </c>
      <c r="B127" s="36" t="s">
        <v>4</v>
      </c>
      <c r="C127" s="36" t="s">
        <v>4</v>
      </c>
      <c r="D127" s="36" t="s">
        <v>4</v>
      </c>
      <c r="E127" s="36" t="s">
        <v>4</v>
      </c>
      <c r="F127" s="36" t="s">
        <v>4</v>
      </c>
      <c r="G127" s="36" t="s">
        <v>4</v>
      </c>
      <c r="H127" s="36" t="s">
        <v>4</v>
      </c>
      <c r="I127" s="64">
        <v>124.25773345333162</v>
      </c>
      <c r="J127" s="64">
        <v>293.2001854471593</v>
      </c>
      <c r="K127" s="64">
        <v>92.445495437314491</v>
      </c>
      <c r="L127" s="64">
        <v>150.18410032489845</v>
      </c>
      <c r="M127" s="64">
        <v>66.165701236440171</v>
      </c>
      <c r="N127" s="64">
        <v>100.61116993563728</v>
      </c>
      <c r="O127" s="64">
        <v>98.793273400960487</v>
      </c>
      <c r="P127" s="64">
        <v>107.78819528869953</v>
      </c>
      <c r="Q127" s="64">
        <v>125.69085127484038</v>
      </c>
      <c r="R127" s="64">
        <v>60.467477940885153</v>
      </c>
      <c r="S127" s="64">
        <v>130.56502759369872</v>
      </c>
      <c r="T127" s="64">
        <v>101.564489300429</v>
      </c>
      <c r="U127" s="64">
        <v>113</v>
      </c>
      <c r="V127" s="64">
        <v>107.8</v>
      </c>
      <c r="W127" s="64">
        <v>108.3</v>
      </c>
      <c r="X127" s="165">
        <v>101.5</v>
      </c>
      <c r="Y127" s="64">
        <v>95.5</v>
      </c>
      <c r="Z127" s="64">
        <v>93.9</v>
      </c>
      <c r="AA127" s="64">
        <v>78.2</v>
      </c>
      <c r="AB127" s="64">
        <v>101</v>
      </c>
      <c r="AC127" s="27">
        <v>101.9</v>
      </c>
      <c r="AD127" s="16">
        <v>99.8</v>
      </c>
      <c r="AE127" s="66">
        <v>101.2</v>
      </c>
      <c r="AF127" s="110">
        <v>102.8</v>
      </c>
      <c r="AG127" s="112">
        <v>102.2</v>
      </c>
      <c r="AH127" s="783">
        <v>96.8</v>
      </c>
      <c r="AI127" s="717">
        <v>96.8</v>
      </c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x14ac:dyDescent="0.2">
      <c r="A128" s="145" t="s">
        <v>138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64"/>
      <c r="AB128" s="64"/>
      <c r="AC128" s="27"/>
      <c r="AD128" s="16"/>
      <c r="AE128" s="66"/>
      <c r="AF128" s="110"/>
      <c r="AG128" s="166"/>
      <c r="AH128" s="110"/>
      <c r="AI128" s="717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1:57" x14ac:dyDescent="0.2">
      <c r="A129" s="145" t="s">
        <v>82</v>
      </c>
      <c r="B129" s="36" t="s">
        <v>4</v>
      </c>
      <c r="C129" s="36" t="s">
        <v>4</v>
      </c>
      <c r="D129" s="36" t="s">
        <v>4</v>
      </c>
      <c r="E129" s="36" t="s">
        <v>4</v>
      </c>
      <c r="F129" s="36" t="s">
        <v>4</v>
      </c>
      <c r="G129" s="36" t="s">
        <v>4</v>
      </c>
      <c r="H129" s="36" t="s">
        <v>4</v>
      </c>
      <c r="I129" s="64">
        <v>2.8245161999999997</v>
      </c>
      <c r="J129" s="64">
        <v>1.3008180999999999</v>
      </c>
      <c r="K129" s="64">
        <v>1.56731</v>
      </c>
      <c r="L129" s="64">
        <v>9.6666401999999998</v>
      </c>
      <c r="M129" s="64">
        <v>11.348394299999999</v>
      </c>
      <c r="N129" s="64">
        <v>14.520330299999999</v>
      </c>
      <c r="O129" s="64">
        <v>29.631210400000001</v>
      </c>
      <c r="P129" s="64">
        <v>20.940805300000001</v>
      </c>
      <c r="Q129" s="64">
        <v>23.1</v>
      </c>
      <c r="R129" s="64">
        <v>37.299999999999997</v>
      </c>
      <c r="S129" s="64">
        <v>72.7</v>
      </c>
      <c r="T129" s="64">
        <v>62.3</v>
      </c>
      <c r="U129" s="64">
        <v>109.7</v>
      </c>
      <c r="V129" s="64">
        <v>120.8</v>
      </c>
      <c r="W129" s="110">
        <v>144.69999999999999</v>
      </c>
      <c r="X129" s="164">
        <v>158.1</v>
      </c>
      <c r="Y129" s="64">
        <v>166.4</v>
      </c>
      <c r="Z129" s="64">
        <v>169.2</v>
      </c>
      <c r="AA129" s="64">
        <v>178.4</v>
      </c>
      <c r="AB129" s="64">
        <v>203.8</v>
      </c>
      <c r="AC129" s="27">
        <v>218.2</v>
      </c>
      <c r="AD129" s="27">
        <v>242</v>
      </c>
      <c r="AE129" s="66">
        <v>268.5</v>
      </c>
      <c r="AF129" s="110">
        <v>302.39999999999998</v>
      </c>
      <c r="AG129" s="112">
        <v>379</v>
      </c>
      <c r="AH129" s="784">
        <v>263.39999999999998</v>
      </c>
      <c r="AI129" s="717">
        <v>331.9</v>
      </c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 x14ac:dyDescent="0.2">
      <c r="A130" s="145" t="s">
        <v>139</v>
      </c>
      <c r="B130" s="36" t="s">
        <v>4</v>
      </c>
      <c r="C130" s="36" t="s">
        <v>4</v>
      </c>
      <c r="D130" s="36" t="s">
        <v>4</v>
      </c>
      <c r="E130" s="36" t="s">
        <v>4</v>
      </c>
      <c r="F130" s="36" t="s">
        <v>4</v>
      </c>
      <c r="G130" s="36" t="s">
        <v>4</v>
      </c>
      <c r="H130" s="36" t="s">
        <v>4</v>
      </c>
      <c r="I130" s="64">
        <v>62.40783594273389</v>
      </c>
      <c r="J130" s="64">
        <v>38.485662637397198</v>
      </c>
      <c r="K130" s="64">
        <v>101.77996338010956</v>
      </c>
      <c r="L130" s="64">
        <v>550.25580148350093</v>
      </c>
      <c r="M130" s="64">
        <v>109.48618237256593</v>
      </c>
      <c r="N130" s="64">
        <v>96.52031731369749</v>
      </c>
      <c r="O130" s="64">
        <v>142.8572978543948</v>
      </c>
      <c r="P130" s="64">
        <v>117.95061497130114</v>
      </c>
      <c r="Q130" s="64">
        <v>105.63301964676893</v>
      </c>
      <c r="R130" s="64">
        <v>135.15214295900603</v>
      </c>
      <c r="S130" s="64">
        <v>145.30847076080815</v>
      </c>
      <c r="T130" s="64">
        <v>71.483342481242389</v>
      </c>
      <c r="U130" s="64">
        <v>108.8</v>
      </c>
      <c r="V130" s="64">
        <v>101.3</v>
      </c>
      <c r="W130" s="64">
        <v>102</v>
      </c>
      <c r="X130" s="64">
        <v>104</v>
      </c>
      <c r="Y130" s="64">
        <v>104</v>
      </c>
      <c r="Z130" s="64">
        <v>100.8</v>
      </c>
      <c r="AA130" s="64">
        <v>101.6</v>
      </c>
      <c r="AB130" s="64">
        <v>103.1</v>
      </c>
      <c r="AC130" s="27">
        <v>100.2</v>
      </c>
      <c r="AD130" s="27">
        <v>103</v>
      </c>
      <c r="AE130" s="66">
        <v>100.5</v>
      </c>
      <c r="AF130" s="110">
        <v>101.2</v>
      </c>
      <c r="AG130" s="112">
        <v>100.9</v>
      </c>
      <c r="AH130" s="784">
        <v>101.5</v>
      </c>
      <c r="AI130" s="717">
        <v>116.5</v>
      </c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1:57" x14ac:dyDescent="0.2">
      <c r="A131" s="41" t="s">
        <v>140</v>
      </c>
      <c r="B131" s="69"/>
      <c r="C131" s="69"/>
      <c r="D131" s="69"/>
      <c r="E131" s="69"/>
      <c r="F131" s="69"/>
      <c r="G131" s="69"/>
      <c r="H131" s="69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27"/>
      <c r="AD131" s="27"/>
      <c r="AE131" s="66"/>
      <c r="AF131" s="110"/>
      <c r="AG131" s="167"/>
      <c r="AH131" s="62">
        <v>2.7</v>
      </c>
      <c r="AI131" s="384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1:57" ht="22.5" x14ac:dyDescent="0.2">
      <c r="A132" s="53" t="s">
        <v>141</v>
      </c>
      <c r="B132" s="69"/>
      <c r="C132" s="69"/>
      <c r="D132" s="69"/>
      <c r="E132" s="69"/>
      <c r="F132" s="69"/>
      <c r="G132" s="69"/>
      <c r="H132" s="69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27"/>
      <c r="AD132" s="27"/>
      <c r="AE132" s="66"/>
      <c r="AF132" s="110"/>
      <c r="AG132" s="167"/>
      <c r="AH132" s="62">
        <v>103.2</v>
      </c>
      <c r="AI132" s="724">
        <v>60.8</v>
      </c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1:57" x14ac:dyDescent="0.2">
      <c r="A133" s="145" t="s">
        <v>142</v>
      </c>
      <c r="B133" s="36" t="s">
        <v>4</v>
      </c>
      <c r="C133" s="36" t="s">
        <v>4</v>
      </c>
      <c r="D133" s="36" t="s">
        <v>4</v>
      </c>
      <c r="E133" s="36" t="s">
        <v>4</v>
      </c>
      <c r="F133" s="36" t="s">
        <v>4</v>
      </c>
      <c r="G133" s="36" t="s">
        <v>4</v>
      </c>
      <c r="H133" s="36" t="s">
        <v>4</v>
      </c>
      <c r="I133" s="36" t="s">
        <v>4</v>
      </c>
      <c r="J133" s="36" t="s">
        <v>4</v>
      </c>
      <c r="K133" s="36" t="s">
        <v>4</v>
      </c>
      <c r="L133" s="36" t="s">
        <v>4</v>
      </c>
      <c r="M133" s="36" t="s">
        <v>4</v>
      </c>
      <c r="N133" s="36" t="s">
        <v>4</v>
      </c>
      <c r="O133" s="36" t="s">
        <v>4</v>
      </c>
      <c r="P133" s="36" t="s">
        <v>4</v>
      </c>
      <c r="Q133" s="36" t="s">
        <v>4</v>
      </c>
      <c r="R133" s="36" t="s">
        <v>4</v>
      </c>
      <c r="S133" s="36" t="s">
        <v>4</v>
      </c>
      <c r="T133" s="36" t="s">
        <v>4</v>
      </c>
      <c r="U133" s="168">
        <v>83.6</v>
      </c>
      <c r="V133" s="168">
        <v>83</v>
      </c>
      <c r="W133" s="168">
        <v>89</v>
      </c>
      <c r="X133" s="168">
        <v>88</v>
      </c>
      <c r="Y133" s="168">
        <v>88.51</v>
      </c>
      <c r="Z133" s="168">
        <v>86.5</v>
      </c>
      <c r="AA133" s="168">
        <v>85.3</v>
      </c>
      <c r="AB133" s="168">
        <v>86.3</v>
      </c>
      <c r="AC133" s="168">
        <v>87.3</v>
      </c>
      <c r="AD133" s="168">
        <v>87.35</v>
      </c>
      <c r="AE133" s="169">
        <v>87.85</v>
      </c>
      <c r="AF133" s="169">
        <v>85.9</v>
      </c>
      <c r="AG133" s="170">
        <v>85.9</v>
      </c>
      <c r="AH133" s="62">
        <v>86.4</v>
      </c>
      <c r="AI133" s="724">
        <v>49.8</v>
      </c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1:57" x14ac:dyDescent="0.2">
      <c r="A134" s="145" t="s">
        <v>143</v>
      </c>
      <c r="B134" s="36" t="s">
        <v>4</v>
      </c>
      <c r="C134" s="36" t="s">
        <v>4</v>
      </c>
      <c r="D134" s="36" t="s">
        <v>4</v>
      </c>
      <c r="E134" s="36" t="s">
        <v>4</v>
      </c>
      <c r="F134" s="36" t="s">
        <v>4</v>
      </c>
      <c r="G134" s="36" t="s">
        <v>4</v>
      </c>
      <c r="H134" s="36" t="s">
        <v>4</v>
      </c>
      <c r="I134" s="36" t="s">
        <v>4</v>
      </c>
      <c r="J134" s="36" t="s">
        <v>4</v>
      </c>
      <c r="K134" s="36" t="s">
        <v>4</v>
      </c>
      <c r="L134" s="36" t="s">
        <v>4</v>
      </c>
      <c r="M134" s="36" t="s">
        <v>4</v>
      </c>
      <c r="N134" s="36" t="s">
        <v>4</v>
      </c>
      <c r="O134" s="36" t="s">
        <v>4</v>
      </c>
      <c r="P134" s="36" t="s">
        <v>4</v>
      </c>
      <c r="Q134" s="36" t="s">
        <v>4</v>
      </c>
      <c r="R134" s="36" t="s">
        <v>4</v>
      </c>
      <c r="S134" s="36" t="s">
        <v>4</v>
      </c>
      <c r="T134" s="36" t="s">
        <v>4</v>
      </c>
      <c r="U134" s="168">
        <v>11.2</v>
      </c>
      <c r="V134" s="168">
        <v>11.1</v>
      </c>
      <c r="W134" s="168">
        <v>15.6</v>
      </c>
      <c r="X134" s="168">
        <v>16.7</v>
      </c>
      <c r="Y134" s="168">
        <v>15.2</v>
      </c>
      <c r="Z134" s="168">
        <v>13.6</v>
      </c>
      <c r="AA134" s="168">
        <v>11.5</v>
      </c>
      <c r="AB134" s="168">
        <v>11.5</v>
      </c>
      <c r="AC134" s="168">
        <v>12</v>
      </c>
      <c r="AD134" s="168">
        <v>11.84</v>
      </c>
      <c r="AE134" s="171">
        <v>12.34</v>
      </c>
      <c r="AF134" s="171">
        <v>11.84</v>
      </c>
      <c r="AG134" s="26">
        <v>10.3</v>
      </c>
      <c r="AH134" s="62">
        <v>11.5</v>
      </c>
      <c r="AI134" s="724">
        <v>7.7</v>
      </c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</row>
    <row r="135" spans="1:57" s="77" customFormat="1" x14ac:dyDescent="0.2">
      <c r="A135" s="41" t="s">
        <v>144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27"/>
      <c r="AD135" s="91"/>
      <c r="AE135" s="166"/>
      <c r="AF135" s="112"/>
      <c r="AG135" s="172"/>
      <c r="AH135" s="172"/>
      <c r="AI135" s="384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</row>
    <row r="136" spans="1:57" x14ac:dyDescent="0.2">
      <c r="A136" s="145" t="s">
        <v>142</v>
      </c>
      <c r="B136" s="96">
        <v>0.6</v>
      </c>
      <c r="C136" s="64">
        <v>0.6</v>
      </c>
      <c r="D136" s="64">
        <v>0.6</v>
      </c>
      <c r="E136" s="96">
        <v>0.9</v>
      </c>
      <c r="F136" s="96">
        <v>0.8</v>
      </c>
      <c r="G136" s="96">
        <v>0.7</v>
      </c>
      <c r="H136" s="64">
        <v>0.6</v>
      </c>
      <c r="I136" s="64">
        <v>0.7</v>
      </c>
      <c r="J136" s="64">
        <v>1.7</v>
      </c>
      <c r="K136" s="96">
        <v>1.3049999999999999</v>
      </c>
      <c r="L136" s="96">
        <v>1.98</v>
      </c>
      <c r="M136" s="96">
        <v>1.1499999999999999</v>
      </c>
      <c r="N136" s="96">
        <v>1.1662000000000001</v>
      </c>
      <c r="O136" s="96">
        <v>1.6710999999999998</v>
      </c>
      <c r="P136" s="96">
        <v>1.804</v>
      </c>
      <c r="Q136" s="96">
        <v>2.4298999999999999</v>
      </c>
      <c r="R136" s="96">
        <v>1.1185999999999998</v>
      </c>
      <c r="S136" s="96">
        <v>1.8947000000000001</v>
      </c>
      <c r="T136" s="96">
        <v>1.9704999999999999</v>
      </c>
      <c r="U136" s="96">
        <v>1.98048</v>
      </c>
      <c r="V136" s="96">
        <v>1.9737</v>
      </c>
      <c r="W136" s="96">
        <v>2.1379000000000001</v>
      </c>
      <c r="X136" s="96">
        <v>2.1141000000000001</v>
      </c>
      <c r="Y136" s="96">
        <v>2.0489999999999999</v>
      </c>
      <c r="Z136" s="96">
        <v>2.0017100000000001</v>
      </c>
      <c r="AA136" s="173">
        <v>2</v>
      </c>
      <c r="AB136" s="23">
        <v>2</v>
      </c>
      <c r="AC136" s="27">
        <v>2</v>
      </c>
      <c r="AD136" s="24">
        <v>2</v>
      </c>
      <c r="AE136" s="110">
        <v>2.1</v>
      </c>
      <c r="AF136" s="110">
        <v>2.1</v>
      </c>
      <c r="AG136" s="26">
        <v>2.1</v>
      </c>
      <c r="AH136" s="26">
        <v>2.1</v>
      </c>
      <c r="AI136" s="717">
        <v>1.4</v>
      </c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</row>
    <row r="137" spans="1:57" x14ac:dyDescent="0.2">
      <c r="A137" s="145" t="s">
        <v>143</v>
      </c>
      <c r="B137" s="96">
        <v>0.3</v>
      </c>
      <c r="C137" s="64">
        <v>0.3</v>
      </c>
      <c r="D137" s="64">
        <v>0.2</v>
      </c>
      <c r="E137" s="96">
        <v>1.2</v>
      </c>
      <c r="F137" s="96">
        <v>1.2</v>
      </c>
      <c r="G137" s="96">
        <v>1.2</v>
      </c>
      <c r="H137" s="64">
        <v>0.1</v>
      </c>
      <c r="I137" s="64">
        <v>0.1</v>
      </c>
      <c r="J137" s="64">
        <v>0.7</v>
      </c>
      <c r="K137" s="96">
        <v>0.81220000000000003</v>
      </c>
      <c r="L137" s="96">
        <v>1.3472999999999999</v>
      </c>
      <c r="M137" s="96">
        <v>1.0192999999999999</v>
      </c>
      <c r="N137" s="96">
        <v>1.0390999999999999</v>
      </c>
      <c r="O137" s="96">
        <v>0.49780000000000002</v>
      </c>
      <c r="P137" s="96">
        <v>0.55400000000000005</v>
      </c>
      <c r="Q137" s="96">
        <v>0.37460000000000004</v>
      </c>
      <c r="R137" s="96">
        <v>0.33700000000000002</v>
      </c>
      <c r="S137" s="96">
        <v>0.17219999999999999</v>
      </c>
      <c r="T137" s="96">
        <v>0.22130000000000002</v>
      </c>
      <c r="U137" s="96">
        <v>0.36213000000000001</v>
      </c>
      <c r="V137" s="96">
        <v>0.40594000000000002</v>
      </c>
      <c r="W137" s="96">
        <v>0.56850000000000001</v>
      </c>
      <c r="X137" s="96">
        <v>0.63039999999999996</v>
      </c>
      <c r="Y137" s="96">
        <v>0.57510000000000006</v>
      </c>
      <c r="Z137" s="96">
        <v>0.50605</v>
      </c>
      <c r="AA137" s="173">
        <v>0.4</v>
      </c>
      <c r="AB137" s="23">
        <v>0.4</v>
      </c>
      <c r="AC137" s="27">
        <v>0.4</v>
      </c>
      <c r="AD137" s="24">
        <v>0.4</v>
      </c>
      <c r="AE137" s="110">
        <v>0.4</v>
      </c>
      <c r="AF137" s="110">
        <v>0.4</v>
      </c>
      <c r="AG137" s="26">
        <v>0.4</v>
      </c>
      <c r="AH137" s="26">
        <v>0.4</v>
      </c>
      <c r="AI137" s="717">
        <v>0.3</v>
      </c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</row>
    <row r="138" spans="1:57" ht="22.5" x14ac:dyDescent="0.2">
      <c r="A138" s="42" t="s">
        <v>145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91"/>
      <c r="AC138" s="27"/>
      <c r="AD138" s="24"/>
      <c r="AE138" s="166"/>
      <c r="AF138" s="110"/>
      <c r="AG138" s="62"/>
      <c r="AH138" s="126"/>
      <c r="AI138" s="384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</row>
    <row r="139" spans="1:57" x14ac:dyDescent="0.2">
      <c r="A139" s="174" t="s">
        <v>142</v>
      </c>
      <c r="B139" s="104" t="s">
        <v>4</v>
      </c>
      <c r="C139" s="64" t="s">
        <v>4</v>
      </c>
      <c r="D139" s="64" t="s">
        <v>4</v>
      </c>
      <c r="E139" s="64" t="s">
        <v>4</v>
      </c>
      <c r="F139" s="64" t="s">
        <v>4</v>
      </c>
      <c r="G139" s="64" t="s">
        <v>4</v>
      </c>
      <c r="H139" s="50">
        <v>27</v>
      </c>
      <c r="I139" s="50">
        <v>28</v>
      </c>
      <c r="J139" s="50">
        <v>87.9</v>
      </c>
      <c r="K139" s="50">
        <v>90</v>
      </c>
      <c r="L139" s="50">
        <v>135.6</v>
      </c>
      <c r="M139" s="50">
        <v>83.9</v>
      </c>
      <c r="N139" s="50">
        <v>83.9</v>
      </c>
      <c r="O139" s="50">
        <v>189.9</v>
      </c>
      <c r="P139" s="50">
        <v>205</v>
      </c>
      <c r="Q139" s="19">
        <v>215.4</v>
      </c>
      <c r="R139" s="50">
        <v>170</v>
      </c>
      <c r="S139" s="50">
        <v>232.2</v>
      </c>
      <c r="T139" s="175">
        <v>230.2</v>
      </c>
      <c r="U139" s="161">
        <v>236.9</v>
      </c>
      <c r="V139" s="176">
        <v>237.8</v>
      </c>
      <c r="W139" s="176">
        <v>240.2079</v>
      </c>
      <c r="X139" s="19">
        <v>240.2</v>
      </c>
      <c r="Y139" s="19">
        <v>231.5</v>
      </c>
      <c r="Z139" s="161">
        <v>231.4</v>
      </c>
      <c r="AA139" s="176">
        <v>231.73670000000001</v>
      </c>
      <c r="AB139" s="176">
        <v>232.24459999999999</v>
      </c>
      <c r="AC139" s="27">
        <v>232.1</v>
      </c>
      <c r="AD139" s="24">
        <v>235.2</v>
      </c>
      <c r="AE139" s="110">
        <v>235</v>
      </c>
      <c r="AF139" s="110">
        <v>244</v>
      </c>
      <c r="AG139" s="26">
        <v>244.4</v>
      </c>
      <c r="AH139" s="62">
        <v>244.3</v>
      </c>
      <c r="AI139" s="1043">
        <v>273.5</v>
      </c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</row>
    <row r="140" spans="1:57" x14ac:dyDescent="0.2">
      <c r="A140" s="174" t="s">
        <v>146</v>
      </c>
      <c r="B140" s="104" t="s">
        <v>4</v>
      </c>
      <c r="C140" s="64" t="s">
        <v>4</v>
      </c>
      <c r="D140" s="64" t="s">
        <v>4</v>
      </c>
      <c r="E140" s="64" t="s">
        <v>4</v>
      </c>
      <c r="F140" s="64" t="s">
        <v>4</v>
      </c>
      <c r="G140" s="64" t="s">
        <v>4</v>
      </c>
      <c r="H140" s="50">
        <v>18.100000000000001</v>
      </c>
      <c r="I140" s="50">
        <v>20</v>
      </c>
      <c r="J140" s="50">
        <v>82.4</v>
      </c>
      <c r="K140" s="50">
        <v>123.1</v>
      </c>
      <c r="L140" s="50">
        <v>137.5</v>
      </c>
      <c r="M140" s="50">
        <v>114.5</v>
      </c>
      <c r="N140" s="50">
        <v>115.5</v>
      </c>
      <c r="O140" s="50">
        <v>87.3</v>
      </c>
      <c r="P140" s="50">
        <v>97.2</v>
      </c>
      <c r="Q140" s="50">
        <v>219.1</v>
      </c>
      <c r="R140" s="50">
        <v>198.2</v>
      </c>
      <c r="S140" s="50">
        <v>175.8</v>
      </c>
      <c r="T140" s="50">
        <v>197.5</v>
      </c>
      <c r="U140" s="19">
        <v>323.3</v>
      </c>
      <c r="V140" s="176">
        <v>365.71170000000001</v>
      </c>
      <c r="W140" s="176">
        <v>364.41669999999999</v>
      </c>
      <c r="X140" s="175">
        <v>377.1</v>
      </c>
      <c r="Y140" s="19">
        <v>378.4</v>
      </c>
      <c r="Z140" s="161">
        <v>372.1</v>
      </c>
      <c r="AA140" s="176">
        <v>367.79829999999998</v>
      </c>
      <c r="AB140" s="176">
        <v>369.07299999999998</v>
      </c>
      <c r="AC140" s="27">
        <v>364.1</v>
      </c>
      <c r="AD140" s="24">
        <v>364.6</v>
      </c>
      <c r="AE140" s="110">
        <v>361.3</v>
      </c>
      <c r="AF140" s="110">
        <v>373.7</v>
      </c>
      <c r="AG140" s="26">
        <v>380.1</v>
      </c>
      <c r="AH140" s="62">
        <v>388.8</v>
      </c>
      <c r="AI140" s="1044">
        <v>381.3</v>
      </c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</row>
    <row r="141" spans="1:57" x14ac:dyDescent="0.2">
      <c r="A141" s="177" t="s">
        <v>147</v>
      </c>
      <c r="B141" s="64"/>
      <c r="C141" s="64"/>
      <c r="D141" s="64"/>
      <c r="E141" s="64"/>
      <c r="F141" s="64"/>
      <c r="G141" s="64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19"/>
      <c r="V141" s="176"/>
      <c r="W141" s="176"/>
      <c r="X141" s="175"/>
      <c r="Y141" s="19"/>
      <c r="Z141" s="161"/>
      <c r="AA141" s="176"/>
      <c r="AB141" s="176"/>
      <c r="AC141" s="27"/>
      <c r="AD141" s="24"/>
      <c r="AE141" s="110"/>
      <c r="AF141" s="110"/>
      <c r="AG141" s="62"/>
      <c r="AH141" s="126"/>
      <c r="AI141" s="387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42" spans="1:57" x14ac:dyDescent="0.2">
      <c r="A142" s="178" t="s">
        <v>148</v>
      </c>
      <c r="B142" s="69" t="s">
        <v>8</v>
      </c>
      <c r="C142" s="69" t="s">
        <v>8</v>
      </c>
      <c r="D142" s="69" t="s">
        <v>8</v>
      </c>
      <c r="E142" s="69" t="s">
        <v>8</v>
      </c>
      <c r="F142" s="69" t="s">
        <v>8</v>
      </c>
      <c r="G142" s="69" t="s">
        <v>8</v>
      </c>
      <c r="H142" s="69" t="s">
        <v>8</v>
      </c>
      <c r="I142" s="69" t="s">
        <v>8</v>
      </c>
      <c r="J142" s="69" t="s">
        <v>8</v>
      </c>
      <c r="K142" s="69" t="s">
        <v>8</v>
      </c>
      <c r="L142" s="69" t="s">
        <v>8</v>
      </c>
      <c r="M142" s="69" t="s">
        <v>8</v>
      </c>
      <c r="N142" s="69" t="s">
        <v>8</v>
      </c>
      <c r="O142" s="69" t="s">
        <v>8</v>
      </c>
      <c r="P142" s="69" t="s">
        <v>8</v>
      </c>
      <c r="Q142" s="69" t="s">
        <v>8</v>
      </c>
      <c r="R142" s="69" t="s">
        <v>8</v>
      </c>
      <c r="S142" s="69" t="s">
        <v>8</v>
      </c>
      <c r="T142" s="69" t="s">
        <v>8</v>
      </c>
      <c r="U142" s="179">
        <v>0.14099999999999999</v>
      </c>
      <c r="V142" s="179">
        <v>0.14199999999999999</v>
      </c>
      <c r="W142" s="179">
        <v>0.14499999999999999</v>
      </c>
      <c r="X142" s="179">
        <v>0.14899999999999999</v>
      </c>
      <c r="Y142" s="179">
        <v>0.153</v>
      </c>
      <c r="Z142" s="179">
        <v>0.154</v>
      </c>
      <c r="AA142" s="179">
        <v>0.156</v>
      </c>
      <c r="AB142" s="179">
        <v>0.156</v>
      </c>
      <c r="AC142" s="179">
        <v>0.156</v>
      </c>
      <c r="AD142" s="179">
        <v>0.16</v>
      </c>
      <c r="AE142" s="179">
        <v>0.16200000000000001</v>
      </c>
      <c r="AF142" s="179">
        <v>0.16300000000000001</v>
      </c>
      <c r="AG142" s="180">
        <v>0.16600000000000001</v>
      </c>
      <c r="AH142" s="785">
        <v>0.115</v>
      </c>
      <c r="AI142" s="724">
        <v>0.04</v>
      </c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</row>
    <row r="143" spans="1:57" x14ac:dyDescent="0.2">
      <c r="A143" s="178" t="s">
        <v>149</v>
      </c>
      <c r="B143" s="69" t="s">
        <v>8</v>
      </c>
      <c r="C143" s="69" t="s">
        <v>8</v>
      </c>
      <c r="D143" s="69" t="s">
        <v>8</v>
      </c>
      <c r="E143" s="69" t="s">
        <v>8</v>
      </c>
      <c r="F143" s="69" t="s">
        <v>8</v>
      </c>
      <c r="G143" s="69" t="s">
        <v>8</v>
      </c>
      <c r="H143" s="69" t="s">
        <v>8</v>
      </c>
      <c r="I143" s="69" t="s">
        <v>8</v>
      </c>
      <c r="J143" s="69" t="s">
        <v>8</v>
      </c>
      <c r="K143" s="69" t="s">
        <v>8</v>
      </c>
      <c r="L143" s="69" t="s">
        <v>8</v>
      </c>
      <c r="M143" s="69" t="s">
        <v>8</v>
      </c>
      <c r="N143" s="69" t="s">
        <v>8</v>
      </c>
      <c r="O143" s="69" t="s">
        <v>8</v>
      </c>
      <c r="P143" s="69" t="s">
        <v>8</v>
      </c>
      <c r="Q143" s="69" t="s">
        <v>8</v>
      </c>
      <c r="R143" s="69" t="s">
        <v>8</v>
      </c>
      <c r="S143" s="69" t="s">
        <v>8</v>
      </c>
      <c r="T143" s="69" t="s">
        <v>8</v>
      </c>
      <c r="U143" s="179">
        <v>0.66900000000000004</v>
      </c>
      <c r="V143" s="179">
        <v>0.67</v>
      </c>
      <c r="W143" s="179">
        <v>0.69599999999999995</v>
      </c>
      <c r="X143" s="179">
        <v>0.71699999999999997</v>
      </c>
      <c r="Y143" s="179">
        <v>0.73899999999999999</v>
      </c>
      <c r="Z143" s="179">
        <v>0.76400000000000001</v>
      </c>
      <c r="AA143" s="179">
        <v>0.78400000000000003</v>
      </c>
      <c r="AB143" s="179">
        <v>0.79100000000000004</v>
      </c>
      <c r="AC143" s="179">
        <v>0.79300000000000004</v>
      </c>
      <c r="AD143" s="179">
        <v>0.80300000000000005</v>
      </c>
      <c r="AE143" s="179">
        <v>0.81299999999999994</v>
      </c>
      <c r="AF143" s="179">
        <v>0.82</v>
      </c>
      <c r="AG143" s="180">
        <v>0.82599999999999996</v>
      </c>
      <c r="AH143" s="785">
        <v>0.44</v>
      </c>
      <c r="AI143" s="724">
        <v>0.09</v>
      </c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</row>
    <row r="144" spans="1:57" x14ac:dyDescent="0.2">
      <c r="A144" s="178" t="s">
        <v>150</v>
      </c>
      <c r="B144" s="69" t="s">
        <v>8</v>
      </c>
      <c r="C144" s="69" t="s">
        <v>8</v>
      </c>
      <c r="D144" s="69" t="s">
        <v>8</v>
      </c>
      <c r="E144" s="69" t="s">
        <v>8</v>
      </c>
      <c r="F144" s="69" t="s">
        <v>8</v>
      </c>
      <c r="G144" s="69" t="s">
        <v>8</v>
      </c>
      <c r="H144" s="69" t="s">
        <v>8</v>
      </c>
      <c r="I144" s="69" t="s">
        <v>8</v>
      </c>
      <c r="J144" s="69" t="s">
        <v>8</v>
      </c>
      <c r="K144" s="69" t="s">
        <v>8</v>
      </c>
      <c r="L144" s="69" t="s">
        <v>8</v>
      </c>
      <c r="M144" s="69" t="s">
        <v>8</v>
      </c>
      <c r="N144" s="69" t="s">
        <v>8</v>
      </c>
      <c r="O144" s="69" t="s">
        <v>8</v>
      </c>
      <c r="P144" s="69" t="s">
        <v>8</v>
      </c>
      <c r="Q144" s="69" t="s">
        <v>8</v>
      </c>
      <c r="R144" s="69" t="s">
        <v>8</v>
      </c>
      <c r="S144" s="69" t="s">
        <v>8</v>
      </c>
      <c r="T144" s="69" t="s">
        <v>8</v>
      </c>
      <c r="U144" s="99">
        <v>46</v>
      </c>
      <c r="V144" s="99">
        <v>45</v>
      </c>
      <c r="W144" s="99">
        <v>65</v>
      </c>
      <c r="X144" s="99">
        <v>76.7</v>
      </c>
      <c r="Y144" s="99">
        <v>113.7</v>
      </c>
      <c r="Z144" s="99">
        <v>108.8</v>
      </c>
      <c r="AA144" s="99">
        <v>110</v>
      </c>
      <c r="AB144" s="99">
        <v>110.1</v>
      </c>
      <c r="AC144" s="99">
        <v>110.5</v>
      </c>
      <c r="AD144" s="99">
        <v>111.6</v>
      </c>
      <c r="AE144" s="99">
        <v>113.5</v>
      </c>
      <c r="AF144" s="99">
        <v>113.7</v>
      </c>
      <c r="AG144" s="105">
        <v>64.599999999999994</v>
      </c>
      <c r="AH144" s="110">
        <v>109.2</v>
      </c>
      <c r="AI144" s="724">
        <v>2.4</v>
      </c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</row>
    <row r="145" spans="1:57" x14ac:dyDescent="0.2">
      <c r="A145" s="178" t="s">
        <v>151</v>
      </c>
      <c r="B145" s="69" t="s">
        <v>8</v>
      </c>
      <c r="C145" s="69" t="s">
        <v>8</v>
      </c>
      <c r="D145" s="69" t="s">
        <v>8</v>
      </c>
      <c r="E145" s="69" t="s">
        <v>8</v>
      </c>
      <c r="F145" s="69" t="s">
        <v>8</v>
      </c>
      <c r="G145" s="69" t="s">
        <v>8</v>
      </c>
      <c r="H145" s="69" t="s">
        <v>8</v>
      </c>
      <c r="I145" s="69" t="s">
        <v>8</v>
      </c>
      <c r="J145" s="69" t="s">
        <v>8</v>
      </c>
      <c r="K145" s="69" t="s">
        <v>8</v>
      </c>
      <c r="L145" s="69" t="s">
        <v>8</v>
      </c>
      <c r="M145" s="69" t="s">
        <v>8</v>
      </c>
      <c r="N145" s="69" t="s">
        <v>8</v>
      </c>
      <c r="O145" s="69" t="s">
        <v>8</v>
      </c>
      <c r="P145" s="69" t="s">
        <v>8</v>
      </c>
      <c r="Q145" s="69" t="s">
        <v>8</v>
      </c>
      <c r="R145" s="69" t="s">
        <v>8</v>
      </c>
      <c r="S145" s="69" t="s">
        <v>8</v>
      </c>
      <c r="T145" s="69" t="s">
        <v>8</v>
      </c>
      <c r="U145" s="99">
        <v>6</v>
      </c>
      <c r="V145" s="99">
        <v>6.2</v>
      </c>
      <c r="W145" s="99">
        <v>2.4</v>
      </c>
      <c r="X145" s="99">
        <v>4.0999999999999996</v>
      </c>
      <c r="Y145" s="99">
        <v>4.2</v>
      </c>
      <c r="Z145" s="99">
        <v>4.4000000000000004</v>
      </c>
      <c r="AA145" s="99">
        <v>4.2</v>
      </c>
      <c r="AB145" s="99">
        <v>4.9000000000000004</v>
      </c>
      <c r="AC145" s="99">
        <v>3.2</v>
      </c>
      <c r="AD145" s="99">
        <v>3.2</v>
      </c>
      <c r="AE145" s="99">
        <v>2.8</v>
      </c>
      <c r="AF145" s="99">
        <v>1.3</v>
      </c>
      <c r="AG145" s="105">
        <v>2.5</v>
      </c>
      <c r="AH145" s="110" t="s">
        <v>8</v>
      </c>
      <c r="AI145" s="749" t="s">
        <v>8</v>
      </c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</row>
    <row r="146" spans="1:57" x14ac:dyDescent="0.2">
      <c r="A146" s="42" t="s">
        <v>152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27"/>
      <c r="AD146" s="125"/>
      <c r="AE146" s="126"/>
      <c r="AF146" s="110"/>
      <c r="AG146" s="62"/>
      <c r="AH146" s="110"/>
      <c r="AI146" s="387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</row>
    <row r="147" spans="1:57" x14ac:dyDescent="0.2">
      <c r="A147" s="174" t="s">
        <v>153</v>
      </c>
      <c r="B147" s="181" t="s">
        <v>4</v>
      </c>
      <c r="C147" s="69" t="s">
        <v>4</v>
      </c>
      <c r="D147" s="69">
        <v>0.9</v>
      </c>
      <c r="E147" s="96">
        <v>0.3</v>
      </c>
      <c r="F147" s="96">
        <v>0.2</v>
      </c>
      <c r="G147" s="96">
        <v>0.2</v>
      </c>
      <c r="H147" s="64">
        <v>0.3</v>
      </c>
      <c r="I147" s="64">
        <v>0.3</v>
      </c>
      <c r="J147" s="64">
        <v>0.4</v>
      </c>
      <c r="K147" s="96">
        <v>0.56399999999999995</v>
      </c>
      <c r="L147" s="96">
        <v>0.62</v>
      </c>
      <c r="M147" s="96">
        <v>0.80500000000000005</v>
      </c>
      <c r="N147" s="96">
        <v>0.94599999999999995</v>
      </c>
      <c r="O147" s="96">
        <v>1.0649999999999999</v>
      </c>
      <c r="P147" s="96">
        <v>1.1970000000000001</v>
      </c>
      <c r="Q147" s="96">
        <v>1.34</v>
      </c>
      <c r="R147" s="96">
        <v>1.363</v>
      </c>
      <c r="S147" s="96">
        <v>0.91</v>
      </c>
      <c r="T147" s="23">
        <v>0.93500000000000005</v>
      </c>
      <c r="U147" s="23">
        <v>0.95399999999999996</v>
      </c>
      <c r="V147" s="23">
        <v>0.96</v>
      </c>
      <c r="W147" s="23">
        <v>0.90400000000000003</v>
      </c>
      <c r="X147" s="23">
        <v>0.91800000000000004</v>
      </c>
      <c r="Y147" s="23">
        <v>0.94799999999999995</v>
      </c>
      <c r="Z147" s="23">
        <v>0.94099999999999995</v>
      </c>
      <c r="AA147" s="23">
        <v>1.2290000000000001</v>
      </c>
      <c r="AB147" s="23">
        <v>1.4</v>
      </c>
      <c r="AC147" s="27">
        <v>1.3</v>
      </c>
      <c r="AD147" s="27">
        <v>1.4</v>
      </c>
      <c r="AE147" s="182">
        <v>1.3</v>
      </c>
      <c r="AF147" s="110">
        <v>1.1000000000000001</v>
      </c>
      <c r="AG147" s="173">
        <v>0.9</v>
      </c>
      <c r="AH147" s="110">
        <v>0.6</v>
      </c>
      <c r="AI147" s="724">
        <v>0.9</v>
      </c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</row>
    <row r="148" spans="1:57" x14ac:dyDescent="0.2">
      <c r="A148" s="183" t="s">
        <v>154</v>
      </c>
      <c r="B148" s="10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104" t="s">
        <v>4</v>
      </c>
      <c r="I148" s="64" t="s">
        <v>4</v>
      </c>
      <c r="J148" s="64" t="s">
        <v>4</v>
      </c>
      <c r="K148" s="64" t="s">
        <v>4</v>
      </c>
      <c r="L148" s="64" t="s">
        <v>4</v>
      </c>
      <c r="M148" s="64" t="s">
        <v>4</v>
      </c>
      <c r="N148" s="104" t="s">
        <v>4</v>
      </c>
      <c r="O148" s="64" t="s">
        <v>4</v>
      </c>
      <c r="P148" s="64" t="s">
        <v>4</v>
      </c>
      <c r="Q148" s="64" t="s">
        <v>4</v>
      </c>
      <c r="R148" s="64" t="s">
        <v>4</v>
      </c>
      <c r="S148" s="104" t="s">
        <v>4</v>
      </c>
      <c r="T148" s="64" t="s">
        <v>4</v>
      </c>
      <c r="U148" s="23">
        <v>0.4</v>
      </c>
      <c r="V148" s="23">
        <v>0.4</v>
      </c>
      <c r="W148" s="23">
        <v>0.4</v>
      </c>
      <c r="X148" s="23">
        <v>0.4</v>
      </c>
      <c r="Y148" s="23">
        <v>0.4</v>
      </c>
      <c r="Z148" s="23">
        <v>0.4</v>
      </c>
      <c r="AA148" s="23">
        <v>0.4</v>
      </c>
      <c r="AB148" s="23">
        <v>0.5</v>
      </c>
      <c r="AC148" s="99">
        <v>0.5</v>
      </c>
      <c r="AD148" s="99">
        <v>0.5</v>
      </c>
      <c r="AE148" s="130">
        <v>0.5</v>
      </c>
      <c r="AF148" s="23">
        <v>0.5</v>
      </c>
      <c r="AG148" s="173">
        <v>0.5</v>
      </c>
      <c r="AH148" s="110">
        <v>0.4</v>
      </c>
      <c r="AI148" s="724">
        <v>0.4</v>
      </c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</row>
    <row r="149" spans="1:57" x14ac:dyDescent="0.2">
      <c r="A149" s="184" t="s">
        <v>155</v>
      </c>
      <c r="B149" s="181" t="s">
        <v>4</v>
      </c>
      <c r="C149" s="69" t="s">
        <v>4</v>
      </c>
      <c r="D149" s="69">
        <v>0.1</v>
      </c>
      <c r="E149" s="96">
        <v>0.1</v>
      </c>
      <c r="F149" s="96">
        <v>0.1</v>
      </c>
      <c r="G149" s="96">
        <v>0</v>
      </c>
      <c r="H149" s="64" t="s">
        <v>8</v>
      </c>
      <c r="I149" s="64" t="s">
        <v>8</v>
      </c>
      <c r="J149" s="64">
        <v>0.1</v>
      </c>
      <c r="K149" s="96">
        <v>0.35099999999999998</v>
      </c>
      <c r="L149" s="96">
        <v>0.52400000000000002</v>
      </c>
      <c r="M149" s="96">
        <v>0.75700000000000001</v>
      </c>
      <c r="N149" s="96">
        <v>0.92100000000000004</v>
      </c>
      <c r="O149" s="96">
        <v>1.1319999999999999</v>
      </c>
      <c r="P149" s="96">
        <v>1.379</v>
      </c>
      <c r="Q149" s="96">
        <v>1.786</v>
      </c>
      <c r="R149" s="96">
        <v>2.8050000000000002</v>
      </c>
      <c r="S149" s="96">
        <v>2.3050000000000002</v>
      </c>
      <c r="T149" s="96">
        <v>2.72</v>
      </c>
      <c r="U149" s="96">
        <v>2.72</v>
      </c>
      <c r="V149" s="96">
        <v>2.73</v>
      </c>
      <c r="W149" s="96">
        <v>2.782</v>
      </c>
      <c r="X149" s="96">
        <v>2.7909999999999999</v>
      </c>
      <c r="Y149" s="96">
        <v>3.1160000000000001</v>
      </c>
      <c r="Z149" s="96">
        <v>2.8290000000000002</v>
      </c>
      <c r="AA149" s="23">
        <v>3.1</v>
      </c>
      <c r="AB149" s="23">
        <v>3.3</v>
      </c>
      <c r="AC149" s="27">
        <v>3.2</v>
      </c>
      <c r="AD149" s="27">
        <v>3.3</v>
      </c>
      <c r="AE149" s="182">
        <v>2.2999999999999998</v>
      </c>
      <c r="AF149" s="110">
        <v>1.5</v>
      </c>
      <c r="AG149" s="167">
        <v>1.2</v>
      </c>
      <c r="AH149" s="110">
        <v>0.7</v>
      </c>
      <c r="AI149" s="717">
        <v>0.7</v>
      </c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</row>
    <row r="150" spans="1:57" x14ac:dyDescent="0.2">
      <c r="A150" s="174" t="s">
        <v>156</v>
      </c>
      <c r="B150" s="181" t="s">
        <v>4</v>
      </c>
      <c r="C150" s="69" t="s">
        <v>4</v>
      </c>
      <c r="D150" s="69">
        <v>0.1</v>
      </c>
      <c r="E150" s="96">
        <v>0</v>
      </c>
      <c r="F150" s="96">
        <v>0.2</v>
      </c>
      <c r="G150" s="96">
        <v>0.1</v>
      </c>
      <c r="H150" s="64" t="s">
        <v>8</v>
      </c>
      <c r="I150" s="64" t="s">
        <v>8</v>
      </c>
      <c r="J150" s="64" t="s">
        <v>8</v>
      </c>
      <c r="K150" s="96">
        <v>0.17699999999999999</v>
      </c>
      <c r="L150" s="96">
        <v>0.17</v>
      </c>
      <c r="M150" s="96">
        <v>0.45400000000000001</v>
      </c>
      <c r="N150" s="96">
        <v>0.44600000000000001</v>
      </c>
      <c r="O150" s="96">
        <v>7.8E-2</v>
      </c>
      <c r="P150" s="96">
        <v>0.14099999999999999</v>
      </c>
      <c r="Q150" s="96">
        <v>0.224</v>
      </c>
      <c r="R150" s="96">
        <v>0.22900000000000001</v>
      </c>
      <c r="S150" s="96">
        <v>0.105</v>
      </c>
      <c r="T150" s="23">
        <v>0.153</v>
      </c>
      <c r="U150" s="23">
        <v>0.153</v>
      </c>
      <c r="V150" s="23">
        <v>0.154</v>
      </c>
      <c r="W150" s="23">
        <v>0.156</v>
      </c>
      <c r="X150" s="23">
        <v>0.157</v>
      </c>
      <c r="Y150" s="23">
        <v>5.6000000000000001E-2</v>
      </c>
      <c r="Z150" s="23">
        <v>4.1000000000000002E-2</v>
      </c>
      <c r="AA150" s="23">
        <v>0.1</v>
      </c>
      <c r="AB150" s="23">
        <v>0.1</v>
      </c>
      <c r="AC150" s="27">
        <v>0.1</v>
      </c>
      <c r="AD150" s="27">
        <v>0.1</v>
      </c>
      <c r="AE150" s="182">
        <v>0.1</v>
      </c>
      <c r="AF150" s="110">
        <v>0.1</v>
      </c>
      <c r="AG150" s="167">
        <v>0.1</v>
      </c>
      <c r="AH150" s="45">
        <v>0.01</v>
      </c>
      <c r="AI150" s="717">
        <v>0.01</v>
      </c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7" x14ac:dyDescent="0.2">
      <c r="A151" s="174" t="s">
        <v>157</v>
      </c>
      <c r="B151" s="181" t="s">
        <v>4</v>
      </c>
      <c r="C151" s="69" t="s">
        <v>4</v>
      </c>
      <c r="D151" s="69" t="s">
        <v>4</v>
      </c>
      <c r="E151" s="69">
        <v>0.8</v>
      </c>
      <c r="F151" s="69">
        <v>0.7</v>
      </c>
      <c r="G151" s="69">
        <v>0.4</v>
      </c>
      <c r="H151" s="69">
        <v>0.2</v>
      </c>
      <c r="I151" s="69">
        <v>0.2</v>
      </c>
      <c r="J151" s="69">
        <v>0.3</v>
      </c>
      <c r="K151" s="23">
        <v>0.33100000000000002</v>
      </c>
      <c r="L151" s="23">
        <v>0.40300000000000002</v>
      </c>
      <c r="M151" s="23">
        <v>0.53</v>
      </c>
      <c r="N151" s="23">
        <v>0.49</v>
      </c>
      <c r="O151" s="23">
        <v>0.42499999999999999</v>
      </c>
      <c r="P151" s="23">
        <v>0.36099999999999999</v>
      </c>
      <c r="Q151" s="23">
        <v>0.36399999999999999</v>
      </c>
      <c r="R151" s="23">
        <v>0.36299999999999999</v>
      </c>
      <c r="S151" s="23">
        <v>0.35699999999999998</v>
      </c>
      <c r="T151" s="23">
        <v>0.378</v>
      </c>
      <c r="U151" s="23">
        <v>0.38900000000000001</v>
      </c>
      <c r="V151" s="23">
        <v>0.39</v>
      </c>
      <c r="W151" s="23">
        <v>0.39</v>
      </c>
      <c r="X151" s="23">
        <v>0.39100000000000001</v>
      </c>
      <c r="Y151" s="23">
        <v>0.32700000000000001</v>
      </c>
      <c r="Z151" s="23">
        <v>0.28699999999999998</v>
      </c>
      <c r="AA151" s="23">
        <v>0.3</v>
      </c>
      <c r="AB151" s="23">
        <v>0.3</v>
      </c>
      <c r="AC151" s="27">
        <v>0.3</v>
      </c>
      <c r="AD151" s="27">
        <v>0.3</v>
      </c>
      <c r="AE151" s="182">
        <v>0.3</v>
      </c>
      <c r="AF151" s="110">
        <v>0.2</v>
      </c>
      <c r="AG151" s="167">
        <v>0.2</v>
      </c>
      <c r="AH151" s="110">
        <v>0.3</v>
      </c>
      <c r="AI151" s="717">
        <v>0.5</v>
      </c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7" x14ac:dyDescent="0.2">
      <c r="A152" s="174" t="s">
        <v>158</v>
      </c>
      <c r="B152" s="181" t="s">
        <v>4</v>
      </c>
      <c r="C152" s="69" t="s">
        <v>4</v>
      </c>
      <c r="D152" s="69" t="s">
        <v>4</v>
      </c>
      <c r="E152" s="69" t="s">
        <v>4</v>
      </c>
      <c r="F152" s="69" t="s">
        <v>4</v>
      </c>
      <c r="G152" s="96" t="s">
        <v>8</v>
      </c>
      <c r="H152" s="96" t="s">
        <v>8</v>
      </c>
      <c r="I152" s="96" t="s">
        <v>8</v>
      </c>
      <c r="J152" s="96" t="s">
        <v>8</v>
      </c>
      <c r="K152" s="96">
        <v>0</v>
      </c>
      <c r="L152" s="96">
        <v>0</v>
      </c>
      <c r="M152" s="96">
        <v>0</v>
      </c>
      <c r="N152" s="96">
        <v>0</v>
      </c>
      <c r="O152" s="96">
        <v>0</v>
      </c>
      <c r="P152" s="96">
        <v>0</v>
      </c>
      <c r="Q152" s="96">
        <v>0</v>
      </c>
      <c r="R152" s="96">
        <v>0</v>
      </c>
      <c r="S152" s="96">
        <v>0</v>
      </c>
      <c r="T152" s="96">
        <v>0</v>
      </c>
      <c r="U152" s="96">
        <v>0</v>
      </c>
      <c r="V152" s="96">
        <v>0</v>
      </c>
      <c r="W152" s="96">
        <v>0</v>
      </c>
      <c r="X152" s="96">
        <v>0</v>
      </c>
      <c r="Y152" s="96">
        <v>0</v>
      </c>
      <c r="Z152" s="96">
        <v>0</v>
      </c>
      <c r="AA152" s="96">
        <v>0</v>
      </c>
      <c r="AB152" s="96">
        <v>0</v>
      </c>
      <c r="AC152" s="27">
        <v>0</v>
      </c>
      <c r="AD152" s="27">
        <v>0</v>
      </c>
      <c r="AE152" s="66">
        <v>0</v>
      </c>
      <c r="AF152" s="110">
        <v>0</v>
      </c>
      <c r="AG152" s="167">
        <v>1.8</v>
      </c>
      <c r="AH152" s="110">
        <v>0</v>
      </c>
      <c r="AI152" s="717">
        <v>0</v>
      </c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7" ht="22.5" x14ac:dyDescent="0.2">
      <c r="A153" s="41" t="s">
        <v>159</v>
      </c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36"/>
      <c r="AD153" s="125"/>
      <c r="AE153" s="126"/>
      <c r="AF153" s="110"/>
      <c r="AG153" s="62"/>
      <c r="AH153" s="394"/>
      <c r="AI153" s="384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</row>
    <row r="154" spans="1:57" x14ac:dyDescent="0.2">
      <c r="A154" s="185" t="s">
        <v>82</v>
      </c>
      <c r="B154" s="91"/>
      <c r="C154" s="91"/>
      <c r="D154" s="91"/>
      <c r="E154" s="91"/>
      <c r="F154" s="91"/>
      <c r="G154" s="91"/>
      <c r="H154" s="91"/>
      <c r="I154" s="22">
        <v>330</v>
      </c>
      <c r="J154" s="22">
        <v>11.5</v>
      </c>
      <c r="K154" s="23">
        <v>122.3</v>
      </c>
      <c r="L154" s="23">
        <v>47.2</v>
      </c>
      <c r="M154" s="23">
        <v>85.9</v>
      </c>
      <c r="N154" s="23">
        <v>49.4</v>
      </c>
      <c r="O154" s="23">
        <v>654.5</v>
      </c>
      <c r="P154" s="23">
        <v>391.5</v>
      </c>
      <c r="Q154" s="23">
        <v>551.4</v>
      </c>
      <c r="R154" s="23">
        <v>404.8</v>
      </c>
      <c r="S154" s="23">
        <v>379.6</v>
      </c>
      <c r="T154" s="23">
        <v>1312.8</v>
      </c>
      <c r="U154" s="23">
        <v>596.4</v>
      </c>
      <c r="V154" s="23">
        <v>1162.2</v>
      </c>
      <c r="W154" s="23">
        <v>1632.3</v>
      </c>
      <c r="X154" s="23">
        <v>786.6</v>
      </c>
      <c r="Y154" s="23">
        <v>716.9</v>
      </c>
      <c r="Z154" s="23">
        <v>1494.9</v>
      </c>
      <c r="AA154" s="23">
        <v>1890.8</v>
      </c>
      <c r="AB154" s="23">
        <v>1725.3</v>
      </c>
      <c r="AC154" s="64">
        <v>4272</v>
      </c>
      <c r="AD154" s="24">
        <v>2095.6</v>
      </c>
      <c r="AE154" s="186">
        <v>1453.7</v>
      </c>
      <c r="AF154" s="25">
        <v>1031</v>
      </c>
      <c r="AG154" s="173">
        <v>2232.4</v>
      </c>
      <c r="AH154" s="172">
        <v>1738.2</v>
      </c>
      <c r="AI154" s="717">
        <v>4144.8</v>
      </c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</row>
    <row r="155" spans="1:57" x14ac:dyDescent="0.2">
      <c r="A155" s="41" t="s">
        <v>160</v>
      </c>
      <c r="B155" s="91"/>
      <c r="C155" s="91"/>
      <c r="D155" s="91"/>
      <c r="E155" s="91"/>
      <c r="F155" s="91"/>
      <c r="G155" s="91"/>
      <c r="H155" s="91"/>
      <c r="I155" s="22" t="s">
        <v>8</v>
      </c>
      <c r="J155" s="22">
        <v>3.3</v>
      </c>
      <c r="K155" s="23">
        <v>1007.7</v>
      </c>
      <c r="L155" s="23">
        <v>36.200000000000003</v>
      </c>
      <c r="M155" s="23">
        <v>173.3</v>
      </c>
      <c r="N155" s="23">
        <v>56</v>
      </c>
      <c r="O155" s="23">
        <v>1276.5999999999999</v>
      </c>
      <c r="P155" s="23">
        <v>56.2</v>
      </c>
      <c r="Q155" s="23">
        <v>135.19999999999999</v>
      </c>
      <c r="R155" s="23">
        <v>69.599999999999994</v>
      </c>
      <c r="S155" s="23">
        <v>86.8</v>
      </c>
      <c r="T155" s="23">
        <v>323.89999999999998</v>
      </c>
      <c r="U155" s="23">
        <v>43.2</v>
      </c>
      <c r="V155" s="23">
        <v>184.2</v>
      </c>
      <c r="W155" s="23">
        <v>135.4</v>
      </c>
      <c r="X155" s="23">
        <v>46.6</v>
      </c>
      <c r="Y155" s="23">
        <v>92.4</v>
      </c>
      <c r="Z155" s="23">
        <v>204.8</v>
      </c>
      <c r="AA155" s="23">
        <v>119.9</v>
      </c>
      <c r="AB155" s="23">
        <v>87.4</v>
      </c>
      <c r="AC155" s="64">
        <v>237.9</v>
      </c>
      <c r="AD155" s="24">
        <v>47.9</v>
      </c>
      <c r="AE155" s="186">
        <v>69.599999999999994</v>
      </c>
      <c r="AF155" s="25">
        <v>68.3</v>
      </c>
      <c r="AG155" s="26">
        <v>209.3</v>
      </c>
      <c r="AH155" s="394">
        <v>74.900000000000006</v>
      </c>
      <c r="AI155" s="717">
        <v>231.1</v>
      </c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</row>
    <row r="156" spans="1:57" ht="22.5" x14ac:dyDescent="0.2">
      <c r="A156" s="41" t="s">
        <v>161</v>
      </c>
      <c r="B156" s="91"/>
      <c r="C156" s="91"/>
      <c r="D156" s="91"/>
      <c r="E156" s="91"/>
      <c r="F156" s="91"/>
      <c r="G156" s="91"/>
      <c r="H156" s="91"/>
      <c r="I156" s="91"/>
      <c r="J156" s="16">
        <v>3.3</v>
      </c>
      <c r="K156" s="24">
        <v>33.299999999999997</v>
      </c>
      <c r="L156" s="24">
        <v>12.1</v>
      </c>
      <c r="M156" s="24">
        <v>21</v>
      </c>
      <c r="N156" s="24">
        <v>11.8</v>
      </c>
      <c r="O156" s="24">
        <v>150.6</v>
      </c>
      <c r="P156" s="24">
        <v>84.6</v>
      </c>
      <c r="Q156" s="24">
        <v>114.4</v>
      </c>
      <c r="R156" s="24">
        <v>79.599999999999994</v>
      </c>
      <c r="S156" s="24">
        <v>69.099999999999994</v>
      </c>
      <c r="T156" s="24">
        <v>223.8</v>
      </c>
      <c r="U156" s="24">
        <v>96.7</v>
      </c>
      <c r="V156" s="24">
        <v>178.1</v>
      </c>
      <c r="W156" s="24">
        <v>241.1</v>
      </c>
      <c r="X156" s="24">
        <v>112.4</v>
      </c>
      <c r="Y156" s="24">
        <v>103.9</v>
      </c>
      <c r="Z156" s="24">
        <v>212.8</v>
      </c>
      <c r="AA156" s="24">
        <v>255.1</v>
      </c>
      <c r="AB156" s="24">
        <v>223</v>
      </c>
      <c r="AC156" s="64">
        <v>530.5</v>
      </c>
      <c r="AD156" s="24">
        <f>AC156*AD155/100</f>
        <v>254.1095</v>
      </c>
      <c r="AE156" s="186">
        <f>AD156*AE155/100</f>
        <v>176.86021199999999</v>
      </c>
      <c r="AF156" s="25">
        <v>120.8</v>
      </c>
      <c r="AG156" s="110">
        <v>112.8</v>
      </c>
      <c r="AH156" s="394">
        <v>84.4</v>
      </c>
      <c r="AI156" s="1041">
        <v>195</v>
      </c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</row>
    <row r="157" spans="1:57" x14ac:dyDescent="0.2">
      <c r="A157" s="41" t="s">
        <v>162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36"/>
      <c r="AD157" s="125"/>
      <c r="AE157" s="125"/>
      <c r="AF157" s="25"/>
      <c r="AG157" s="26"/>
      <c r="AH157" s="394"/>
      <c r="AI157" s="384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</row>
    <row r="158" spans="1:57" x14ac:dyDescent="0.2">
      <c r="A158" s="41" t="s">
        <v>163</v>
      </c>
      <c r="B158" s="22" t="s">
        <v>8</v>
      </c>
      <c r="C158" s="22" t="s">
        <v>8</v>
      </c>
      <c r="D158" s="22" t="s">
        <v>8</v>
      </c>
      <c r="E158" s="22" t="s">
        <v>8</v>
      </c>
      <c r="F158" s="22" t="s">
        <v>8</v>
      </c>
      <c r="G158" s="22" t="s">
        <v>8</v>
      </c>
      <c r="H158" s="22" t="s">
        <v>8</v>
      </c>
      <c r="I158" s="22" t="s">
        <v>8</v>
      </c>
      <c r="J158" s="22" t="s">
        <v>8</v>
      </c>
      <c r="K158" s="64" t="s">
        <v>8</v>
      </c>
      <c r="L158" s="64" t="s">
        <v>8</v>
      </c>
      <c r="M158" s="64" t="s">
        <v>8</v>
      </c>
      <c r="N158" s="64" t="s">
        <v>8</v>
      </c>
      <c r="O158" s="64">
        <v>0.2</v>
      </c>
      <c r="P158" s="64">
        <v>0.6</v>
      </c>
      <c r="Q158" s="64">
        <v>1</v>
      </c>
      <c r="R158" s="64">
        <v>1.4</v>
      </c>
      <c r="S158" s="64">
        <v>10.4</v>
      </c>
      <c r="T158" s="64">
        <v>0.2</v>
      </c>
      <c r="U158" s="64">
        <v>8.4</v>
      </c>
      <c r="V158" s="64">
        <v>15.8</v>
      </c>
      <c r="W158" s="64">
        <v>3.8</v>
      </c>
      <c r="X158" s="64">
        <v>8.1</v>
      </c>
      <c r="Y158" s="64">
        <v>3.9</v>
      </c>
      <c r="Z158" s="64">
        <v>0.1</v>
      </c>
      <c r="AA158" s="64">
        <v>3.6</v>
      </c>
      <c r="AB158" s="64" t="s">
        <v>8</v>
      </c>
      <c r="AC158" s="36">
        <v>0.4</v>
      </c>
      <c r="AD158" s="36" t="s">
        <v>8</v>
      </c>
      <c r="AE158" s="36" t="s">
        <v>8</v>
      </c>
      <c r="AF158" s="25">
        <v>0.1</v>
      </c>
      <c r="AG158" s="26">
        <v>3.5</v>
      </c>
      <c r="AH158" s="173" t="s">
        <v>8</v>
      </c>
      <c r="AI158" s="716" t="s">
        <v>8</v>
      </c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</row>
    <row r="159" spans="1:57" ht="22.5" x14ac:dyDescent="0.2">
      <c r="A159" s="41" t="s">
        <v>164</v>
      </c>
      <c r="B159" s="22" t="s">
        <v>8</v>
      </c>
      <c r="C159" s="22" t="s">
        <v>8</v>
      </c>
      <c r="D159" s="22" t="s">
        <v>8</v>
      </c>
      <c r="E159" s="22" t="s">
        <v>8</v>
      </c>
      <c r="F159" s="22" t="s">
        <v>8</v>
      </c>
      <c r="G159" s="22" t="s">
        <v>8</v>
      </c>
      <c r="H159" s="22" t="s">
        <v>8</v>
      </c>
      <c r="I159" s="22" t="s">
        <v>8</v>
      </c>
      <c r="J159" s="22" t="s">
        <v>8</v>
      </c>
      <c r="K159" s="64" t="s">
        <v>8</v>
      </c>
      <c r="L159" s="64" t="s">
        <v>8</v>
      </c>
      <c r="M159" s="64" t="s">
        <v>8</v>
      </c>
      <c r="N159" s="64" t="s">
        <v>8</v>
      </c>
      <c r="O159" s="64" t="s">
        <v>8</v>
      </c>
      <c r="P159" s="64">
        <v>375.1</v>
      </c>
      <c r="Q159" s="64">
        <v>155.19999999999999</v>
      </c>
      <c r="R159" s="64">
        <v>138.69999999999999</v>
      </c>
      <c r="S159" s="64">
        <v>758.8</v>
      </c>
      <c r="T159" s="64">
        <v>2.2000000000000002</v>
      </c>
      <c r="U159" s="64">
        <v>3663.6</v>
      </c>
      <c r="V159" s="64">
        <v>189.2</v>
      </c>
      <c r="W159" s="64">
        <v>24.4</v>
      </c>
      <c r="X159" s="64">
        <v>211.2</v>
      </c>
      <c r="Y159" s="64">
        <v>48.4</v>
      </c>
      <c r="Z159" s="64">
        <v>1.9</v>
      </c>
      <c r="AA159" s="64">
        <v>4801.3</v>
      </c>
      <c r="AB159" s="64" t="s">
        <v>8</v>
      </c>
      <c r="AC159" s="36" t="s">
        <v>8</v>
      </c>
      <c r="AD159" s="36" t="s">
        <v>8</v>
      </c>
      <c r="AE159" s="36" t="s">
        <v>8</v>
      </c>
      <c r="AF159" s="110" t="s">
        <v>8</v>
      </c>
      <c r="AG159" s="26">
        <v>3072.8</v>
      </c>
      <c r="AH159" s="173" t="s">
        <v>8</v>
      </c>
      <c r="AI159" s="1045" t="s">
        <v>8</v>
      </c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</row>
    <row r="160" spans="1:57" ht="22.5" x14ac:dyDescent="0.2">
      <c r="A160" s="41" t="s">
        <v>165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6"/>
      <c r="AD160" s="36"/>
      <c r="AE160" s="36" t="s">
        <v>8</v>
      </c>
      <c r="AF160" s="110"/>
      <c r="AG160" s="110"/>
      <c r="AH160" s="173"/>
      <c r="AI160" s="384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</row>
    <row r="161" spans="1:57" ht="22.5" x14ac:dyDescent="0.2">
      <c r="A161" s="185" t="s">
        <v>166</v>
      </c>
      <c r="B161" s="12" t="s">
        <v>8</v>
      </c>
      <c r="C161" s="12" t="s">
        <v>8</v>
      </c>
      <c r="D161" s="12" t="s">
        <v>8</v>
      </c>
      <c r="E161" s="12" t="s">
        <v>8</v>
      </c>
      <c r="F161" s="12" t="s">
        <v>8</v>
      </c>
      <c r="G161" s="12" t="s">
        <v>8</v>
      </c>
      <c r="H161" s="12" t="s">
        <v>8</v>
      </c>
      <c r="I161" s="12" t="s">
        <v>8</v>
      </c>
      <c r="J161" s="12" t="s">
        <v>8</v>
      </c>
      <c r="K161" s="109" t="s">
        <v>8</v>
      </c>
      <c r="L161" s="109" t="s">
        <v>8</v>
      </c>
      <c r="M161" s="109" t="s">
        <v>8</v>
      </c>
      <c r="N161" s="109" t="s">
        <v>8</v>
      </c>
      <c r="O161" s="109" t="s">
        <v>8</v>
      </c>
      <c r="P161" s="109" t="s">
        <v>8</v>
      </c>
      <c r="Q161" s="109" t="s">
        <v>8</v>
      </c>
      <c r="R161" s="109" t="s">
        <v>8</v>
      </c>
      <c r="S161" s="109" t="s">
        <v>8</v>
      </c>
      <c r="T161" s="109" t="s">
        <v>8</v>
      </c>
      <c r="U161" s="109" t="s">
        <v>8</v>
      </c>
      <c r="V161" s="109" t="s">
        <v>8</v>
      </c>
      <c r="W161" s="109" t="s">
        <v>8</v>
      </c>
      <c r="X161" s="109" t="s">
        <v>8</v>
      </c>
      <c r="Y161" s="109" t="s">
        <v>8</v>
      </c>
      <c r="Z161" s="109" t="s">
        <v>8</v>
      </c>
      <c r="AA161" s="109">
        <v>600</v>
      </c>
      <c r="AB161" s="109" t="s">
        <v>8</v>
      </c>
      <c r="AC161" s="36" t="s">
        <v>8</v>
      </c>
      <c r="AD161" s="36" t="s">
        <v>8</v>
      </c>
      <c r="AE161" s="36" t="s">
        <v>8</v>
      </c>
      <c r="AF161" s="110" t="s">
        <v>8</v>
      </c>
      <c r="AG161" s="110" t="s">
        <v>8</v>
      </c>
      <c r="AH161" s="173" t="s">
        <v>8</v>
      </c>
      <c r="AI161" s="23" t="s">
        <v>8</v>
      </c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</row>
    <row r="162" spans="1:57" ht="22.5" x14ac:dyDescent="0.2">
      <c r="A162" s="185" t="s">
        <v>167</v>
      </c>
      <c r="B162" s="12" t="s">
        <v>8</v>
      </c>
      <c r="C162" s="12" t="s">
        <v>8</v>
      </c>
      <c r="D162" s="12" t="s">
        <v>8</v>
      </c>
      <c r="E162" s="12" t="s">
        <v>8</v>
      </c>
      <c r="F162" s="12" t="s">
        <v>8</v>
      </c>
      <c r="G162" s="12" t="s">
        <v>8</v>
      </c>
      <c r="H162" s="12" t="s">
        <v>8</v>
      </c>
      <c r="I162" s="12" t="s">
        <v>8</v>
      </c>
      <c r="J162" s="12" t="s">
        <v>8</v>
      </c>
      <c r="K162" s="109" t="s">
        <v>8</v>
      </c>
      <c r="L162" s="109" t="s">
        <v>8</v>
      </c>
      <c r="M162" s="109" t="s">
        <v>8</v>
      </c>
      <c r="N162" s="109" t="s">
        <v>8</v>
      </c>
      <c r="O162" s="109" t="s">
        <v>8</v>
      </c>
      <c r="P162" s="109" t="s">
        <v>8</v>
      </c>
      <c r="Q162" s="109" t="s">
        <v>8</v>
      </c>
      <c r="R162" s="109" t="s">
        <v>8</v>
      </c>
      <c r="S162" s="109" t="s">
        <v>8</v>
      </c>
      <c r="T162" s="109" t="s">
        <v>8</v>
      </c>
      <c r="U162" s="109" t="s">
        <v>8</v>
      </c>
      <c r="V162" s="109" t="s">
        <v>8</v>
      </c>
      <c r="W162" s="109">
        <v>100</v>
      </c>
      <c r="X162" s="109" t="s">
        <v>8</v>
      </c>
      <c r="Y162" s="109" t="s">
        <v>8</v>
      </c>
      <c r="Z162" s="109" t="s">
        <v>8</v>
      </c>
      <c r="AA162" s="109" t="s">
        <v>8</v>
      </c>
      <c r="AB162" s="109" t="s">
        <v>8</v>
      </c>
      <c r="AC162" s="36" t="s">
        <v>8</v>
      </c>
      <c r="AD162" s="36" t="s">
        <v>8</v>
      </c>
      <c r="AE162" s="36" t="s">
        <v>8</v>
      </c>
      <c r="AF162" s="110" t="s">
        <v>8</v>
      </c>
      <c r="AG162" s="110" t="s">
        <v>8</v>
      </c>
      <c r="AH162" s="173" t="s">
        <v>8</v>
      </c>
      <c r="AI162" s="23" t="s">
        <v>8</v>
      </c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 x14ac:dyDescent="0.2">
      <c r="A163" s="41" t="s">
        <v>168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36"/>
      <c r="AD163" s="125"/>
      <c r="AE163" s="125"/>
      <c r="AF163" s="126"/>
      <c r="AG163" s="62"/>
      <c r="AH163" s="26"/>
      <c r="AI163" s="384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 x14ac:dyDescent="0.2">
      <c r="A164" s="41" t="s">
        <v>169</v>
      </c>
      <c r="B164" s="22" t="s">
        <v>8</v>
      </c>
      <c r="C164" s="22" t="s">
        <v>8</v>
      </c>
      <c r="D164" s="22" t="s">
        <v>8</v>
      </c>
      <c r="E164" s="22" t="s">
        <v>8</v>
      </c>
      <c r="F164" s="22" t="s">
        <v>8</v>
      </c>
      <c r="G164" s="22" t="s">
        <v>8</v>
      </c>
      <c r="H164" s="22" t="s">
        <v>8</v>
      </c>
      <c r="I164" s="22" t="s">
        <v>8</v>
      </c>
      <c r="J164" s="131">
        <v>108.3</v>
      </c>
      <c r="K164" s="131">
        <v>252</v>
      </c>
      <c r="L164" s="131">
        <v>345.5</v>
      </c>
      <c r="M164" s="131">
        <v>234</v>
      </c>
      <c r="N164" s="131">
        <v>501</v>
      </c>
      <c r="O164" s="131">
        <v>481.2</v>
      </c>
      <c r="P164" s="23">
        <v>10.3</v>
      </c>
      <c r="Q164" s="23">
        <v>5.2</v>
      </c>
      <c r="R164" s="23">
        <v>5.6</v>
      </c>
      <c r="S164" s="23" t="s">
        <v>8</v>
      </c>
      <c r="T164" s="23" t="s">
        <v>8</v>
      </c>
      <c r="U164" s="23" t="s">
        <v>8</v>
      </c>
      <c r="V164" s="23" t="s">
        <v>8</v>
      </c>
      <c r="W164" s="23" t="s">
        <v>8</v>
      </c>
      <c r="X164" s="23" t="s">
        <v>8</v>
      </c>
      <c r="Y164" s="23" t="s">
        <v>8</v>
      </c>
      <c r="Z164" s="23" t="s">
        <v>8</v>
      </c>
      <c r="AA164" s="23" t="s">
        <v>8</v>
      </c>
      <c r="AB164" s="58" t="s">
        <v>8</v>
      </c>
      <c r="AC164" s="58" t="s">
        <v>8</v>
      </c>
      <c r="AD164" s="36" t="s">
        <v>8</v>
      </c>
      <c r="AE164" s="36" t="s">
        <v>8</v>
      </c>
      <c r="AF164" s="62" t="s">
        <v>8</v>
      </c>
      <c r="AG164" s="110" t="s">
        <v>8</v>
      </c>
      <c r="AH164" s="26">
        <v>43.4</v>
      </c>
      <c r="AI164" s="359" t="s">
        <v>8</v>
      </c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 x14ac:dyDescent="0.2">
      <c r="A165" s="41" t="s">
        <v>5</v>
      </c>
      <c r="B165" s="22" t="s">
        <v>8</v>
      </c>
      <c r="C165" s="22" t="s">
        <v>8</v>
      </c>
      <c r="D165" s="22" t="s">
        <v>8</v>
      </c>
      <c r="E165" s="22" t="s">
        <v>8</v>
      </c>
      <c r="F165" s="22" t="s">
        <v>8</v>
      </c>
      <c r="G165" s="22" t="s">
        <v>8</v>
      </c>
      <c r="H165" s="22" t="s">
        <v>8</v>
      </c>
      <c r="I165" s="22" t="s">
        <v>8</v>
      </c>
      <c r="J165" s="22" t="s">
        <v>8</v>
      </c>
      <c r="K165" s="22">
        <f t="shared" ref="K165:R165" si="1">K164/J164*100</f>
        <v>232.68698060941827</v>
      </c>
      <c r="L165" s="22">
        <f t="shared" si="1"/>
        <v>137.10317460317461</v>
      </c>
      <c r="M165" s="22">
        <f t="shared" si="1"/>
        <v>67.727930535455855</v>
      </c>
      <c r="N165" s="22">
        <f t="shared" si="1"/>
        <v>214.10256410256409</v>
      </c>
      <c r="O165" s="22">
        <f t="shared" si="1"/>
        <v>96.047904191616766</v>
      </c>
      <c r="P165" s="22">
        <f t="shared" si="1"/>
        <v>2.1404821280133</v>
      </c>
      <c r="Q165" s="22">
        <f t="shared" si="1"/>
        <v>50.485436893203882</v>
      </c>
      <c r="R165" s="22">
        <f t="shared" si="1"/>
        <v>107.69230769230769</v>
      </c>
      <c r="S165" s="23" t="s">
        <v>8</v>
      </c>
      <c r="T165" s="23" t="s">
        <v>8</v>
      </c>
      <c r="U165" s="23" t="s">
        <v>8</v>
      </c>
      <c r="V165" s="23" t="s">
        <v>8</v>
      </c>
      <c r="W165" s="23" t="s">
        <v>8</v>
      </c>
      <c r="X165" s="23" t="s">
        <v>8</v>
      </c>
      <c r="Y165" s="23" t="s">
        <v>8</v>
      </c>
      <c r="Z165" s="23" t="s">
        <v>8</v>
      </c>
      <c r="AA165" s="23" t="s">
        <v>8</v>
      </c>
      <c r="AB165" s="58" t="s">
        <v>8</v>
      </c>
      <c r="AC165" s="58" t="s">
        <v>8</v>
      </c>
      <c r="AD165" s="36" t="s">
        <v>8</v>
      </c>
      <c r="AE165" s="36" t="s">
        <v>8</v>
      </c>
      <c r="AF165" s="62" t="s">
        <v>8</v>
      </c>
      <c r="AG165" s="110" t="s">
        <v>8</v>
      </c>
      <c r="AH165" s="26" t="s">
        <v>8</v>
      </c>
      <c r="AI165" s="359" t="s">
        <v>8</v>
      </c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 x14ac:dyDescent="0.2">
      <c r="A166" s="41" t="s">
        <v>170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36"/>
      <c r="AE166" s="36"/>
      <c r="AF166" s="62"/>
      <c r="AG166" s="26"/>
      <c r="AH166" s="26"/>
      <c r="AI166" s="359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</row>
    <row r="167" spans="1:57" x14ac:dyDescent="0.2">
      <c r="A167" s="41" t="s">
        <v>171</v>
      </c>
      <c r="B167" s="22" t="s">
        <v>8</v>
      </c>
      <c r="C167" s="22" t="s">
        <v>8</v>
      </c>
      <c r="D167" s="22" t="s">
        <v>8</v>
      </c>
      <c r="E167" s="22" t="s">
        <v>8</v>
      </c>
      <c r="F167" s="22" t="s">
        <v>8</v>
      </c>
      <c r="G167" s="22" t="s">
        <v>8</v>
      </c>
      <c r="H167" s="22" t="s">
        <v>8</v>
      </c>
      <c r="I167" s="22" t="s">
        <v>8</v>
      </c>
      <c r="J167" s="131">
        <v>210.6</v>
      </c>
      <c r="K167" s="131">
        <v>2056.6</v>
      </c>
      <c r="L167" s="131">
        <v>3197.5</v>
      </c>
      <c r="M167" s="131">
        <v>4164</v>
      </c>
      <c r="N167" s="131">
        <v>6832</v>
      </c>
      <c r="O167" s="131">
        <v>7197.2</v>
      </c>
      <c r="P167" s="23">
        <v>78.099999999999994</v>
      </c>
      <c r="Q167" s="23">
        <v>42.3</v>
      </c>
      <c r="R167" s="23">
        <v>44.1</v>
      </c>
      <c r="S167" s="23" t="s">
        <v>8</v>
      </c>
      <c r="T167" s="23" t="s">
        <v>8</v>
      </c>
      <c r="U167" s="23" t="s">
        <v>8</v>
      </c>
      <c r="V167" s="23" t="s">
        <v>8</v>
      </c>
      <c r="W167" s="23" t="s">
        <v>8</v>
      </c>
      <c r="X167" s="23" t="s">
        <v>8</v>
      </c>
      <c r="Y167" s="23" t="s">
        <v>8</v>
      </c>
      <c r="Z167" s="23" t="s">
        <v>8</v>
      </c>
      <c r="AA167" s="23" t="s">
        <v>8</v>
      </c>
      <c r="AB167" s="58" t="s">
        <v>8</v>
      </c>
      <c r="AC167" s="58" t="s">
        <v>8</v>
      </c>
      <c r="AD167" s="36" t="s">
        <v>8</v>
      </c>
      <c r="AE167" s="36" t="s">
        <v>8</v>
      </c>
      <c r="AF167" s="62" t="s">
        <v>8</v>
      </c>
      <c r="AG167" s="110" t="s">
        <v>8</v>
      </c>
      <c r="AH167" s="26">
        <v>1362.9</v>
      </c>
      <c r="AI167" s="359" t="s">
        <v>8</v>
      </c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</row>
    <row r="168" spans="1:57" x14ac:dyDescent="0.2">
      <c r="A168" s="187" t="s">
        <v>5</v>
      </c>
      <c r="B168" s="22" t="s">
        <v>8</v>
      </c>
      <c r="C168" s="22" t="s">
        <v>8</v>
      </c>
      <c r="D168" s="22" t="s">
        <v>8</v>
      </c>
      <c r="E168" s="22" t="s">
        <v>8</v>
      </c>
      <c r="F168" s="22" t="s">
        <v>8</v>
      </c>
      <c r="G168" s="22" t="s">
        <v>8</v>
      </c>
      <c r="H168" s="22" t="s">
        <v>8</v>
      </c>
      <c r="I168" s="22" t="s">
        <v>8</v>
      </c>
      <c r="J168" s="22" t="s">
        <v>8</v>
      </c>
      <c r="K168" s="22">
        <f t="shared" ref="K168:R168" si="2">K167/J167*100</f>
        <v>976.54320987654319</v>
      </c>
      <c r="L168" s="22">
        <f t="shared" si="2"/>
        <v>155.47505591753381</v>
      </c>
      <c r="M168" s="22">
        <f t="shared" si="2"/>
        <v>130.22673964034402</v>
      </c>
      <c r="N168" s="22">
        <f t="shared" si="2"/>
        <v>164.07300672430355</v>
      </c>
      <c r="O168" s="22">
        <f t="shared" si="2"/>
        <v>105.34543325526933</v>
      </c>
      <c r="P168" s="22">
        <f t="shared" si="2"/>
        <v>1.085144222753293</v>
      </c>
      <c r="Q168" s="22">
        <f t="shared" si="2"/>
        <v>54.161331626120358</v>
      </c>
      <c r="R168" s="22">
        <f t="shared" si="2"/>
        <v>104.25531914893618</v>
      </c>
      <c r="S168" s="23" t="s">
        <v>8</v>
      </c>
      <c r="T168" s="23" t="s">
        <v>8</v>
      </c>
      <c r="U168" s="23" t="s">
        <v>8</v>
      </c>
      <c r="V168" s="23" t="s">
        <v>8</v>
      </c>
      <c r="W168" s="23" t="s">
        <v>8</v>
      </c>
      <c r="X168" s="23" t="s">
        <v>8</v>
      </c>
      <c r="Y168" s="23" t="s">
        <v>8</v>
      </c>
      <c r="Z168" s="23" t="s">
        <v>8</v>
      </c>
      <c r="AA168" s="23" t="s">
        <v>8</v>
      </c>
      <c r="AB168" s="58" t="s">
        <v>8</v>
      </c>
      <c r="AC168" s="58" t="s">
        <v>8</v>
      </c>
      <c r="AD168" s="36" t="s">
        <v>8</v>
      </c>
      <c r="AE168" s="36" t="s">
        <v>8</v>
      </c>
      <c r="AF168" s="62" t="s">
        <v>8</v>
      </c>
      <c r="AG168" s="26" t="s">
        <v>8</v>
      </c>
      <c r="AH168" s="26" t="s">
        <v>8</v>
      </c>
      <c r="AI168" s="359" t="s">
        <v>8</v>
      </c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</row>
    <row r="169" spans="1:57" x14ac:dyDescent="0.2">
      <c r="A169" s="41" t="s">
        <v>172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36"/>
      <c r="AE169" s="36"/>
      <c r="AF169" s="62"/>
      <c r="AG169" s="26"/>
      <c r="AH169" s="394"/>
      <c r="AI169" s="359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</row>
    <row r="170" spans="1:57" x14ac:dyDescent="0.2">
      <c r="A170" s="41" t="s">
        <v>173</v>
      </c>
      <c r="B170" s="22" t="s">
        <v>8</v>
      </c>
      <c r="C170" s="22" t="s">
        <v>8</v>
      </c>
      <c r="D170" s="22" t="s">
        <v>8</v>
      </c>
      <c r="E170" s="131">
        <v>2.6</v>
      </c>
      <c r="F170" s="131" t="s">
        <v>8</v>
      </c>
      <c r="G170" s="131" t="s">
        <v>8</v>
      </c>
      <c r="H170" s="131">
        <v>1.3</v>
      </c>
      <c r="I170" s="131">
        <v>8</v>
      </c>
      <c r="J170" s="131">
        <v>3272.2</v>
      </c>
      <c r="K170" s="131">
        <v>304</v>
      </c>
      <c r="L170" s="131">
        <v>30.3</v>
      </c>
      <c r="M170" s="131">
        <v>69.7</v>
      </c>
      <c r="N170" s="131">
        <v>482.4</v>
      </c>
      <c r="O170" s="131">
        <v>383.7</v>
      </c>
      <c r="P170" s="23">
        <v>22.2</v>
      </c>
      <c r="Q170" s="23">
        <v>28.6</v>
      </c>
      <c r="R170" s="23">
        <v>27.5</v>
      </c>
      <c r="S170" s="23">
        <v>26.3</v>
      </c>
      <c r="T170" s="23">
        <v>96.7</v>
      </c>
      <c r="U170" s="23">
        <v>126.6</v>
      </c>
      <c r="V170" s="23">
        <v>260.7</v>
      </c>
      <c r="W170" s="23">
        <v>117.1</v>
      </c>
      <c r="X170" s="23">
        <v>59.6</v>
      </c>
      <c r="Y170" s="23">
        <v>71.099999999999994</v>
      </c>
      <c r="Z170" s="23">
        <v>302.2</v>
      </c>
      <c r="AA170" s="23">
        <v>152.19999999999999</v>
      </c>
      <c r="AB170" s="58" t="s">
        <v>8</v>
      </c>
      <c r="AC170" s="58" t="s">
        <v>8</v>
      </c>
      <c r="AD170" s="36" t="s">
        <v>8</v>
      </c>
      <c r="AE170" s="36" t="s">
        <v>8</v>
      </c>
      <c r="AF170" s="62" t="s">
        <v>8</v>
      </c>
      <c r="AG170" s="26" t="s">
        <v>8</v>
      </c>
      <c r="AH170" s="26" t="s">
        <v>8</v>
      </c>
      <c r="AI170" s="359" t="s">
        <v>8</v>
      </c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</row>
    <row r="171" spans="1:57" x14ac:dyDescent="0.2">
      <c r="A171" s="41" t="s">
        <v>5</v>
      </c>
      <c r="B171" s="22" t="s">
        <v>8</v>
      </c>
      <c r="C171" s="22" t="s">
        <v>8</v>
      </c>
      <c r="D171" s="22" t="s">
        <v>8</v>
      </c>
      <c r="E171" s="22" t="s">
        <v>8</v>
      </c>
      <c r="F171" s="22" t="s">
        <v>8</v>
      </c>
      <c r="G171" s="22" t="s">
        <v>8</v>
      </c>
      <c r="H171" s="22" t="s">
        <v>8</v>
      </c>
      <c r="I171" s="22">
        <f>I170/H170*100</f>
        <v>615.38461538461536</v>
      </c>
      <c r="J171" s="22">
        <f t="shared" ref="J171:Z171" si="3">J170/I170*100</f>
        <v>40902.5</v>
      </c>
      <c r="K171" s="22">
        <f t="shared" si="3"/>
        <v>9.2903856732473571</v>
      </c>
      <c r="L171" s="22">
        <f t="shared" si="3"/>
        <v>9.9671052631578956</v>
      </c>
      <c r="M171" s="22">
        <f t="shared" si="3"/>
        <v>230.03300330033002</v>
      </c>
      <c r="N171" s="22">
        <f t="shared" si="3"/>
        <v>692.10903873744621</v>
      </c>
      <c r="O171" s="22">
        <f t="shared" si="3"/>
        <v>79.539800995024876</v>
      </c>
      <c r="P171" s="22">
        <f t="shared" si="3"/>
        <v>5.7857701329163413</v>
      </c>
      <c r="Q171" s="22">
        <f t="shared" si="3"/>
        <v>128.82882882882885</v>
      </c>
      <c r="R171" s="23">
        <f t="shared" si="3"/>
        <v>96.153846153846146</v>
      </c>
      <c r="S171" s="23">
        <f t="shared" si="3"/>
        <v>95.63636363636364</v>
      </c>
      <c r="T171" s="23">
        <f t="shared" si="3"/>
        <v>367.680608365019</v>
      </c>
      <c r="U171" s="23">
        <f t="shared" si="3"/>
        <v>130.92037228541881</v>
      </c>
      <c r="V171" s="23">
        <f t="shared" si="3"/>
        <v>205.92417061611377</v>
      </c>
      <c r="W171" s="23">
        <f t="shared" si="3"/>
        <v>44.917529727656309</v>
      </c>
      <c r="X171" s="23">
        <f t="shared" si="3"/>
        <v>50.89666951323656</v>
      </c>
      <c r="Y171" s="23">
        <f t="shared" si="3"/>
        <v>119.2953020134228</v>
      </c>
      <c r="Z171" s="23">
        <f t="shared" si="3"/>
        <v>425.03516174402256</v>
      </c>
      <c r="AA171" s="64">
        <f>AA170/Z170*100</f>
        <v>50.363997352746523</v>
      </c>
      <c r="AB171" s="58" t="s">
        <v>8</v>
      </c>
      <c r="AC171" s="58" t="s">
        <v>8</v>
      </c>
      <c r="AD171" s="36" t="s">
        <v>8</v>
      </c>
      <c r="AE171" s="36" t="s">
        <v>8</v>
      </c>
      <c r="AF171" s="62" t="s">
        <v>8</v>
      </c>
      <c r="AG171" s="26" t="s">
        <v>8</v>
      </c>
      <c r="AH171" s="26" t="s">
        <v>8</v>
      </c>
      <c r="AI171" s="359" t="s">
        <v>8</v>
      </c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</row>
    <row r="172" spans="1:57" x14ac:dyDescent="0.2">
      <c r="A172" s="41" t="s">
        <v>174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36"/>
      <c r="AE172" s="36"/>
      <c r="AF172" s="62"/>
      <c r="AG172" s="26" t="s">
        <v>8</v>
      </c>
      <c r="AH172" s="26"/>
      <c r="AI172" s="359" t="s">
        <v>8</v>
      </c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</row>
    <row r="173" spans="1:57" x14ac:dyDescent="0.2">
      <c r="A173" s="41" t="s">
        <v>175</v>
      </c>
      <c r="B173" s="22" t="s">
        <v>8</v>
      </c>
      <c r="C173" s="22" t="s">
        <v>8</v>
      </c>
      <c r="D173" s="22" t="s">
        <v>8</v>
      </c>
      <c r="E173" s="131">
        <v>135.69999999999999</v>
      </c>
      <c r="F173" s="131" t="s">
        <v>8</v>
      </c>
      <c r="G173" s="131" t="s">
        <v>8</v>
      </c>
      <c r="H173" s="131">
        <v>1180.0999999999999</v>
      </c>
      <c r="I173" s="131">
        <v>795</v>
      </c>
      <c r="J173" s="131">
        <v>30787.200000000001</v>
      </c>
      <c r="K173" s="131">
        <v>4376.8</v>
      </c>
      <c r="L173" s="131">
        <v>898.6</v>
      </c>
      <c r="M173" s="131">
        <v>483.7</v>
      </c>
      <c r="N173" s="131">
        <v>6862.4</v>
      </c>
      <c r="O173" s="131">
        <v>7790.4</v>
      </c>
      <c r="P173" s="23">
        <v>252.5</v>
      </c>
      <c r="Q173" s="23">
        <v>1682.8</v>
      </c>
      <c r="R173" s="23">
        <v>2381.1999999999998</v>
      </c>
      <c r="S173" s="23">
        <v>3128</v>
      </c>
      <c r="T173" s="23">
        <v>7902.7</v>
      </c>
      <c r="U173" s="23">
        <v>10011.700000000001</v>
      </c>
      <c r="V173" s="23">
        <v>7559</v>
      </c>
      <c r="W173" s="23">
        <v>4796</v>
      </c>
      <c r="X173" s="23">
        <v>7546.4</v>
      </c>
      <c r="Y173" s="23">
        <v>9231.1</v>
      </c>
      <c r="Z173" s="23">
        <v>19413.2</v>
      </c>
      <c r="AA173" s="23">
        <v>13142.7</v>
      </c>
      <c r="AB173" s="58" t="s">
        <v>8</v>
      </c>
      <c r="AC173" s="58" t="s">
        <v>8</v>
      </c>
      <c r="AD173" s="36" t="s">
        <v>8</v>
      </c>
      <c r="AE173" s="36" t="s">
        <v>8</v>
      </c>
      <c r="AF173" s="62" t="s">
        <v>8</v>
      </c>
      <c r="AG173" s="62" t="s">
        <v>8</v>
      </c>
      <c r="AH173" s="26" t="s">
        <v>8</v>
      </c>
      <c r="AI173" s="359" t="s">
        <v>8</v>
      </c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</row>
    <row r="174" spans="1:57" x14ac:dyDescent="0.2">
      <c r="A174" s="41" t="s">
        <v>5</v>
      </c>
      <c r="B174" s="22" t="s">
        <v>8</v>
      </c>
      <c r="C174" s="22" t="s">
        <v>8</v>
      </c>
      <c r="D174" s="22" t="s">
        <v>8</v>
      </c>
      <c r="E174" s="22" t="s">
        <v>8</v>
      </c>
      <c r="F174" s="22" t="s">
        <v>8</v>
      </c>
      <c r="G174" s="22" t="s">
        <v>8</v>
      </c>
      <c r="H174" s="22" t="s">
        <v>8</v>
      </c>
      <c r="I174" s="22">
        <f t="shared" ref="I174:Q174" si="4">I173/H173*100</f>
        <v>67.367172273536141</v>
      </c>
      <c r="J174" s="22">
        <f t="shared" si="4"/>
        <v>3872.6037735849054</v>
      </c>
      <c r="K174" s="22">
        <f t="shared" si="4"/>
        <v>14.216297682153623</v>
      </c>
      <c r="L174" s="22">
        <f t="shared" si="4"/>
        <v>20.530981539023944</v>
      </c>
      <c r="M174" s="22">
        <f t="shared" si="4"/>
        <v>53.828177164478078</v>
      </c>
      <c r="N174" s="22">
        <f t="shared" si="4"/>
        <v>1418.730618151747</v>
      </c>
      <c r="O174" s="22">
        <f t="shared" si="4"/>
        <v>113.52296572627651</v>
      </c>
      <c r="P174" s="22">
        <f t="shared" si="4"/>
        <v>3.2411686177859931</v>
      </c>
      <c r="Q174" s="22">
        <f t="shared" si="4"/>
        <v>666.45544554455444</v>
      </c>
      <c r="R174" s="22">
        <f>R173/Q173*100</f>
        <v>141.50225814119324</v>
      </c>
      <c r="S174" s="23">
        <f t="shared" ref="S174:Z174" si="5">S173/R173*100</f>
        <v>131.36233831681506</v>
      </c>
      <c r="T174" s="23">
        <f t="shared" si="5"/>
        <v>252.64386189258312</v>
      </c>
      <c r="U174" s="23">
        <f t="shared" si="5"/>
        <v>126.68708163032889</v>
      </c>
      <c r="V174" s="23">
        <f t="shared" si="5"/>
        <v>75.501663054226555</v>
      </c>
      <c r="W174" s="23">
        <f t="shared" si="5"/>
        <v>63.447545971689379</v>
      </c>
      <c r="X174" s="23">
        <f t="shared" si="5"/>
        <v>157.34778982485403</v>
      </c>
      <c r="Y174" s="23">
        <f t="shared" si="5"/>
        <v>122.32455210431465</v>
      </c>
      <c r="Z174" s="23">
        <f t="shared" si="5"/>
        <v>210.30213084031155</v>
      </c>
      <c r="AA174" s="64">
        <f>AA173/Z173*100</f>
        <v>67.69981249871222</v>
      </c>
      <c r="AB174" s="58" t="s">
        <v>8</v>
      </c>
      <c r="AC174" s="58" t="s">
        <v>8</v>
      </c>
      <c r="AD174" s="36" t="s">
        <v>8</v>
      </c>
      <c r="AE174" s="36" t="s">
        <v>8</v>
      </c>
      <c r="AF174" s="62" t="s">
        <v>8</v>
      </c>
      <c r="AG174" s="62" t="s">
        <v>8</v>
      </c>
      <c r="AH174" s="26" t="s">
        <v>8</v>
      </c>
      <c r="AI174" s="359" t="s">
        <v>8</v>
      </c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</row>
    <row r="175" spans="1:57" ht="22.5" x14ac:dyDescent="0.2">
      <c r="A175" s="188" t="s">
        <v>176</v>
      </c>
      <c r="B175" s="22" t="s">
        <v>8</v>
      </c>
      <c r="C175" s="22" t="s">
        <v>8</v>
      </c>
      <c r="D175" s="22" t="s">
        <v>8</v>
      </c>
      <c r="E175" s="22" t="s">
        <v>8</v>
      </c>
      <c r="F175" s="22" t="s">
        <v>8</v>
      </c>
      <c r="G175" s="22" t="s">
        <v>8</v>
      </c>
      <c r="H175" s="22" t="s">
        <v>8</v>
      </c>
      <c r="I175" s="22" t="s">
        <v>8</v>
      </c>
      <c r="J175" s="22" t="s">
        <v>8</v>
      </c>
      <c r="K175" s="23" t="s">
        <v>8</v>
      </c>
      <c r="L175" s="23" t="s">
        <v>8</v>
      </c>
      <c r="M175" s="23" t="s">
        <v>8</v>
      </c>
      <c r="N175" s="23" t="s">
        <v>8</v>
      </c>
      <c r="O175" s="23" t="s">
        <v>8</v>
      </c>
      <c r="P175" s="23" t="s">
        <v>8</v>
      </c>
      <c r="Q175" s="23" t="s">
        <v>8</v>
      </c>
      <c r="R175" s="23" t="s">
        <v>8</v>
      </c>
      <c r="S175" s="23" t="s">
        <v>8</v>
      </c>
      <c r="T175" s="23" t="s">
        <v>8</v>
      </c>
      <c r="U175" s="140">
        <v>519</v>
      </c>
      <c r="V175" s="140">
        <v>591</v>
      </c>
      <c r="W175" s="140">
        <v>619</v>
      </c>
      <c r="X175" s="141">
        <v>714</v>
      </c>
      <c r="Y175" s="140">
        <v>849</v>
      </c>
      <c r="Z175" s="140">
        <v>776</v>
      </c>
      <c r="AA175" s="140">
        <v>696</v>
      </c>
      <c r="AB175" s="141">
        <v>605</v>
      </c>
      <c r="AC175" s="141">
        <v>600</v>
      </c>
      <c r="AD175" s="78">
        <v>459</v>
      </c>
      <c r="AE175" s="78">
        <v>423</v>
      </c>
      <c r="AF175" s="78">
        <v>472</v>
      </c>
      <c r="AG175" s="189">
        <v>603</v>
      </c>
      <c r="AH175" s="461">
        <v>595</v>
      </c>
      <c r="AI175" s="777">
        <v>603</v>
      </c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</row>
    <row r="176" spans="1:57" ht="22.5" x14ac:dyDescent="0.2">
      <c r="A176" s="190" t="s">
        <v>177</v>
      </c>
      <c r="B176" s="22" t="s">
        <v>8</v>
      </c>
      <c r="C176" s="22" t="s">
        <v>8</v>
      </c>
      <c r="D176" s="22" t="s">
        <v>8</v>
      </c>
      <c r="E176" s="22" t="s">
        <v>8</v>
      </c>
      <c r="F176" s="22" t="s">
        <v>8</v>
      </c>
      <c r="G176" s="22" t="s">
        <v>8</v>
      </c>
      <c r="H176" s="22" t="s">
        <v>8</v>
      </c>
      <c r="I176" s="22" t="s">
        <v>8</v>
      </c>
      <c r="J176" s="22" t="s">
        <v>8</v>
      </c>
      <c r="K176" s="23" t="s">
        <v>8</v>
      </c>
      <c r="L176" s="23" t="s">
        <v>8</v>
      </c>
      <c r="M176" s="23" t="s">
        <v>8</v>
      </c>
      <c r="N176" s="23" t="s">
        <v>8</v>
      </c>
      <c r="O176" s="23" t="s">
        <v>8</v>
      </c>
      <c r="P176" s="23" t="s">
        <v>8</v>
      </c>
      <c r="Q176" s="23" t="s">
        <v>8</v>
      </c>
      <c r="R176" s="23" t="s">
        <v>8</v>
      </c>
      <c r="S176" s="23" t="s">
        <v>8</v>
      </c>
      <c r="T176" s="23" t="s">
        <v>8</v>
      </c>
      <c r="U176" s="140">
        <v>435</v>
      </c>
      <c r="V176" s="140">
        <v>450</v>
      </c>
      <c r="W176" s="140">
        <v>423</v>
      </c>
      <c r="X176" s="141">
        <v>520</v>
      </c>
      <c r="Y176" s="140">
        <v>680</v>
      </c>
      <c r="Z176" s="140">
        <v>681</v>
      </c>
      <c r="AA176" s="140">
        <v>652</v>
      </c>
      <c r="AB176" s="141">
        <v>468</v>
      </c>
      <c r="AC176" s="141">
        <v>486</v>
      </c>
      <c r="AD176" s="78">
        <v>406</v>
      </c>
      <c r="AE176" s="78">
        <v>372</v>
      </c>
      <c r="AF176" s="78">
        <v>408</v>
      </c>
      <c r="AG176" s="189">
        <v>554</v>
      </c>
      <c r="AH176" s="461">
        <v>552</v>
      </c>
      <c r="AI176" s="777">
        <v>548</v>
      </c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</row>
    <row r="177" spans="1:57" ht="22.5" x14ac:dyDescent="0.2">
      <c r="A177" s="188" t="s">
        <v>178</v>
      </c>
      <c r="B177" s="22" t="s">
        <v>8</v>
      </c>
      <c r="C177" s="22" t="s">
        <v>8</v>
      </c>
      <c r="D177" s="22" t="s">
        <v>8</v>
      </c>
      <c r="E177" s="22" t="s">
        <v>8</v>
      </c>
      <c r="F177" s="22" t="s">
        <v>8</v>
      </c>
      <c r="G177" s="22" t="s">
        <v>8</v>
      </c>
      <c r="H177" s="22" t="s">
        <v>8</v>
      </c>
      <c r="I177" s="22" t="s">
        <v>8</v>
      </c>
      <c r="J177" s="22" t="s">
        <v>8</v>
      </c>
      <c r="K177" s="23" t="s">
        <v>8</v>
      </c>
      <c r="L177" s="23" t="s">
        <v>8</v>
      </c>
      <c r="M177" s="23" t="s">
        <v>8</v>
      </c>
      <c r="N177" s="23" t="s">
        <v>8</v>
      </c>
      <c r="O177" s="23" t="s">
        <v>8</v>
      </c>
      <c r="P177" s="23" t="s">
        <v>8</v>
      </c>
      <c r="Q177" s="23" t="s">
        <v>8</v>
      </c>
      <c r="R177" s="23" t="s">
        <v>8</v>
      </c>
      <c r="S177" s="23" t="s">
        <v>8</v>
      </c>
      <c r="T177" s="23" t="s">
        <v>8</v>
      </c>
      <c r="U177" s="35">
        <v>1398</v>
      </c>
      <c r="V177" s="35">
        <v>1343</v>
      </c>
      <c r="W177" s="35">
        <v>1760</v>
      </c>
      <c r="X177" s="35">
        <v>547</v>
      </c>
      <c r="Y177" s="35">
        <v>668</v>
      </c>
      <c r="Z177" s="35">
        <v>490</v>
      </c>
      <c r="AA177" s="35" t="s">
        <v>4</v>
      </c>
      <c r="AB177" s="35">
        <v>1040</v>
      </c>
      <c r="AC177" s="99">
        <v>986</v>
      </c>
      <c r="AD177" s="191">
        <v>834</v>
      </c>
      <c r="AE177" s="191">
        <v>758</v>
      </c>
      <c r="AF177" s="191">
        <v>774</v>
      </c>
      <c r="AG177" s="68">
        <v>968</v>
      </c>
      <c r="AH177" s="62">
        <v>1001</v>
      </c>
      <c r="AI177" s="1527" t="s">
        <v>940</v>
      </c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</row>
    <row r="178" spans="1:57" ht="22.5" x14ac:dyDescent="0.2">
      <c r="A178" s="188" t="s">
        <v>179</v>
      </c>
      <c r="B178" s="22" t="s">
        <v>8</v>
      </c>
      <c r="C178" s="22" t="s">
        <v>8</v>
      </c>
      <c r="D178" s="22" t="s">
        <v>8</v>
      </c>
      <c r="E178" s="22" t="s">
        <v>8</v>
      </c>
      <c r="F178" s="22" t="s">
        <v>8</v>
      </c>
      <c r="G178" s="22" t="s">
        <v>8</v>
      </c>
      <c r="H178" s="22" t="s">
        <v>8</v>
      </c>
      <c r="I178" s="22" t="s">
        <v>8</v>
      </c>
      <c r="J178" s="22" t="s">
        <v>8</v>
      </c>
      <c r="K178" s="23" t="s">
        <v>8</v>
      </c>
      <c r="L178" s="23" t="s">
        <v>8</v>
      </c>
      <c r="M178" s="23" t="s">
        <v>8</v>
      </c>
      <c r="N178" s="23" t="s">
        <v>8</v>
      </c>
      <c r="O178" s="23" t="s">
        <v>8</v>
      </c>
      <c r="P178" s="23" t="s">
        <v>8</v>
      </c>
      <c r="Q178" s="23" t="s">
        <v>8</v>
      </c>
      <c r="R178" s="23" t="s">
        <v>8</v>
      </c>
      <c r="S178" s="23" t="s">
        <v>8</v>
      </c>
      <c r="T178" s="23" t="s">
        <v>8</v>
      </c>
      <c r="U178" s="35">
        <v>10522.1</v>
      </c>
      <c r="V178" s="35">
        <v>9113.5</v>
      </c>
      <c r="W178" s="35">
        <v>13143.7</v>
      </c>
      <c r="X178" s="35">
        <v>1800.4</v>
      </c>
      <c r="Y178" s="35">
        <v>1481.3</v>
      </c>
      <c r="Z178" s="35">
        <v>801.3</v>
      </c>
      <c r="AA178" s="35" t="s">
        <v>4</v>
      </c>
      <c r="AB178" s="35">
        <v>4484</v>
      </c>
      <c r="AC178" s="99">
        <v>4336</v>
      </c>
      <c r="AD178" s="191">
        <v>3410</v>
      </c>
      <c r="AE178" s="191">
        <v>2510</v>
      </c>
      <c r="AF178" s="191">
        <v>1696</v>
      </c>
      <c r="AG178" s="68">
        <v>1982</v>
      </c>
      <c r="AH178" s="62">
        <v>3181</v>
      </c>
      <c r="AI178" s="1527">
        <v>15637</v>
      </c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</row>
    <row r="179" spans="1:57" ht="22.5" x14ac:dyDescent="0.2">
      <c r="A179" s="188" t="s">
        <v>180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35"/>
      <c r="V179" s="35"/>
      <c r="W179" s="35"/>
      <c r="X179" s="35"/>
      <c r="Y179" s="35"/>
      <c r="Z179" s="35"/>
      <c r="AA179" s="35"/>
      <c r="AB179" s="35"/>
      <c r="AC179" s="99"/>
      <c r="AD179" s="35"/>
      <c r="AE179" s="35"/>
      <c r="AF179" s="23"/>
      <c r="AG179" s="62"/>
      <c r="AH179" s="62"/>
      <c r="AI179" s="387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</row>
    <row r="180" spans="1:57" x14ac:dyDescent="0.2">
      <c r="A180" s="28" t="s">
        <v>82</v>
      </c>
      <c r="B180" s="22" t="s">
        <v>8</v>
      </c>
      <c r="C180" s="22" t="s">
        <v>8</v>
      </c>
      <c r="D180" s="22" t="s">
        <v>8</v>
      </c>
      <c r="E180" s="22" t="s">
        <v>8</v>
      </c>
      <c r="F180" s="22" t="s">
        <v>8</v>
      </c>
      <c r="G180" s="22" t="s">
        <v>8</v>
      </c>
      <c r="H180" s="22" t="s">
        <v>8</v>
      </c>
      <c r="I180" s="22" t="s">
        <v>8</v>
      </c>
      <c r="J180" s="22" t="s">
        <v>8</v>
      </c>
      <c r="K180" s="23" t="s">
        <v>8</v>
      </c>
      <c r="L180" s="23" t="s">
        <v>8</v>
      </c>
      <c r="M180" s="23" t="s">
        <v>8</v>
      </c>
      <c r="N180" s="23" t="s">
        <v>8</v>
      </c>
      <c r="O180" s="23" t="s">
        <v>8</v>
      </c>
      <c r="P180" s="23" t="s">
        <v>8</v>
      </c>
      <c r="Q180" s="23" t="s">
        <v>8</v>
      </c>
      <c r="R180" s="23" t="s">
        <v>8</v>
      </c>
      <c r="S180" s="23" t="s">
        <v>8</v>
      </c>
      <c r="T180" s="23" t="s">
        <v>8</v>
      </c>
      <c r="U180" s="192">
        <v>11886.512000000001</v>
      </c>
      <c r="V180" s="192">
        <v>14343.704</v>
      </c>
      <c r="W180" s="192">
        <v>27843.404999999999</v>
      </c>
      <c r="X180" s="192">
        <v>29346.861000000001</v>
      </c>
      <c r="Y180" s="192">
        <v>32669.195</v>
      </c>
      <c r="Z180" s="192">
        <v>32917.199999999997</v>
      </c>
      <c r="AA180" s="192">
        <v>33040.5</v>
      </c>
      <c r="AB180" s="192">
        <v>36263.4</v>
      </c>
      <c r="AC180" s="192">
        <v>38432.9</v>
      </c>
      <c r="AD180" s="192">
        <v>49926.1</v>
      </c>
      <c r="AE180" s="192">
        <v>51316.4</v>
      </c>
      <c r="AF180" s="192">
        <v>55716.7</v>
      </c>
      <c r="AG180" s="193">
        <v>63819.749000000003</v>
      </c>
      <c r="AH180" s="1046" t="s">
        <v>912</v>
      </c>
      <c r="AI180" s="1046" t="s">
        <v>913</v>
      </c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</row>
    <row r="181" spans="1:57" s="158" customFormat="1" x14ac:dyDescent="0.2">
      <c r="A181" s="1061" t="s">
        <v>181</v>
      </c>
      <c r="B181" s="1077"/>
      <c r="C181" s="1077"/>
      <c r="D181" s="1077"/>
      <c r="E181" s="1077"/>
      <c r="F181" s="1077"/>
      <c r="G181" s="1077"/>
      <c r="H181" s="1077"/>
      <c r="I181" s="1077"/>
      <c r="J181" s="1077"/>
      <c r="K181" s="1077"/>
      <c r="L181" s="1078"/>
      <c r="M181" s="1078"/>
      <c r="N181" s="1078"/>
      <c r="O181" s="1078"/>
      <c r="P181" s="1078"/>
      <c r="Q181" s="1078"/>
      <c r="R181" s="1078"/>
      <c r="S181" s="1078"/>
      <c r="T181" s="1054"/>
      <c r="U181" s="1054"/>
      <c r="V181" s="1054"/>
      <c r="W181" s="1054"/>
      <c r="X181" s="1056"/>
      <c r="Y181" s="1056"/>
      <c r="Z181" s="1079"/>
      <c r="AA181" s="1056"/>
      <c r="AB181" s="1056"/>
      <c r="AC181" s="1080"/>
      <c r="AD181" s="1079"/>
      <c r="AE181" s="1079"/>
      <c r="AF181" s="1081"/>
      <c r="AG181" s="1081"/>
      <c r="AH181" s="1064"/>
      <c r="AI181" s="1064"/>
      <c r="AJ181" s="157"/>
      <c r="AK181" s="157"/>
      <c r="AL181" s="157"/>
      <c r="AM181" s="157"/>
      <c r="AN181" s="157"/>
      <c r="AO181" s="157"/>
      <c r="AP181" s="157"/>
      <c r="AQ181" s="157"/>
      <c r="AR181" s="157"/>
      <c r="AS181" s="157"/>
      <c r="AT181" s="157"/>
      <c r="AU181" s="157"/>
      <c r="AV181" s="157"/>
      <c r="AW181" s="157"/>
      <c r="AX181" s="157"/>
      <c r="AY181" s="157"/>
      <c r="AZ181" s="157"/>
      <c r="BA181" s="157"/>
      <c r="BB181" s="157"/>
      <c r="BC181" s="157"/>
      <c r="BD181" s="157"/>
      <c r="BE181" s="157"/>
    </row>
    <row r="182" spans="1:57" x14ac:dyDescent="0.2">
      <c r="A182" s="53" t="s">
        <v>182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36"/>
      <c r="AD182" s="125"/>
      <c r="AE182" s="125"/>
      <c r="AF182" s="25"/>
      <c r="AG182" s="62"/>
      <c r="AH182" s="394"/>
      <c r="AI182" s="384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</row>
    <row r="183" spans="1:57" ht="12.75" x14ac:dyDescent="0.2">
      <c r="A183" s="53" t="s">
        <v>82</v>
      </c>
      <c r="B183" s="64" t="s">
        <v>183</v>
      </c>
      <c r="C183" s="64" t="s">
        <v>184</v>
      </c>
      <c r="D183" s="64" t="s">
        <v>185</v>
      </c>
      <c r="E183" s="64" t="s">
        <v>186</v>
      </c>
      <c r="F183" s="64" t="s">
        <v>187</v>
      </c>
      <c r="G183" s="64" t="s">
        <v>188</v>
      </c>
      <c r="H183" s="64" t="s">
        <v>189</v>
      </c>
      <c r="I183" s="64" t="s">
        <v>190</v>
      </c>
      <c r="J183" s="194">
        <v>307.8</v>
      </c>
      <c r="K183" s="194">
        <v>385.1</v>
      </c>
      <c r="L183" s="194">
        <v>404.3</v>
      </c>
      <c r="M183" s="194">
        <v>484.9</v>
      </c>
      <c r="N183" s="194">
        <v>516.79999999999995</v>
      </c>
      <c r="O183" s="194">
        <v>559.70000000000005</v>
      </c>
      <c r="P183" s="194">
        <v>626.70000000000005</v>
      </c>
      <c r="Q183" s="194">
        <v>697</v>
      </c>
      <c r="R183" s="194">
        <v>795.2</v>
      </c>
      <c r="S183" s="194">
        <v>1138.5</v>
      </c>
      <c r="T183" s="194">
        <v>2254.4</v>
      </c>
      <c r="U183" s="194">
        <v>2654.5</v>
      </c>
      <c r="V183" s="194">
        <v>3108.7</v>
      </c>
      <c r="W183" s="194">
        <v>3538.9</v>
      </c>
      <c r="X183" s="194">
        <v>4930.3999999999996</v>
      </c>
      <c r="Y183" s="64">
        <v>5303.8729999999996</v>
      </c>
      <c r="Z183" s="64">
        <v>6231.3</v>
      </c>
      <c r="AA183" s="64">
        <v>5845.7</v>
      </c>
      <c r="AB183" s="64">
        <v>6720.7089999999998</v>
      </c>
      <c r="AC183" s="64">
        <v>7194.1</v>
      </c>
      <c r="AD183" s="66">
        <v>8026.2</v>
      </c>
      <c r="AE183" s="24">
        <v>8593.4</v>
      </c>
      <c r="AF183" s="66">
        <v>9504.1</v>
      </c>
      <c r="AG183" s="110">
        <v>11259.3</v>
      </c>
      <c r="AH183" s="172">
        <v>14408.6</v>
      </c>
      <c r="AI183" s="757">
        <v>17789.8</v>
      </c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</row>
    <row r="184" spans="1:57" x14ac:dyDescent="0.2">
      <c r="A184" s="133" t="s">
        <v>191</v>
      </c>
      <c r="B184" s="27">
        <v>30.615868817125296</v>
      </c>
      <c r="C184" s="195">
        <v>2570.4693735351875</v>
      </c>
      <c r="D184" s="195">
        <v>77.637874793693086</v>
      </c>
      <c r="E184" s="195">
        <v>14.072327685367226</v>
      </c>
      <c r="F184" s="195">
        <v>159.54448616166536</v>
      </c>
      <c r="G184" s="195">
        <v>546.75300925166107</v>
      </c>
      <c r="H184" s="195">
        <v>186.76452989748296</v>
      </c>
      <c r="I184" s="195">
        <v>100.3271680406415</v>
      </c>
      <c r="J184" s="195">
        <v>117.75814206880935</v>
      </c>
      <c r="K184" s="195">
        <v>111.01482715299866</v>
      </c>
      <c r="L184" s="195">
        <v>93.653628898595812</v>
      </c>
      <c r="M184" s="195">
        <v>110.47871344724388</v>
      </c>
      <c r="N184" s="195">
        <v>100.16792858615915</v>
      </c>
      <c r="O184" s="195">
        <v>101.00828538643098</v>
      </c>
      <c r="P184" s="195">
        <v>106.7302436264699</v>
      </c>
      <c r="Q184" s="195">
        <v>104.54736645183907</v>
      </c>
      <c r="R184" s="195">
        <v>105.22869641600482</v>
      </c>
      <c r="S184" s="195">
        <v>126.63322941363018</v>
      </c>
      <c r="T184" s="195">
        <v>192.92179650036573</v>
      </c>
      <c r="U184" s="195">
        <v>110.50916562062145</v>
      </c>
      <c r="V184" s="195">
        <v>108.2552846753217</v>
      </c>
      <c r="W184" s="195">
        <v>109.67108096718808</v>
      </c>
      <c r="X184" s="195">
        <v>134.8302794186624</v>
      </c>
      <c r="Y184" s="195">
        <v>100.11624257311848</v>
      </c>
      <c r="Z184" s="195">
        <v>111.41379305638459</v>
      </c>
      <c r="AA184" s="195">
        <v>78.2</v>
      </c>
      <c r="AB184" s="195">
        <v>105.5</v>
      </c>
      <c r="AC184" s="36">
        <v>100.6</v>
      </c>
      <c r="AD184" s="22">
        <v>104.5</v>
      </c>
      <c r="AE184" s="64">
        <v>100.3</v>
      </c>
      <c r="AF184" s="66">
        <v>102.2</v>
      </c>
      <c r="AG184" s="173">
        <v>102.7</v>
      </c>
      <c r="AH184" s="394">
        <v>113.7</v>
      </c>
      <c r="AI184" s="1041">
        <v>117</v>
      </c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</row>
    <row r="185" spans="1:57" x14ac:dyDescent="0.2">
      <c r="A185" s="28" t="s">
        <v>192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36"/>
      <c r="AE185" s="36"/>
      <c r="AF185" s="36"/>
      <c r="AG185" s="26"/>
      <c r="AH185" s="25"/>
      <c r="AI185" s="384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</row>
    <row r="186" spans="1:57" x14ac:dyDescent="0.2">
      <c r="A186" s="28" t="s">
        <v>82</v>
      </c>
      <c r="B186" s="22" t="s">
        <v>8</v>
      </c>
      <c r="C186" s="22" t="s">
        <v>8</v>
      </c>
      <c r="D186" s="22" t="s">
        <v>8</v>
      </c>
      <c r="E186" s="22" t="s">
        <v>8</v>
      </c>
      <c r="F186" s="22" t="s">
        <v>8</v>
      </c>
      <c r="G186" s="22" t="s">
        <v>8</v>
      </c>
      <c r="H186" s="22" t="s">
        <v>8</v>
      </c>
      <c r="I186" s="22" t="s">
        <v>8</v>
      </c>
      <c r="J186" s="22" t="s">
        <v>8</v>
      </c>
      <c r="K186" s="22" t="s">
        <v>8</v>
      </c>
      <c r="L186" s="22" t="s">
        <v>8</v>
      </c>
      <c r="M186" s="22" t="s">
        <v>8</v>
      </c>
      <c r="N186" s="22" t="s">
        <v>8</v>
      </c>
      <c r="O186" s="22" t="s">
        <v>8</v>
      </c>
      <c r="P186" s="22" t="s">
        <v>8</v>
      </c>
      <c r="Q186" s="22" t="s">
        <v>8</v>
      </c>
      <c r="R186" s="22" t="s">
        <v>8</v>
      </c>
      <c r="S186" s="22" t="s">
        <v>8</v>
      </c>
      <c r="T186" s="22" t="s">
        <v>8</v>
      </c>
      <c r="U186" s="130">
        <v>195.7</v>
      </c>
      <c r="V186" s="130">
        <v>453.3</v>
      </c>
      <c r="W186" s="130">
        <v>291.39999999999998</v>
      </c>
      <c r="X186" s="130">
        <v>16.2</v>
      </c>
      <c r="Y186" s="130">
        <v>348.8</v>
      </c>
      <c r="Z186" s="130">
        <v>202</v>
      </c>
      <c r="AA186" s="130">
        <v>349.1</v>
      </c>
      <c r="AB186" s="130">
        <v>1.7</v>
      </c>
      <c r="AC186" s="130" t="s">
        <v>101</v>
      </c>
      <c r="AD186" s="35">
        <v>41.7</v>
      </c>
      <c r="AE186" s="35" t="s">
        <v>101</v>
      </c>
      <c r="AF186" s="35">
        <v>37.700000000000003</v>
      </c>
      <c r="AG186" s="26">
        <v>100.4</v>
      </c>
      <c r="AH186" s="62">
        <v>273</v>
      </c>
      <c r="AI186" s="718">
        <v>690</v>
      </c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</row>
    <row r="187" spans="1:57" s="198" customFormat="1" ht="24" x14ac:dyDescent="0.2">
      <c r="A187" s="196" t="s">
        <v>193</v>
      </c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G187" s="199"/>
    </row>
    <row r="188" spans="1:57" s="198" customFormat="1" ht="46.5" x14ac:dyDescent="0.2">
      <c r="A188" s="196" t="s">
        <v>194</v>
      </c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1"/>
      <c r="Z188" s="201"/>
      <c r="AA188" s="201"/>
      <c r="AB188" s="201"/>
      <c r="AG188" s="199"/>
    </row>
    <row r="189" spans="1:57" s="198" customFormat="1" ht="12.75" x14ac:dyDescent="0.2">
      <c r="A189" s="196" t="s">
        <v>195</v>
      </c>
      <c r="B189" s="202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G189" s="199"/>
    </row>
    <row r="190" spans="1:57" s="198" customFormat="1" ht="24" x14ac:dyDescent="0.2">
      <c r="A190" s="196" t="s">
        <v>196</v>
      </c>
      <c r="B190" s="202"/>
      <c r="C190" s="202"/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G190" s="199"/>
    </row>
    <row r="191" spans="1:57" s="198" customFormat="1" ht="24" x14ac:dyDescent="0.2">
      <c r="A191" s="196" t="s">
        <v>197</v>
      </c>
      <c r="B191" s="202"/>
      <c r="C191" s="202"/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G191" s="199"/>
    </row>
    <row r="192" spans="1:57" s="198" customFormat="1" ht="24" x14ac:dyDescent="0.2">
      <c r="A192" s="196" t="s">
        <v>198</v>
      </c>
      <c r="B192" s="202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G192" s="199"/>
    </row>
    <row r="193" spans="1:51" s="198" customFormat="1" ht="12.75" x14ac:dyDescent="0.2">
      <c r="A193" s="196" t="s">
        <v>199</v>
      </c>
      <c r="B193" s="1424"/>
      <c r="C193" s="1424"/>
      <c r="D193" s="1424"/>
      <c r="E193" s="1424"/>
      <c r="F193" s="1424"/>
      <c r="G193" s="1424"/>
      <c r="H193" s="1424"/>
      <c r="I193" s="1424"/>
      <c r="J193" s="1424"/>
      <c r="AG193" s="199"/>
    </row>
    <row r="194" spans="1:51" s="198" customFormat="1" ht="24" x14ac:dyDescent="0.2">
      <c r="A194" s="196" t="s">
        <v>889</v>
      </c>
      <c r="B194" s="1424"/>
      <c r="C194" s="1424"/>
      <c r="D194" s="1424"/>
      <c r="E194" s="1424"/>
      <c r="F194" s="1424"/>
      <c r="G194" s="1424"/>
      <c r="H194" s="1424"/>
      <c r="I194" s="1424"/>
      <c r="J194" s="1424"/>
      <c r="AG194" s="199"/>
    </row>
    <row r="195" spans="1:51" s="198" customFormat="1" ht="12.75" x14ac:dyDescent="0.2">
      <c r="A195" s="196" t="s">
        <v>857</v>
      </c>
      <c r="B195" s="1424"/>
      <c r="C195" s="1424"/>
      <c r="D195" s="1424"/>
      <c r="E195" s="1424"/>
      <c r="F195" s="1424"/>
      <c r="G195" s="1424"/>
      <c r="H195" s="1424"/>
      <c r="I195" s="1424"/>
      <c r="J195" s="1424"/>
      <c r="AG195" s="199"/>
    </row>
    <row r="196" spans="1:51" s="198" customFormat="1" ht="12.75" x14ac:dyDescent="0.2">
      <c r="A196" s="203" t="s">
        <v>200</v>
      </c>
      <c r="B196" s="1424"/>
      <c r="C196" s="1424"/>
      <c r="D196" s="1424"/>
      <c r="E196" s="1424"/>
      <c r="F196" s="1424"/>
      <c r="G196" s="1424"/>
      <c r="H196" s="1424"/>
      <c r="I196" s="1424"/>
      <c r="J196" s="1424"/>
      <c r="AG196" s="199"/>
    </row>
    <row r="197" spans="1:51" s="204" customFormat="1" x14ac:dyDescent="0.2">
      <c r="A197" s="203" t="s">
        <v>201</v>
      </c>
      <c r="AC197" s="205"/>
      <c r="AD197" s="205"/>
      <c r="AE197" s="205"/>
      <c r="AG197" s="206"/>
    </row>
    <row r="198" spans="1:51" s="204" customFormat="1" x14ac:dyDescent="0.2">
      <c r="A198" s="207"/>
      <c r="AC198" s="205"/>
      <c r="AD198" s="205"/>
      <c r="AE198" s="205"/>
      <c r="AG198" s="206"/>
    </row>
    <row r="199" spans="1:51" s="204" customFormat="1" x14ac:dyDescent="0.2">
      <c r="A199" s="207"/>
      <c r="AC199" s="205"/>
      <c r="AD199" s="205"/>
      <c r="AE199" s="205"/>
      <c r="AG199" s="206"/>
    </row>
    <row r="200" spans="1:51" s="204" customFormat="1" x14ac:dyDescent="0.2">
      <c r="A200" s="207"/>
      <c r="AC200" s="205"/>
      <c r="AD200" s="205"/>
      <c r="AE200" s="205"/>
      <c r="AG200" s="206"/>
    </row>
    <row r="201" spans="1:51" s="204" customFormat="1" x14ac:dyDescent="0.2">
      <c r="A201" s="207"/>
      <c r="AC201" s="205"/>
      <c r="AD201" s="205"/>
      <c r="AE201" s="205"/>
      <c r="AG201" s="206"/>
    </row>
    <row r="202" spans="1:51" s="204" customFormat="1" x14ac:dyDescent="0.2">
      <c r="A202" s="207"/>
      <c r="AC202" s="205"/>
      <c r="AD202" s="205"/>
      <c r="AE202" s="205"/>
      <c r="AG202" s="206"/>
    </row>
    <row r="203" spans="1:51" s="204" customFormat="1" x14ac:dyDescent="0.2">
      <c r="A203" s="207"/>
      <c r="AC203" s="205"/>
      <c r="AD203" s="205"/>
      <c r="AE203" s="205"/>
      <c r="AG203" s="206"/>
    </row>
    <row r="204" spans="1:51" s="204" customFormat="1" x14ac:dyDescent="0.2">
      <c r="A204" s="207"/>
      <c r="AC204" s="205"/>
      <c r="AD204" s="205"/>
      <c r="AE204" s="205"/>
      <c r="AG204" s="206"/>
    </row>
    <row r="205" spans="1:51" s="204" customFormat="1" x14ac:dyDescent="0.2">
      <c r="A205" s="207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205"/>
      <c r="AD205" s="205"/>
      <c r="AE205" s="205"/>
      <c r="AF205" s="113"/>
      <c r="AG205" s="6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</row>
    <row r="206" spans="1:51" s="204" customFormat="1" x14ac:dyDescent="0.2">
      <c r="A206" s="207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76"/>
      <c r="AD206" s="76"/>
      <c r="AE206" s="76"/>
      <c r="AF206" s="113"/>
      <c r="AG206" s="6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</row>
    <row r="207" spans="1:51" x14ac:dyDescent="0.2">
      <c r="B207" s="113"/>
      <c r="C207" s="113"/>
      <c r="D207" s="113"/>
      <c r="E207" s="113"/>
      <c r="F207" s="113"/>
      <c r="G207" s="113"/>
      <c r="H207" s="113"/>
      <c r="I207" s="113"/>
      <c r="J207" s="113"/>
      <c r="AC207" s="205"/>
      <c r="AD207" s="205"/>
      <c r="AE207" s="205"/>
    </row>
    <row r="208" spans="1:51" x14ac:dyDescent="0.2">
      <c r="B208" s="113"/>
      <c r="C208" s="113"/>
      <c r="D208" s="113"/>
      <c r="E208" s="113"/>
      <c r="F208" s="113"/>
      <c r="G208" s="113"/>
      <c r="H208" s="113"/>
      <c r="I208" s="113"/>
      <c r="J208" s="113"/>
      <c r="AC208" s="205"/>
      <c r="AD208" s="205"/>
      <c r="AE208" s="205"/>
    </row>
    <row r="209" spans="2:51" s="113" customFormat="1" x14ac:dyDescent="0.2">
      <c r="AC209" s="205"/>
      <c r="AD209" s="205"/>
      <c r="AE209" s="205"/>
      <c r="AG209" s="6"/>
    </row>
    <row r="210" spans="2:51" s="113" customFormat="1" x14ac:dyDescent="0.2">
      <c r="AC210" s="205"/>
      <c r="AD210" s="205"/>
      <c r="AE210" s="205"/>
      <c r="AG210" s="6"/>
    </row>
    <row r="211" spans="2:51" s="113" customFormat="1" x14ac:dyDescent="0.2">
      <c r="AC211" s="205"/>
      <c r="AD211" s="205"/>
      <c r="AE211" s="205"/>
      <c r="AG211" s="6"/>
    </row>
    <row r="212" spans="2:51" s="113" customFormat="1" x14ac:dyDescent="0.2">
      <c r="AC212" s="205"/>
      <c r="AD212" s="205"/>
      <c r="AE212" s="205"/>
      <c r="AG212" s="6"/>
    </row>
    <row r="213" spans="2:51" s="113" customFormat="1" x14ac:dyDescent="0.2">
      <c r="AC213" s="205"/>
      <c r="AD213" s="205"/>
      <c r="AE213" s="205"/>
      <c r="AG213" s="6"/>
    </row>
    <row r="214" spans="2:51" s="113" customFormat="1" x14ac:dyDescent="0.2">
      <c r="I214" s="204"/>
      <c r="J214" s="204"/>
      <c r="K214" s="204"/>
      <c r="L214" s="204"/>
      <c r="M214" s="204"/>
      <c r="N214" s="204"/>
      <c r="O214" s="204"/>
      <c r="P214" s="204"/>
      <c r="Q214" s="204"/>
      <c r="R214" s="204"/>
      <c r="S214" s="204"/>
      <c r="T214" s="204"/>
      <c r="U214" s="204"/>
      <c r="V214" s="204"/>
      <c r="W214" s="204"/>
      <c r="X214" s="204"/>
      <c r="Y214" s="204"/>
      <c r="Z214" s="204"/>
      <c r="AA214" s="204"/>
      <c r="AB214" s="204"/>
      <c r="AC214" s="205"/>
      <c r="AD214" s="205"/>
      <c r="AE214" s="205"/>
      <c r="AF214" s="204"/>
      <c r="AG214" s="206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</row>
    <row r="215" spans="2:51" s="113" customFormat="1" x14ac:dyDescent="0.2">
      <c r="I215" s="204"/>
      <c r="J215" s="204"/>
      <c r="K215" s="204"/>
      <c r="L215" s="204"/>
      <c r="M215" s="204"/>
      <c r="N215" s="204"/>
      <c r="O215" s="204"/>
      <c r="P215" s="204"/>
      <c r="Q215" s="204"/>
      <c r="R215" s="204"/>
      <c r="S215" s="204"/>
      <c r="T215" s="204"/>
      <c r="U215" s="204"/>
      <c r="V215" s="204"/>
      <c r="W215" s="204"/>
      <c r="X215" s="204"/>
      <c r="Y215" s="204"/>
      <c r="Z215" s="204"/>
      <c r="AA215" s="204"/>
      <c r="AB215" s="204"/>
      <c r="AC215" s="205"/>
      <c r="AD215" s="205"/>
      <c r="AE215" s="205"/>
      <c r="AF215" s="204"/>
      <c r="AG215" s="206"/>
      <c r="AH215" s="204"/>
      <c r="AI215" s="204"/>
      <c r="AJ215" s="204"/>
      <c r="AK215" s="204"/>
      <c r="AL215" s="204"/>
      <c r="AM215" s="204"/>
      <c r="AN215" s="204"/>
      <c r="AO215" s="204"/>
      <c r="AP215" s="204"/>
      <c r="AQ215" s="204"/>
      <c r="AR215" s="204"/>
      <c r="AS215" s="204"/>
      <c r="AT215" s="204"/>
      <c r="AU215" s="204"/>
      <c r="AV215" s="204"/>
      <c r="AW215" s="204"/>
      <c r="AX215" s="204"/>
      <c r="AY215" s="204"/>
    </row>
    <row r="216" spans="2:51" s="113" customFormat="1" x14ac:dyDescent="0.2">
      <c r="I216" s="204"/>
      <c r="J216" s="204"/>
      <c r="K216" s="204"/>
      <c r="L216" s="204"/>
      <c r="M216" s="204"/>
      <c r="N216" s="204"/>
      <c r="O216" s="204"/>
      <c r="P216" s="204"/>
      <c r="Q216" s="204"/>
      <c r="R216" s="204"/>
      <c r="S216" s="204"/>
      <c r="T216" s="204"/>
      <c r="U216" s="204"/>
      <c r="V216" s="204"/>
      <c r="W216" s="204"/>
      <c r="X216" s="204"/>
      <c r="Y216" s="204"/>
      <c r="Z216" s="204"/>
      <c r="AA216" s="204"/>
      <c r="AB216" s="204"/>
      <c r="AC216" s="5"/>
      <c r="AD216" s="5"/>
      <c r="AE216" s="5"/>
      <c r="AF216" s="204"/>
      <c r="AG216" s="206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/>
      <c r="AS216" s="204"/>
      <c r="AT216" s="204"/>
      <c r="AU216" s="204"/>
      <c r="AV216" s="204"/>
      <c r="AW216" s="204"/>
      <c r="AX216" s="204"/>
      <c r="AY216" s="204"/>
    </row>
    <row r="217" spans="2:51" s="113" customFormat="1" x14ac:dyDescent="0.2">
      <c r="B217" s="208"/>
      <c r="C217" s="208"/>
      <c r="D217" s="208"/>
      <c r="E217" s="208"/>
      <c r="F217" s="208"/>
      <c r="G217" s="208"/>
      <c r="H217" s="208"/>
      <c r="I217" s="204"/>
      <c r="J217" s="204"/>
      <c r="K217" s="204"/>
      <c r="L217" s="204"/>
      <c r="M217" s="204"/>
      <c r="N217" s="204"/>
      <c r="O217" s="204"/>
      <c r="P217" s="204"/>
      <c r="Q217" s="204"/>
      <c r="R217" s="204"/>
      <c r="S217" s="204"/>
      <c r="T217" s="204"/>
      <c r="U217" s="204"/>
      <c r="V217" s="204"/>
      <c r="W217" s="204"/>
      <c r="X217" s="204"/>
      <c r="Y217" s="204"/>
      <c r="Z217" s="204"/>
      <c r="AA217" s="204"/>
      <c r="AB217" s="204"/>
      <c r="AC217" s="5"/>
      <c r="AD217" s="5"/>
      <c r="AE217" s="5"/>
      <c r="AF217" s="204"/>
      <c r="AG217" s="206"/>
      <c r="AH217" s="204"/>
      <c r="AI217" s="204"/>
      <c r="AJ217" s="204"/>
      <c r="AK217" s="204"/>
      <c r="AL217" s="204"/>
      <c r="AM217" s="204"/>
      <c r="AN217" s="204"/>
      <c r="AO217" s="204"/>
      <c r="AP217" s="204"/>
      <c r="AQ217" s="204"/>
      <c r="AR217" s="204"/>
      <c r="AS217" s="204"/>
      <c r="AT217" s="204"/>
      <c r="AU217" s="204"/>
      <c r="AV217" s="204"/>
      <c r="AW217" s="204"/>
      <c r="AX217" s="204"/>
      <c r="AY217" s="204"/>
    </row>
    <row r="218" spans="2:51" s="113" customFormat="1" x14ac:dyDescent="0.2">
      <c r="B218" s="208"/>
      <c r="C218" s="208"/>
      <c r="D218" s="208"/>
      <c r="E218" s="208"/>
      <c r="F218" s="208"/>
      <c r="G218" s="208"/>
      <c r="H218" s="208"/>
      <c r="I218" s="204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4"/>
      <c r="X218" s="204"/>
      <c r="Y218" s="204"/>
      <c r="Z218" s="204"/>
      <c r="AA218" s="204"/>
      <c r="AB218" s="204"/>
      <c r="AC218" s="5"/>
      <c r="AD218" s="5"/>
      <c r="AE218" s="5"/>
      <c r="AF218" s="204"/>
      <c r="AG218" s="206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4"/>
      <c r="AT218" s="204"/>
      <c r="AU218" s="204"/>
      <c r="AV218" s="204"/>
      <c r="AW218" s="204"/>
      <c r="AX218" s="204"/>
      <c r="AY218" s="204"/>
    </row>
    <row r="219" spans="2:51" s="113" customFormat="1" x14ac:dyDescent="0.2">
      <c r="B219" s="208"/>
      <c r="C219" s="208"/>
      <c r="D219" s="208"/>
      <c r="E219" s="208"/>
      <c r="F219" s="208"/>
      <c r="G219" s="208"/>
      <c r="H219" s="208"/>
      <c r="I219" s="204"/>
      <c r="J219" s="204"/>
      <c r="K219" s="204"/>
      <c r="L219" s="204"/>
      <c r="M219" s="204"/>
      <c r="N219" s="204"/>
      <c r="O219" s="204"/>
      <c r="P219" s="204"/>
      <c r="Q219" s="204"/>
      <c r="R219" s="204"/>
      <c r="S219" s="204"/>
      <c r="T219" s="204"/>
      <c r="U219" s="204"/>
      <c r="V219" s="204"/>
      <c r="W219" s="204"/>
      <c r="X219" s="204"/>
      <c r="Y219" s="204"/>
      <c r="Z219" s="204"/>
      <c r="AA219" s="204"/>
      <c r="AB219" s="204"/>
      <c r="AC219" s="205"/>
      <c r="AD219" s="205"/>
      <c r="AE219" s="205"/>
      <c r="AF219" s="204"/>
      <c r="AG219" s="206"/>
      <c r="AH219" s="204"/>
      <c r="AI219" s="204"/>
      <c r="AJ219" s="204"/>
      <c r="AK219" s="204"/>
      <c r="AL219" s="204"/>
      <c r="AM219" s="204"/>
      <c r="AN219" s="204"/>
      <c r="AO219" s="204"/>
      <c r="AP219" s="204"/>
      <c r="AQ219" s="204"/>
      <c r="AR219" s="204"/>
      <c r="AS219" s="204"/>
      <c r="AT219" s="204"/>
      <c r="AU219" s="204"/>
      <c r="AV219" s="204"/>
      <c r="AW219" s="204"/>
      <c r="AX219" s="204"/>
      <c r="AY219" s="204"/>
    </row>
    <row r="220" spans="2:51" s="113" customFormat="1" x14ac:dyDescent="0.2">
      <c r="B220" s="208"/>
      <c r="C220" s="208"/>
      <c r="D220" s="208"/>
      <c r="E220" s="208"/>
      <c r="F220" s="208"/>
      <c r="G220" s="208"/>
      <c r="H220" s="208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5"/>
      <c r="AD220" s="205"/>
      <c r="AE220" s="205"/>
      <c r="AF220" s="204"/>
      <c r="AG220" s="206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s="204"/>
      <c r="AS220" s="204"/>
      <c r="AT220" s="204"/>
      <c r="AU220" s="204"/>
      <c r="AV220" s="204"/>
      <c r="AW220" s="204"/>
      <c r="AX220" s="204"/>
      <c r="AY220" s="204"/>
    </row>
    <row r="221" spans="2:51" s="113" customFormat="1" x14ac:dyDescent="0.2">
      <c r="B221" s="208"/>
      <c r="C221" s="208"/>
      <c r="D221" s="208"/>
      <c r="E221" s="208"/>
      <c r="F221" s="208"/>
      <c r="G221" s="208"/>
      <c r="H221" s="208"/>
      <c r="I221" s="204"/>
      <c r="J221" s="204"/>
      <c r="K221" s="204"/>
      <c r="L221" s="204"/>
      <c r="M221" s="204"/>
      <c r="N221" s="204"/>
      <c r="O221" s="204"/>
      <c r="P221" s="204"/>
      <c r="Q221" s="204"/>
      <c r="R221" s="204"/>
      <c r="S221" s="204"/>
      <c r="T221" s="204"/>
      <c r="U221" s="204"/>
      <c r="V221" s="204"/>
      <c r="W221" s="204"/>
      <c r="X221" s="204"/>
      <c r="Y221" s="204"/>
      <c r="Z221" s="204"/>
      <c r="AA221" s="204"/>
      <c r="AB221" s="204"/>
      <c r="AC221" s="205"/>
      <c r="AD221" s="205"/>
      <c r="AE221" s="205"/>
      <c r="AF221" s="204"/>
      <c r="AG221" s="206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4"/>
      <c r="AT221" s="204"/>
      <c r="AU221" s="204"/>
      <c r="AV221" s="204"/>
      <c r="AW221" s="204"/>
      <c r="AX221" s="204"/>
      <c r="AY221" s="204"/>
    </row>
    <row r="222" spans="2:51" s="113" customFormat="1" x14ac:dyDescent="0.2">
      <c r="B222" s="208"/>
      <c r="C222" s="208"/>
      <c r="D222" s="208"/>
      <c r="E222" s="208"/>
      <c r="F222" s="208"/>
      <c r="G222" s="208"/>
      <c r="H222" s="208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5"/>
      <c r="AD222" s="205"/>
      <c r="AE222" s="205"/>
      <c r="AF222" s="204"/>
      <c r="AG222" s="206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</row>
    <row r="223" spans="2:51" s="113" customFormat="1" x14ac:dyDescent="0.2">
      <c r="B223" s="208"/>
      <c r="C223" s="208"/>
      <c r="D223" s="208"/>
      <c r="E223" s="208"/>
      <c r="F223" s="208"/>
      <c r="G223" s="208"/>
      <c r="H223" s="208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5"/>
      <c r="AD223" s="205"/>
      <c r="AE223" s="205"/>
      <c r="AF223" s="204"/>
      <c r="AG223" s="206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</row>
    <row r="224" spans="2:51" s="113" customFormat="1" x14ac:dyDescent="0.2">
      <c r="B224" s="208"/>
      <c r="C224" s="208"/>
      <c r="D224" s="208"/>
      <c r="E224" s="208"/>
      <c r="F224" s="208"/>
      <c r="G224" s="208"/>
      <c r="H224" s="208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5"/>
      <c r="AD224" s="205"/>
      <c r="AE224" s="205"/>
      <c r="AF224" s="204"/>
      <c r="AG224" s="206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</row>
    <row r="225" spans="9:51" s="113" customFormat="1" x14ac:dyDescent="0.2"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5"/>
      <c r="AD225" s="205"/>
      <c r="AE225" s="205"/>
      <c r="AF225" s="204"/>
      <c r="AG225" s="206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</row>
    <row r="226" spans="9:51" s="113" customFormat="1" x14ac:dyDescent="0.2"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5"/>
      <c r="AD226" s="205"/>
      <c r="AE226" s="205"/>
      <c r="AF226" s="204"/>
      <c r="AG226" s="206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</row>
    <row r="227" spans="9:51" s="113" customFormat="1" x14ac:dyDescent="0.2"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5"/>
      <c r="AD227" s="205"/>
      <c r="AE227" s="205"/>
      <c r="AF227" s="204"/>
      <c r="AG227" s="206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</row>
    <row r="228" spans="9:51" s="113" customFormat="1" x14ac:dyDescent="0.2">
      <c r="I228" s="204"/>
      <c r="J228" s="204"/>
      <c r="K228" s="204"/>
      <c r="L228" s="204"/>
      <c r="M228" s="204"/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5"/>
      <c r="AD228" s="205"/>
      <c r="AE228" s="205"/>
      <c r="AF228" s="204"/>
      <c r="AG228" s="206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</row>
    <row r="229" spans="9:51" s="113" customFormat="1" x14ac:dyDescent="0.2"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5"/>
      <c r="AD229" s="205"/>
      <c r="AE229" s="205"/>
      <c r="AF229" s="204"/>
      <c r="AG229" s="206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</row>
    <row r="230" spans="9:51" s="113" customFormat="1" x14ac:dyDescent="0.2"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5"/>
      <c r="AD230" s="205"/>
      <c r="AE230" s="205"/>
      <c r="AF230" s="204"/>
      <c r="AG230" s="206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</row>
    <row r="231" spans="9:51" s="113" customFormat="1" x14ac:dyDescent="0.2"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5"/>
      <c r="AD231" s="205"/>
      <c r="AE231" s="205"/>
      <c r="AF231" s="204"/>
      <c r="AG231" s="206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</row>
    <row r="232" spans="9:51" s="113" customFormat="1" x14ac:dyDescent="0.2"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5"/>
      <c r="AD232" s="205"/>
      <c r="AE232" s="205"/>
      <c r="AF232" s="204"/>
      <c r="AG232" s="206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</row>
    <row r="233" spans="9:51" s="113" customFormat="1" x14ac:dyDescent="0.2">
      <c r="I233" s="204"/>
      <c r="J233" s="204"/>
      <c r="K233" s="204"/>
      <c r="L233" s="204"/>
      <c r="M233" s="204"/>
      <c r="N233" s="204"/>
      <c r="O233" s="204"/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5"/>
      <c r="AD233" s="205"/>
      <c r="AE233" s="205"/>
      <c r="AF233" s="204"/>
      <c r="AG233" s="206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</row>
    <row r="234" spans="9:51" s="113" customFormat="1" x14ac:dyDescent="0.2">
      <c r="I234" s="204"/>
      <c r="J234" s="204"/>
      <c r="K234" s="204"/>
      <c r="L234" s="204"/>
      <c r="M234" s="204"/>
      <c r="N234" s="204"/>
      <c r="O234" s="204"/>
      <c r="P234" s="204"/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5"/>
      <c r="AD234" s="205"/>
      <c r="AE234" s="205"/>
      <c r="AF234" s="204"/>
      <c r="AG234" s="206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</row>
    <row r="235" spans="9:51" s="113" customFormat="1" x14ac:dyDescent="0.2">
      <c r="I235" s="204"/>
      <c r="J235" s="204"/>
      <c r="K235" s="204"/>
      <c r="L235" s="204"/>
      <c r="M235" s="204"/>
      <c r="N235" s="204"/>
      <c r="O235" s="204"/>
      <c r="P235" s="204"/>
      <c r="Q235" s="204"/>
      <c r="R235" s="204"/>
      <c r="S235" s="204"/>
      <c r="T235" s="204"/>
      <c r="U235" s="204"/>
      <c r="V235" s="204"/>
      <c r="W235" s="204"/>
      <c r="X235" s="204"/>
      <c r="Y235" s="204"/>
      <c r="Z235" s="204"/>
      <c r="AA235" s="204"/>
      <c r="AB235" s="204"/>
      <c r="AC235" s="205"/>
      <c r="AD235" s="205"/>
      <c r="AE235" s="205"/>
      <c r="AF235" s="204"/>
      <c r="AG235" s="206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</row>
    <row r="236" spans="9:51" s="113" customFormat="1" x14ac:dyDescent="0.2">
      <c r="I236" s="204"/>
      <c r="J236" s="204"/>
      <c r="K236" s="204"/>
      <c r="L236" s="204"/>
      <c r="M236" s="204"/>
      <c r="N236" s="204"/>
      <c r="O236" s="204"/>
      <c r="P236" s="204"/>
      <c r="Q236" s="204"/>
      <c r="R236" s="204"/>
      <c r="S236" s="204"/>
      <c r="T236" s="204"/>
      <c r="U236" s="204"/>
      <c r="V236" s="204"/>
      <c r="W236" s="204"/>
      <c r="X236" s="204"/>
      <c r="Y236" s="204"/>
      <c r="Z236" s="204"/>
      <c r="AA236" s="204"/>
      <c r="AB236" s="204"/>
      <c r="AC236" s="205"/>
      <c r="AD236" s="205"/>
      <c r="AE236" s="205"/>
      <c r="AF236" s="204"/>
      <c r="AG236" s="206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4"/>
      <c r="AT236" s="204"/>
      <c r="AU236" s="204"/>
      <c r="AV236" s="204"/>
      <c r="AW236" s="204"/>
      <c r="AX236" s="204"/>
      <c r="AY236" s="204"/>
    </row>
    <row r="237" spans="9:51" s="113" customFormat="1" x14ac:dyDescent="0.2">
      <c r="I237" s="204"/>
      <c r="J237" s="204"/>
      <c r="K237" s="204"/>
      <c r="L237" s="204"/>
      <c r="M237" s="204"/>
      <c r="N237" s="204"/>
      <c r="O237" s="204"/>
      <c r="P237" s="204"/>
      <c r="Q237" s="204"/>
      <c r="R237" s="204"/>
      <c r="S237" s="204"/>
      <c r="T237" s="204"/>
      <c r="U237" s="204"/>
      <c r="V237" s="204"/>
      <c r="W237" s="204"/>
      <c r="X237" s="204"/>
      <c r="Y237" s="204"/>
      <c r="Z237" s="204"/>
      <c r="AA237" s="204"/>
      <c r="AB237" s="204"/>
      <c r="AC237" s="205"/>
      <c r="AD237" s="205"/>
      <c r="AE237" s="205"/>
      <c r="AF237" s="204"/>
      <c r="AG237" s="206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4"/>
      <c r="AT237" s="204"/>
      <c r="AU237" s="204"/>
      <c r="AV237" s="204"/>
      <c r="AW237" s="204"/>
      <c r="AX237" s="204"/>
      <c r="AY237" s="204"/>
    </row>
    <row r="238" spans="9:51" s="113" customFormat="1" x14ac:dyDescent="0.2"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  <c r="S238" s="204"/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5"/>
      <c r="AD238" s="205"/>
      <c r="AE238" s="205"/>
      <c r="AF238" s="204"/>
      <c r="AG238" s="206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4"/>
      <c r="AT238" s="204"/>
      <c r="AU238" s="204"/>
      <c r="AV238" s="204"/>
      <c r="AW238" s="204"/>
      <c r="AX238" s="204"/>
      <c r="AY238" s="204"/>
    </row>
    <row r="239" spans="9:51" s="113" customFormat="1" x14ac:dyDescent="0.2">
      <c r="I239" s="204"/>
      <c r="J239" s="204"/>
      <c r="K239" s="204"/>
      <c r="L239" s="204"/>
      <c r="M239" s="204"/>
      <c r="N239" s="204"/>
      <c r="O239" s="204"/>
      <c r="P239" s="204"/>
      <c r="Q239" s="204"/>
      <c r="R239" s="204"/>
      <c r="S239" s="204"/>
      <c r="T239" s="204"/>
      <c r="U239" s="204"/>
      <c r="V239" s="204"/>
      <c r="W239" s="204"/>
      <c r="X239" s="204"/>
      <c r="Y239" s="204"/>
      <c r="Z239" s="204"/>
      <c r="AA239" s="204"/>
      <c r="AB239" s="204"/>
      <c r="AC239" s="5"/>
      <c r="AD239" s="5"/>
      <c r="AE239" s="5"/>
      <c r="AF239" s="204"/>
      <c r="AG239" s="206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s="204"/>
      <c r="AS239" s="204"/>
      <c r="AT239" s="204"/>
      <c r="AU239" s="204"/>
      <c r="AV239" s="204"/>
      <c r="AW239" s="204"/>
      <c r="AX239" s="204"/>
      <c r="AY239" s="204"/>
    </row>
    <row r="240" spans="9:51" s="113" customFormat="1" x14ac:dyDescent="0.2">
      <c r="AC240" s="5"/>
      <c r="AD240" s="5"/>
      <c r="AE240" s="5"/>
      <c r="AG240" s="6"/>
    </row>
    <row r="241" s="113" customFormat="1" x14ac:dyDescent="0.2"/>
    <row r="242" s="113" customFormat="1" x14ac:dyDescent="0.2"/>
    <row r="243" s="113" customFormat="1" x14ac:dyDescent="0.2"/>
    <row r="244" s="113" customFormat="1" x14ac:dyDescent="0.2"/>
    <row r="245" s="113" customFormat="1" x14ac:dyDescent="0.2"/>
    <row r="246" s="113" customFormat="1" x14ac:dyDescent="0.2"/>
    <row r="247" s="113" customFormat="1" x14ac:dyDescent="0.2"/>
    <row r="248" s="113" customFormat="1" x14ac:dyDescent="0.2"/>
    <row r="249" s="113" customFormat="1" x14ac:dyDescent="0.2"/>
    <row r="250" s="113" customFormat="1" x14ac:dyDescent="0.2"/>
    <row r="251" s="113" customFormat="1" x14ac:dyDescent="0.2"/>
    <row r="252" s="113" customFormat="1" x14ac:dyDescent="0.2"/>
    <row r="253" s="113" customFormat="1" x14ac:dyDescent="0.2"/>
    <row r="254" s="113" customFormat="1" x14ac:dyDescent="0.2"/>
    <row r="255" s="113" customFormat="1" x14ac:dyDescent="0.2"/>
    <row r="256" s="113" customFormat="1" x14ac:dyDescent="0.2"/>
    <row r="257" s="113" customFormat="1" x14ac:dyDescent="0.2"/>
    <row r="258" s="113" customFormat="1" x14ac:dyDescent="0.2"/>
    <row r="259" s="113" customFormat="1" x14ac:dyDescent="0.2"/>
    <row r="260" s="113" customFormat="1" x14ac:dyDescent="0.2"/>
    <row r="261" s="113" customFormat="1" x14ac:dyDescent="0.2"/>
    <row r="262" s="113" customFormat="1" x14ac:dyDescent="0.2"/>
    <row r="263" s="113" customFormat="1" x14ac:dyDescent="0.2"/>
    <row r="264" s="113" customFormat="1" x14ac:dyDescent="0.2"/>
    <row r="265" s="113" customFormat="1" x14ac:dyDescent="0.2"/>
    <row r="266" s="113" customFormat="1" x14ac:dyDescent="0.2"/>
    <row r="267" s="113" customFormat="1" x14ac:dyDescent="0.2"/>
    <row r="268" s="113" customFormat="1" x14ac:dyDescent="0.2"/>
    <row r="269" s="113" customFormat="1" x14ac:dyDescent="0.2"/>
    <row r="270" s="113" customFormat="1" x14ac:dyDescent="0.2"/>
    <row r="271" s="113" customFormat="1" x14ac:dyDescent="0.2"/>
    <row r="272" s="113" customFormat="1" x14ac:dyDescent="0.2"/>
    <row r="273" spans="9:28" s="113" customFormat="1" x14ac:dyDescent="0.2"/>
    <row r="274" spans="9:28" s="113" customFormat="1" x14ac:dyDescent="0.2"/>
    <row r="275" spans="9:28" s="113" customFormat="1" x14ac:dyDescent="0.2"/>
    <row r="276" spans="9:28" s="113" customFormat="1" x14ac:dyDescent="0.2"/>
    <row r="277" spans="9:28" s="113" customFormat="1" x14ac:dyDescent="0.2">
      <c r="I277" s="208"/>
      <c r="J277" s="208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  <c r="AA277" s="209"/>
      <c r="AB277" s="209"/>
    </row>
    <row r="278" spans="9:28" s="113" customFormat="1" x14ac:dyDescent="0.2">
      <c r="I278" s="208"/>
      <c r="J278" s="208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  <c r="AA278" s="209"/>
      <c r="AB278" s="209"/>
    </row>
    <row r="279" spans="9:28" s="113" customFormat="1" x14ac:dyDescent="0.2">
      <c r="I279" s="208"/>
      <c r="J279" s="208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  <c r="AA279" s="209"/>
      <c r="AB279" s="209"/>
    </row>
    <row r="280" spans="9:28" s="113" customFormat="1" x14ac:dyDescent="0.2">
      <c r="I280" s="208"/>
      <c r="J280" s="208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  <c r="AA280" s="209"/>
      <c r="AB280" s="209"/>
    </row>
    <row r="281" spans="9:28" s="113" customFormat="1" x14ac:dyDescent="0.2">
      <c r="I281" s="208"/>
      <c r="J281" s="208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  <c r="AA281" s="209"/>
      <c r="AB281" s="209"/>
    </row>
    <row r="282" spans="9:28" s="113" customFormat="1" x14ac:dyDescent="0.2">
      <c r="I282" s="208"/>
      <c r="J282" s="208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</row>
    <row r="283" spans="9:28" s="113" customFormat="1" x14ac:dyDescent="0.2">
      <c r="I283" s="208"/>
      <c r="J283" s="208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  <c r="AA283" s="209"/>
      <c r="AB283" s="209"/>
    </row>
    <row r="284" spans="9:28" s="113" customFormat="1" x14ac:dyDescent="0.2">
      <c r="I284" s="208"/>
      <c r="J284" s="208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  <c r="AA284" s="209"/>
      <c r="AB284" s="209"/>
    </row>
    <row r="285" spans="9:28" s="113" customFormat="1" x14ac:dyDescent="0.2">
      <c r="I285" s="208"/>
      <c r="J285" s="208"/>
      <c r="K285" s="209"/>
      <c r="L285" s="209"/>
      <c r="M285" s="209"/>
      <c r="N285" s="209"/>
      <c r="O285" s="209"/>
      <c r="P285" s="209"/>
      <c r="Q285" s="209"/>
      <c r="R285" s="209"/>
      <c r="S285" s="209"/>
      <c r="T285" s="209"/>
      <c r="U285" s="209"/>
      <c r="V285" s="209"/>
      <c r="W285" s="209"/>
      <c r="X285" s="209"/>
      <c r="Y285" s="209"/>
      <c r="Z285" s="209"/>
      <c r="AA285" s="209"/>
      <c r="AB285" s="209"/>
    </row>
    <row r="286" spans="9:28" s="113" customFormat="1" x14ac:dyDescent="0.2">
      <c r="I286" s="208"/>
      <c r="J286" s="208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</row>
    <row r="287" spans="9:28" s="113" customFormat="1" x14ac:dyDescent="0.2">
      <c r="I287" s="208"/>
      <c r="J287" s="208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</row>
    <row r="288" spans="9:28" s="113" customFormat="1" x14ac:dyDescent="0.2">
      <c r="I288" s="208"/>
      <c r="J288" s="208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</row>
    <row r="289" spans="11:28" s="113" customFormat="1" x14ac:dyDescent="0.2"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</row>
    <row r="290" spans="11:28" s="113" customFormat="1" x14ac:dyDescent="0.2"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</row>
    <row r="291" spans="11:28" s="113" customFormat="1" x14ac:dyDescent="0.2">
      <c r="K291" s="209"/>
      <c r="L291" s="209"/>
      <c r="M291" s="209"/>
      <c r="N291" s="209"/>
      <c r="O291" s="209"/>
      <c r="P291" s="209"/>
      <c r="Q291" s="209"/>
      <c r="R291" s="209"/>
      <c r="S291" s="209"/>
      <c r="T291" s="209"/>
      <c r="U291" s="209"/>
      <c r="V291" s="209"/>
      <c r="W291" s="209"/>
      <c r="X291" s="209"/>
      <c r="Y291" s="209"/>
      <c r="Z291" s="209"/>
      <c r="AA291" s="209"/>
      <c r="AB291" s="209"/>
    </row>
    <row r="292" spans="11:28" s="113" customFormat="1" x14ac:dyDescent="0.2">
      <c r="K292" s="209"/>
      <c r="L292" s="209"/>
      <c r="M292" s="209"/>
      <c r="N292" s="209"/>
      <c r="O292" s="209"/>
      <c r="P292" s="209"/>
      <c r="Q292" s="209"/>
      <c r="R292" s="209"/>
      <c r="S292" s="209"/>
      <c r="T292" s="209"/>
      <c r="U292" s="209"/>
      <c r="V292" s="209"/>
      <c r="W292" s="209"/>
      <c r="X292" s="209"/>
      <c r="Y292" s="209"/>
      <c r="Z292" s="209"/>
      <c r="AA292" s="209"/>
      <c r="AB292" s="209"/>
    </row>
    <row r="293" spans="11:28" s="113" customFormat="1" x14ac:dyDescent="0.2">
      <c r="K293" s="209"/>
      <c r="L293" s="209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</row>
    <row r="294" spans="11:28" s="113" customFormat="1" x14ac:dyDescent="0.2"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  <c r="AA294" s="209"/>
      <c r="AB294" s="209"/>
    </row>
    <row r="295" spans="11:28" s="113" customFormat="1" x14ac:dyDescent="0.2"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</row>
    <row r="296" spans="11:28" s="113" customFormat="1" x14ac:dyDescent="0.2"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  <c r="AA296" s="209"/>
      <c r="AB296" s="209"/>
    </row>
    <row r="297" spans="11:28" s="113" customFormat="1" x14ac:dyDescent="0.2"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</row>
    <row r="298" spans="11:28" s="113" customFormat="1" x14ac:dyDescent="0.2"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  <c r="AA298" s="209"/>
      <c r="AB298" s="209"/>
    </row>
    <row r="299" spans="11:28" s="113" customFormat="1" x14ac:dyDescent="0.2"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</row>
    <row r="300" spans="11:28" s="113" customFormat="1" x14ac:dyDescent="0.2"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</row>
    <row r="301" spans="11:28" s="113" customFormat="1" x14ac:dyDescent="0.2"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</row>
    <row r="302" spans="11:28" s="113" customFormat="1" x14ac:dyDescent="0.2"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</row>
    <row r="303" spans="11:28" s="113" customFormat="1" x14ac:dyDescent="0.2"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209"/>
      <c r="X303" s="209"/>
      <c r="Y303" s="209"/>
      <c r="Z303" s="209"/>
      <c r="AA303" s="209"/>
      <c r="AB303" s="209"/>
    </row>
    <row r="304" spans="11:28" s="113" customFormat="1" x14ac:dyDescent="0.2"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209"/>
      <c r="X304" s="209"/>
      <c r="Y304" s="209"/>
      <c r="Z304" s="209"/>
      <c r="AA304" s="209"/>
      <c r="AB304" s="209"/>
    </row>
    <row r="305" spans="11:28" s="113" customFormat="1" x14ac:dyDescent="0.2">
      <c r="K305" s="209"/>
      <c r="L305" s="209"/>
      <c r="M305" s="209"/>
      <c r="N305" s="209"/>
      <c r="O305" s="209"/>
      <c r="P305" s="209"/>
      <c r="Q305" s="209"/>
      <c r="R305" s="209"/>
      <c r="S305" s="209"/>
      <c r="T305" s="209"/>
      <c r="U305" s="209"/>
      <c r="V305" s="209"/>
      <c r="W305" s="209"/>
      <c r="X305" s="209"/>
      <c r="Y305" s="209"/>
      <c r="Z305" s="209"/>
      <c r="AA305" s="209"/>
      <c r="AB305" s="209"/>
    </row>
    <row r="306" spans="11:28" s="113" customFormat="1" x14ac:dyDescent="0.2">
      <c r="K306" s="209"/>
      <c r="L306" s="209"/>
      <c r="M306" s="209"/>
      <c r="N306" s="209"/>
      <c r="O306" s="209"/>
      <c r="P306" s="209"/>
      <c r="Q306" s="209"/>
      <c r="R306" s="209"/>
      <c r="S306" s="209"/>
      <c r="T306" s="209"/>
      <c r="U306" s="209"/>
      <c r="V306" s="209"/>
      <c r="W306" s="209"/>
      <c r="X306" s="209"/>
      <c r="Y306" s="209"/>
      <c r="Z306" s="209"/>
      <c r="AA306" s="209"/>
      <c r="AB306" s="209"/>
    </row>
    <row r="307" spans="11:28" s="113" customFormat="1" x14ac:dyDescent="0.2">
      <c r="K307" s="209"/>
      <c r="L307" s="209"/>
      <c r="M307" s="209"/>
      <c r="N307" s="209"/>
      <c r="O307" s="209"/>
      <c r="P307" s="209"/>
      <c r="Q307" s="209"/>
      <c r="R307" s="209"/>
      <c r="S307" s="209"/>
      <c r="T307" s="209"/>
      <c r="U307" s="209"/>
      <c r="V307" s="209"/>
      <c r="W307" s="209"/>
      <c r="X307" s="209"/>
      <c r="Y307" s="209"/>
      <c r="Z307" s="209"/>
      <c r="AA307" s="209"/>
      <c r="AB307" s="209"/>
    </row>
    <row r="308" spans="11:28" s="113" customFormat="1" x14ac:dyDescent="0.2">
      <c r="K308" s="209"/>
      <c r="L308" s="209"/>
      <c r="M308" s="209"/>
      <c r="N308" s="209"/>
      <c r="O308" s="209"/>
      <c r="P308" s="209"/>
      <c r="Q308" s="209"/>
      <c r="R308" s="209"/>
      <c r="S308" s="209"/>
      <c r="T308" s="209"/>
      <c r="U308" s="209"/>
      <c r="V308" s="209"/>
      <c r="W308" s="209"/>
      <c r="X308" s="209"/>
      <c r="Y308" s="209"/>
      <c r="Z308" s="209"/>
      <c r="AA308" s="209"/>
      <c r="AB308" s="209"/>
    </row>
    <row r="309" spans="11:28" s="113" customFormat="1" x14ac:dyDescent="0.2">
      <c r="K309" s="209"/>
      <c r="L309" s="209"/>
      <c r="M309" s="209"/>
      <c r="N309" s="209"/>
      <c r="O309" s="209"/>
      <c r="P309" s="209"/>
      <c r="Q309" s="209"/>
      <c r="R309" s="209"/>
      <c r="S309" s="209"/>
      <c r="T309" s="209"/>
      <c r="U309" s="209"/>
      <c r="V309" s="209"/>
      <c r="W309" s="209"/>
      <c r="X309" s="209"/>
      <c r="Y309" s="209"/>
      <c r="Z309" s="209"/>
      <c r="AA309" s="209"/>
      <c r="AB309" s="209"/>
    </row>
    <row r="310" spans="11:28" s="113" customFormat="1" x14ac:dyDescent="0.2">
      <c r="K310" s="209"/>
      <c r="L310" s="209"/>
      <c r="M310" s="209"/>
      <c r="N310" s="209"/>
      <c r="O310" s="209"/>
      <c r="P310" s="209"/>
      <c r="Q310" s="209"/>
      <c r="R310" s="209"/>
      <c r="S310" s="209"/>
      <c r="T310" s="209"/>
      <c r="U310" s="209"/>
      <c r="V310" s="209"/>
      <c r="W310" s="209"/>
      <c r="X310" s="209"/>
      <c r="Y310" s="209"/>
      <c r="Z310" s="209"/>
      <c r="AA310" s="209"/>
      <c r="AB310" s="209"/>
    </row>
    <row r="311" spans="11:28" s="113" customFormat="1" x14ac:dyDescent="0.2">
      <c r="K311" s="209"/>
      <c r="L311" s="209"/>
      <c r="M311" s="209"/>
      <c r="N311" s="209"/>
      <c r="O311" s="209"/>
      <c r="P311" s="209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</row>
    <row r="312" spans="11:28" s="113" customFormat="1" x14ac:dyDescent="0.2">
      <c r="K312" s="209"/>
      <c r="L312" s="209"/>
      <c r="M312" s="209"/>
      <c r="N312" s="209"/>
      <c r="O312" s="209"/>
      <c r="P312" s="209"/>
      <c r="Q312" s="209"/>
      <c r="R312" s="209"/>
      <c r="S312" s="209"/>
      <c r="T312" s="209"/>
      <c r="U312" s="209"/>
      <c r="V312" s="209"/>
      <c r="W312" s="209"/>
      <c r="X312" s="209"/>
      <c r="Y312" s="209"/>
      <c r="Z312" s="209"/>
      <c r="AA312" s="209"/>
      <c r="AB312" s="209"/>
    </row>
    <row r="313" spans="11:28" s="113" customFormat="1" x14ac:dyDescent="0.2">
      <c r="K313" s="209"/>
      <c r="L313" s="209"/>
      <c r="M313" s="209"/>
      <c r="N313" s="209"/>
      <c r="O313" s="209"/>
      <c r="P313" s="209"/>
      <c r="Q313" s="209"/>
      <c r="R313" s="209"/>
      <c r="S313" s="209"/>
      <c r="T313" s="209"/>
      <c r="U313" s="209"/>
      <c r="V313" s="209"/>
      <c r="W313" s="209"/>
      <c r="X313" s="209"/>
      <c r="Y313" s="209"/>
      <c r="Z313" s="209"/>
      <c r="AA313" s="209"/>
      <c r="AB313" s="209"/>
    </row>
    <row r="314" spans="11:28" s="113" customFormat="1" x14ac:dyDescent="0.2"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</row>
    <row r="315" spans="11:28" s="113" customFormat="1" x14ac:dyDescent="0.2"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</row>
    <row r="316" spans="11:28" s="113" customFormat="1" x14ac:dyDescent="0.2"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</row>
    <row r="317" spans="11:28" s="113" customFormat="1" x14ac:dyDescent="0.2"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</row>
    <row r="318" spans="11:28" s="113" customFormat="1" x14ac:dyDescent="0.2"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</row>
    <row r="319" spans="11:28" s="113" customFormat="1" x14ac:dyDescent="0.2">
      <c r="K319" s="209"/>
      <c r="L319" s="209"/>
      <c r="M319" s="209"/>
      <c r="N319" s="209"/>
      <c r="O319" s="209"/>
      <c r="P319" s="209"/>
      <c r="Q319" s="209"/>
      <c r="R319" s="209"/>
      <c r="S319" s="209"/>
      <c r="T319" s="209"/>
      <c r="U319" s="209"/>
      <c r="V319" s="209"/>
      <c r="W319" s="209"/>
      <c r="X319" s="209"/>
      <c r="Y319" s="209"/>
      <c r="Z319" s="209"/>
      <c r="AA319" s="209"/>
      <c r="AB319" s="209"/>
    </row>
    <row r="320" spans="11:28" s="113" customFormat="1" x14ac:dyDescent="0.2">
      <c r="K320" s="209"/>
      <c r="L320" s="209"/>
      <c r="M320" s="209"/>
      <c r="N320" s="209"/>
      <c r="O320" s="209"/>
      <c r="P320" s="209"/>
      <c r="Q320" s="209"/>
      <c r="R320" s="209"/>
      <c r="S320" s="209"/>
      <c r="T320" s="209"/>
      <c r="U320" s="209"/>
      <c r="V320" s="209"/>
      <c r="W320" s="209"/>
      <c r="X320" s="209"/>
      <c r="Y320" s="209"/>
      <c r="Z320" s="209"/>
      <c r="AA320" s="209"/>
      <c r="AB320" s="209"/>
    </row>
    <row r="321" spans="11:28" s="113" customFormat="1" x14ac:dyDescent="0.2">
      <c r="K321" s="209"/>
      <c r="L321" s="209"/>
      <c r="M321" s="209"/>
      <c r="N321" s="209"/>
      <c r="O321" s="209"/>
      <c r="P321" s="209"/>
      <c r="Q321" s="209"/>
      <c r="R321" s="209"/>
      <c r="S321" s="209"/>
      <c r="T321" s="209"/>
      <c r="U321" s="209"/>
      <c r="V321" s="209"/>
      <c r="W321" s="209"/>
      <c r="X321" s="209"/>
      <c r="Y321" s="209"/>
      <c r="Z321" s="209"/>
      <c r="AA321" s="209"/>
      <c r="AB321" s="209"/>
    </row>
    <row r="322" spans="11:28" s="113" customFormat="1" x14ac:dyDescent="0.2">
      <c r="K322" s="209"/>
      <c r="L322" s="209"/>
      <c r="M322" s="209"/>
      <c r="N322" s="209"/>
      <c r="O322" s="209"/>
      <c r="P322" s="209"/>
      <c r="Q322" s="209"/>
      <c r="R322" s="209"/>
      <c r="S322" s="209"/>
      <c r="T322" s="209"/>
      <c r="U322" s="209"/>
      <c r="V322" s="209"/>
      <c r="W322" s="209"/>
      <c r="X322" s="209"/>
      <c r="Y322" s="209"/>
      <c r="Z322" s="209"/>
      <c r="AA322" s="209"/>
      <c r="AB322" s="209"/>
    </row>
    <row r="323" spans="11:28" s="113" customFormat="1" x14ac:dyDescent="0.2">
      <c r="K323" s="209"/>
      <c r="L323" s="209"/>
      <c r="M323" s="209"/>
      <c r="N323" s="209"/>
      <c r="O323" s="209"/>
      <c r="P323" s="209"/>
      <c r="Q323" s="209"/>
      <c r="R323" s="209"/>
      <c r="S323" s="209"/>
      <c r="T323" s="209"/>
      <c r="U323" s="209"/>
      <c r="V323" s="209"/>
      <c r="W323" s="209"/>
      <c r="X323" s="209"/>
      <c r="Y323" s="209"/>
      <c r="Z323" s="209"/>
      <c r="AA323" s="209"/>
      <c r="AB323" s="209"/>
    </row>
    <row r="324" spans="11:28" s="113" customFormat="1" x14ac:dyDescent="0.2">
      <c r="K324" s="209"/>
      <c r="L324" s="209"/>
      <c r="M324" s="209"/>
      <c r="N324" s="209"/>
      <c r="O324" s="209"/>
      <c r="P324" s="209"/>
      <c r="Q324" s="209"/>
      <c r="R324" s="209"/>
      <c r="S324" s="209"/>
      <c r="T324" s="209"/>
      <c r="U324" s="209"/>
      <c r="V324" s="209"/>
      <c r="W324" s="209"/>
      <c r="X324" s="209"/>
      <c r="Y324" s="209"/>
      <c r="Z324" s="209"/>
      <c r="AA324" s="209"/>
      <c r="AB324" s="209"/>
    </row>
    <row r="325" spans="11:28" s="113" customFormat="1" x14ac:dyDescent="0.2">
      <c r="K325" s="209"/>
      <c r="L325" s="209"/>
      <c r="M325" s="209"/>
      <c r="N325" s="209"/>
      <c r="O325" s="209"/>
      <c r="P325" s="209"/>
      <c r="Q325" s="209"/>
      <c r="R325" s="209"/>
      <c r="S325" s="209"/>
      <c r="T325" s="209"/>
      <c r="U325" s="209"/>
      <c r="V325" s="209"/>
      <c r="W325" s="209"/>
      <c r="X325" s="209"/>
      <c r="Y325" s="209"/>
      <c r="Z325" s="209"/>
      <c r="AA325" s="209"/>
      <c r="AB325" s="209"/>
    </row>
    <row r="326" spans="11:28" s="113" customFormat="1" x14ac:dyDescent="0.2">
      <c r="K326" s="209"/>
      <c r="L326" s="209"/>
      <c r="M326" s="209"/>
      <c r="N326" s="209"/>
      <c r="O326" s="209"/>
      <c r="P326" s="209"/>
      <c r="Q326" s="209"/>
      <c r="R326" s="209"/>
      <c r="S326" s="209"/>
      <c r="T326" s="209"/>
      <c r="U326" s="209"/>
      <c r="V326" s="209"/>
      <c r="W326" s="209"/>
      <c r="X326" s="209"/>
      <c r="Y326" s="209"/>
      <c r="Z326" s="209"/>
      <c r="AA326" s="209"/>
      <c r="AB326" s="209"/>
    </row>
    <row r="327" spans="11:28" s="113" customFormat="1" x14ac:dyDescent="0.2">
      <c r="K327" s="209"/>
      <c r="L327" s="209"/>
      <c r="M327" s="209"/>
      <c r="N327" s="209"/>
      <c r="O327" s="209"/>
      <c r="P327" s="209"/>
      <c r="Q327" s="209"/>
      <c r="R327" s="209"/>
      <c r="S327" s="209"/>
      <c r="T327" s="209"/>
      <c r="U327" s="209"/>
      <c r="V327" s="209"/>
      <c r="W327" s="209"/>
      <c r="X327" s="209"/>
      <c r="Y327" s="209"/>
      <c r="Z327" s="209"/>
      <c r="AA327" s="209"/>
      <c r="AB327" s="209"/>
    </row>
    <row r="328" spans="11:28" s="113" customFormat="1" x14ac:dyDescent="0.2"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209"/>
      <c r="Y328" s="209"/>
      <c r="Z328" s="209"/>
      <c r="AA328" s="209"/>
      <c r="AB328" s="209"/>
    </row>
    <row r="329" spans="11:28" s="113" customFormat="1" x14ac:dyDescent="0.2"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209"/>
      <c r="X329" s="209"/>
      <c r="Y329" s="209"/>
      <c r="Z329" s="209"/>
      <c r="AA329" s="209"/>
      <c r="AB329" s="209"/>
    </row>
    <row r="330" spans="11:28" s="113" customFormat="1" x14ac:dyDescent="0.2"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</row>
    <row r="331" spans="11:28" s="113" customFormat="1" x14ac:dyDescent="0.2"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</row>
    <row r="332" spans="11:28" s="113" customFormat="1" x14ac:dyDescent="0.2"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</row>
    <row r="333" spans="11:28" s="113" customFormat="1" x14ac:dyDescent="0.2"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</row>
    <row r="334" spans="11:28" s="113" customFormat="1" x14ac:dyDescent="0.2"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</row>
    <row r="335" spans="11:28" s="113" customFormat="1" x14ac:dyDescent="0.2"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</row>
    <row r="336" spans="11:28" s="113" customFormat="1" x14ac:dyDescent="0.2"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</row>
    <row r="337" spans="11:28" s="113" customFormat="1" x14ac:dyDescent="0.2"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</row>
    <row r="338" spans="11:28" s="113" customFormat="1" x14ac:dyDescent="0.2"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</row>
    <row r="339" spans="11:28" s="113" customFormat="1" x14ac:dyDescent="0.2">
      <c r="K339" s="209"/>
      <c r="L339" s="209"/>
      <c r="M339" s="209"/>
      <c r="N339" s="209"/>
      <c r="O339" s="209"/>
      <c r="P339" s="209"/>
      <c r="Q339" s="209"/>
      <c r="R339" s="209"/>
      <c r="S339" s="209"/>
      <c r="T339" s="209"/>
      <c r="U339" s="209"/>
      <c r="V339" s="209"/>
      <c r="W339" s="209"/>
      <c r="X339" s="209"/>
      <c r="Y339" s="209"/>
      <c r="Z339" s="209"/>
      <c r="AA339" s="209"/>
      <c r="AB339" s="209"/>
    </row>
    <row r="340" spans="11:28" s="113" customFormat="1" x14ac:dyDescent="0.2">
      <c r="K340" s="209"/>
      <c r="L340" s="209"/>
      <c r="M340" s="209"/>
      <c r="N340" s="209"/>
      <c r="O340" s="209"/>
      <c r="P340" s="209"/>
      <c r="Q340" s="209"/>
      <c r="R340" s="209"/>
      <c r="S340" s="209"/>
      <c r="T340" s="209"/>
      <c r="U340" s="209"/>
      <c r="V340" s="209"/>
      <c r="W340" s="209"/>
      <c r="X340" s="209"/>
      <c r="Y340" s="209"/>
      <c r="Z340" s="209"/>
      <c r="AA340" s="209"/>
      <c r="AB340" s="209"/>
    </row>
    <row r="341" spans="11:28" s="113" customFormat="1" x14ac:dyDescent="0.2">
      <c r="K341" s="209"/>
      <c r="L341" s="209"/>
      <c r="M341" s="209"/>
      <c r="N341" s="209"/>
      <c r="O341" s="209"/>
      <c r="P341" s="209"/>
      <c r="Q341" s="209"/>
      <c r="R341" s="209"/>
      <c r="S341" s="209"/>
      <c r="T341" s="209"/>
      <c r="U341" s="209"/>
      <c r="V341" s="209"/>
      <c r="W341" s="209"/>
      <c r="X341" s="209"/>
      <c r="Y341" s="209"/>
      <c r="Z341" s="209"/>
      <c r="AA341" s="209"/>
      <c r="AB341" s="209"/>
    </row>
    <row r="342" spans="11:28" s="113" customFormat="1" x14ac:dyDescent="0.2"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</row>
    <row r="343" spans="11:28" s="113" customFormat="1" x14ac:dyDescent="0.2"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</row>
    <row r="344" spans="11:28" s="113" customFormat="1" x14ac:dyDescent="0.2"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</row>
    <row r="345" spans="11:28" s="113" customFormat="1" x14ac:dyDescent="0.2"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</row>
    <row r="346" spans="11:28" s="113" customFormat="1" x14ac:dyDescent="0.2"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</row>
    <row r="347" spans="11:28" s="113" customFormat="1" x14ac:dyDescent="0.2">
      <c r="K347" s="209"/>
      <c r="L347" s="209"/>
      <c r="M347" s="209"/>
      <c r="N347" s="209"/>
      <c r="O347" s="209"/>
      <c r="P347" s="209"/>
      <c r="Q347" s="209"/>
      <c r="R347" s="209"/>
      <c r="S347" s="209"/>
      <c r="T347" s="209"/>
      <c r="U347" s="209"/>
      <c r="V347" s="209"/>
      <c r="W347" s="209"/>
      <c r="X347" s="209"/>
      <c r="Y347" s="209"/>
      <c r="Z347" s="209"/>
      <c r="AA347" s="209"/>
      <c r="AB347" s="209"/>
    </row>
    <row r="348" spans="11:28" s="113" customFormat="1" x14ac:dyDescent="0.2">
      <c r="K348" s="209"/>
      <c r="L348" s="209"/>
      <c r="M348" s="209"/>
      <c r="N348" s="209"/>
      <c r="O348" s="209"/>
      <c r="P348" s="209"/>
      <c r="Q348" s="209"/>
      <c r="R348" s="209"/>
      <c r="S348" s="209"/>
      <c r="T348" s="209"/>
      <c r="U348" s="209"/>
      <c r="V348" s="209"/>
      <c r="W348" s="209"/>
      <c r="X348" s="209"/>
      <c r="Y348" s="209"/>
      <c r="Z348" s="209"/>
      <c r="AA348" s="209"/>
      <c r="AB348" s="209"/>
    </row>
    <row r="349" spans="11:28" s="113" customFormat="1" x14ac:dyDescent="0.2">
      <c r="K349" s="209"/>
      <c r="L349" s="209"/>
      <c r="M349" s="209"/>
      <c r="N349" s="209"/>
      <c r="O349" s="209"/>
      <c r="P349" s="209"/>
      <c r="Q349" s="209"/>
      <c r="R349" s="209"/>
      <c r="S349" s="209"/>
      <c r="T349" s="209"/>
      <c r="U349" s="209"/>
      <c r="V349" s="209"/>
      <c r="W349" s="209"/>
      <c r="X349" s="209"/>
      <c r="Y349" s="209"/>
      <c r="Z349" s="209"/>
      <c r="AA349" s="209"/>
      <c r="AB349" s="209"/>
    </row>
    <row r="350" spans="11:28" s="113" customFormat="1" x14ac:dyDescent="0.2">
      <c r="K350" s="209"/>
      <c r="L350" s="209"/>
      <c r="M350" s="209"/>
      <c r="N350" s="209"/>
      <c r="O350" s="209"/>
      <c r="P350" s="209"/>
      <c r="Q350" s="209"/>
      <c r="R350" s="209"/>
      <c r="S350" s="209"/>
      <c r="T350" s="209"/>
      <c r="U350" s="209"/>
      <c r="V350" s="209"/>
      <c r="W350" s="209"/>
      <c r="X350" s="209"/>
      <c r="Y350" s="209"/>
      <c r="Z350" s="209"/>
      <c r="AA350" s="209"/>
      <c r="AB350" s="209"/>
    </row>
    <row r="351" spans="11:28" s="113" customFormat="1" x14ac:dyDescent="0.2">
      <c r="K351" s="209"/>
      <c r="L351" s="209"/>
      <c r="M351" s="209"/>
      <c r="N351" s="209"/>
      <c r="O351" s="209"/>
      <c r="P351" s="209"/>
      <c r="Q351" s="209"/>
      <c r="R351" s="209"/>
      <c r="S351" s="209"/>
      <c r="T351" s="209"/>
      <c r="U351" s="209"/>
      <c r="V351" s="209"/>
      <c r="W351" s="209"/>
      <c r="X351" s="209"/>
      <c r="Y351" s="209"/>
      <c r="Z351" s="209"/>
      <c r="AA351" s="209"/>
      <c r="AB351" s="209"/>
    </row>
    <row r="352" spans="11:28" s="113" customFormat="1" x14ac:dyDescent="0.2">
      <c r="K352" s="209"/>
      <c r="L352" s="209"/>
      <c r="M352" s="209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209"/>
      <c r="Y352" s="209"/>
      <c r="Z352" s="209"/>
      <c r="AA352" s="209"/>
      <c r="AB352" s="209"/>
    </row>
    <row r="353" spans="11:28" s="113" customFormat="1" x14ac:dyDescent="0.2">
      <c r="K353" s="209"/>
      <c r="L353" s="209"/>
      <c r="M353" s="209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209"/>
      <c r="Y353" s="209"/>
      <c r="Z353" s="209"/>
      <c r="AA353" s="209"/>
      <c r="AB353" s="209"/>
    </row>
    <row r="354" spans="11:28" s="113" customFormat="1" x14ac:dyDescent="0.2">
      <c r="K354" s="209"/>
      <c r="L354" s="209"/>
      <c r="M354" s="209"/>
      <c r="N354" s="209"/>
      <c r="O354" s="209"/>
      <c r="P354" s="209"/>
      <c r="Q354" s="209"/>
      <c r="R354" s="209"/>
      <c r="S354" s="209"/>
      <c r="T354" s="209"/>
      <c r="U354" s="209"/>
      <c r="V354" s="209"/>
      <c r="W354" s="209"/>
      <c r="X354" s="209"/>
      <c r="Y354" s="209"/>
      <c r="Z354" s="209"/>
      <c r="AA354" s="209"/>
      <c r="AB354" s="209"/>
    </row>
    <row r="355" spans="11:28" s="113" customFormat="1" x14ac:dyDescent="0.2"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</row>
    <row r="356" spans="11:28" s="113" customFormat="1" x14ac:dyDescent="0.2"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</row>
    <row r="357" spans="11:28" s="113" customFormat="1" x14ac:dyDescent="0.2"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</row>
    <row r="358" spans="11:28" s="113" customFormat="1" x14ac:dyDescent="0.2"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</row>
    <row r="359" spans="11:28" s="113" customFormat="1" x14ac:dyDescent="0.2"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</row>
    <row r="360" spans="11:28" s="113" customFormat="1" x14ac:dyDescent="0.2"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</row>
    <row r="361" spans="11:28" s="113" customFormat="1" x14ac:dyDescent="0.2">
      <c r="K361" s="209"/>
      <c r="L361" s="209"/>
      <c r="M361" s="209"/>
      <c r="N361" s="209"/>
      <c r="O361" s="209"/>
      <c r="P361" s="209"/>
      <c r="Q361" s="209"/>
      <c r="R361" s="209"/>
      <c r="S361" s="209"/>
      <c r="T361" s="209"/>
      <c r="U361" s="209"/>
      <c r="V361" s="209"/>
      <c r="W361" s="209"/>
      <c r="X361" s="209"/>
      <c r="Y361" s="209"/>
      <c r="Z361" s="209"/>
      <c r="AA361" s="209"/>
      <c r="AB361" s="209"/>
    </row>
    <row r="362" spans="11:28" s="113" customFormat="1" x14ac:dyDescent="0.2">
      <c r="K362" s="209"/>
      <c r="L362" s="209"/>
      <c r="M362" s="209"/>
      <c r="N362" s="209"/>
      <c r="O362" s="209"/>
      <c r="P362" s="209"/>
      <c r="Q362" s="209"/>
      <c r="R362" s="209"/>
      <c r="S362" s="209"/>
      <c r="T362" s="209"/>
      <c r="U362" s="209"/>
      <c r="V362" s="209"/>
      <c r="W362" s="209"/>
      <c r="X362" s="209"/>
      <c r="Y362" s="209"/>
      <c r="Z362" s="209"/>
      <c r="AA362" s="209"/>
      <c r="AB362" s="209"/>
    </row>
    <row r="363" spans="11:28" s="113" customFormat="1" x14ac:dyDescent="0.2">
      <c r="K363" s="209"/>
      <c r="L363" s="209"/>
      <c r="M363" s="209"/>
      <c r="N363" s="209"/>
      <c r="O363" s="209"/>
      <c r="P363" s="209"/>
      <c r="Q363" s="209"/>
      <c r="R363" s="209"/>
      <c r="S363" s="209"/>
      <c r="T363" s="209"/>
      <c r="U363" s="209"/>
      <c r="V363" s="209"/>
      <c r="W363" s="209"/>
      <c r="X363" s="209"/>
      <c r="Y363" s="209"/>
      <c r="Z363" s="209"/>
      <c r="AA363" s="209"/>
      <c r="AB363" s="209"/>
    </row>
    <row r="364" spans="11:28" s="113" customFormat="1" x14ac:dyDescent="0.2">
      <c r="K364" s="209"/>
      <c r="L364" s="209"/>
      <c r="M364" s="209"/>
      <c r="N364" s="209"/>
      <c r="O364" s="209"/>
      <c r="P364" s="209"/>
      <c r="Q364" s="209"/>
      <c r="R364" s="209"/>
      <c r="S364" s="209"/>
      <c r="T364" s="209"/>
      <c r="U364" s="209"/>
      <c r="V364" s="209"/>
      <c r="W364" s="209"/>
      <c r="X364" s="209"/>
      <c r="Y364" s="209"/>
      <c r="Z364" s="209"/>
      <c r="AA364" s="209"/>
      <c r="AB364" s="209"/>
    </row>
    <row r="365" spans="11:28" s="113" customFormat="1" x14ac:dyDescent="0.2"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209"/>
      <c r="X365" s="209"/>
      <c r="Y365" s="209"/>
      <c r="Z365" s="209"/>
      <c r="AA365" s="209"/>
      <c r="AB365" s="209"/>
    </row>
    <row r="366" spans="11:28" s="113" customFormat="1" x14ac:dyDescent="0.2"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209"/>
      <c r="X366" s="209"/>
      <c r="Y366" s="209"/>
      <c r="Z366" s="209"/>
      <c r="AA366" s="209"/>
      <c r="AB366" s="209"/>
    </row>
    <row r="367" spans="11:28" s="113" customFormat="1" x14ac:dyDescent="0.2"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209"/>
      <c r="X367" s="209"/>
      <c r="Y367" s="209"/>
      <c r="Z367" s="209"/>
      <c r="AA367" s="209"/>
      <c r="AB367" s="209"/>
    </row>
    <row r="368" spans="11:28" s="113" customFormat="1" x14ac:dyDescent="0.2">
      <c r="K368" s="209"/>
      <c r="L368" s="209"/>
      <c r="M368" s="209"/>
      <c r="N368" s="209"/>
      <c r="O368" s="209"/>
      <c r="P368" s="209"/>
      <c r="Q368" s="209"/>
      <c r="R368" s="209"/>
      <c r="S368" s="209"/>
      <c r="T368" s="209"/>
      <c r="U368" s="209"/>
      <c r="V368" s="209"/>
      <c r="W368" s="209"/>
      <c r="X368" s="209"/>
      <c r="Y368" s="209"/>
      <c r="Z368" s="209"/>
      <c r="AA368" s="209"/>
      <c r="AB368" s="209"/>
    </row>
    <row r="369" spans="11:28" s="113" customFormat="1" x14ac:dyDescent="0.2">
      <c r="K369" s="209"/>
      <c r="L369" s="209"/>
      <c r="M369" s="209"/>
      <c r="N369" s="209"/>
      <c r="O369" s="209"/>
      <c r="P369" s="209"/>
      <c r="Q369" s="209"/>
      <c r="R369" s="209"/>
      <c r="S369" s="209"/>
      <c r="T369" s="209"/>
      <c r="U369" s="209"/>
      <c r="V369" s="209"/>
      <c r="W369" s="209"/>
      <c r="X369" s="209"/>
      <c r="Y369" s="209"/>
      <c r="Z369" s="209"/>
      <c r="AA369" s="209"/>
      <c r="AB369" s="209"/>
    </row>
    <row r="370" spans="11:28" s="113" customFormat="1" x14ac:dyDescent="0.2"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</row>
    <row r="371" spans="11:28" s="113" customFormat="1" x14ac:dyDescent="0.2"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</row>
    <row r="372" spans="11:28" s="113" customFormat="1" x14ac:dyDescent="0.2"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</row>
    <row r="373" spans="11:28" s="113" customFormat="1" x14ac:dyDescent="0.2"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</row>
    <row r="374" spans="11:28" s="113" customFormat="1" x14ac:dyDescent="0.2"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</row>
    <row r="375" spans="11:28" s="113" customFormat="1" x14ac:dyDescent="0.2">
      <c r="K375" s="209"/>
      <c r="L375" s="209"/>
      <c r="M375" s="209"/>
      <c r="N375" s="209"/>
      <c r="O375" s="209"/>
      <c r="P375" s="209"/>
      <c r="Q375" s="209"/>
      <c r="R375" s="209"/>
      <c r="S375" s="209"/>
      <c r="T375" s="209"/>
      <c r="U375" s="209"/>
      <c r="V375" s="209"/>
      <c r="W375" s="209"/>
      <c r="X375" s="209"/>
      <c r="Y375" s="209"/>
      <c r="Z375" s="209"/>
      <c r="AA375" s="209"/>
      <c r="AB375" s="209"/>
    </row>
    <row r="376" spans="11:28" s="113" customFormat="1" x14ac:dyDescent="0.2">
      <c r="K376" s="209"/>
      <c r="L376" s="209"/>
      <c r="M376" s="209"/>
      <c r="N376" s="209"/>
      <c r="O376" s="209"/>
      <c r="P376" s="209"/>
      <c r="Q376" s="209"/>
      <c r="R376" s="209"/>
      <c r="S376" s="209"/>
      <c r="T376" s="209"/>
      <c r="U376" s="209"/>
      <c r="V376" s="209"/>
      <c r="W376" s="209"/>
      <c r="X376" s="209"/>
      <c r="Y376" s="209"/>
      <c r="Z376" s="209"/>
      <c r="AA376" s="209"/>
      <c r="AB376" s="209"/>
    </row>
    <row r="377" spans="11:28" s="113" customFormat="1" x14ac:dyDescent="0.2">
      <c r="K377" s="209"/>
      <c r="L377" s="209"/>
      <c r="M377" s="209"/>
      <c r="N377" s="209"/>
      <c r="O377" s="209"/>
      <c r="P377" s="209"/>
      <c r="Q377" s="209"/>
      <c r="R377" s="209"/>
      <c r="S377" s="209"/>
      <c r="T377" s="209"/>
      <c r="U377" s="209"/>
      <c r="V377" s="209"/>
      <c r="W377" s="209"/>
      <c r="X377" s="209"/>
      <c r="Y377" s="209"/>
      <c r="Z377" s="209"/>
      <c r="AA377" s="209"/>
      <c r="AB377" s="209"/>
    </row>
    <row r="378" spans="11:28" s="113" customFormat="1" x14ac:dyDescent="0.2">
      <c r="K378" s="209"/>
      <c r="L378" s="209"/>
      <c r="M378" s="209"/>
      <c r="N378" s="209"/>
      <c r="O378" s="209"/>
      <c r="P378" s="209"/>
      <c r="Q378" s="209"/>
      <c r="R378" s="209"/>
      <c r="S378" s="209"/>
      <c r="T378" s="209"/>
      <c r="U378" s="209"/>
      <c r="V378" s="209"/>
      <c r="W378" s="209"/>
      <c r="X378" s="209"/>
      <c r="Y378" s="209"/>
      <c r="Z378" s="209"/>
      <c r="AA378" s="209"/>
      <c r="AB378" s="209"/>
    </row>
    <row r="379" spans="11:28" s="113" customFormat="1" x14ac:dyDescent="0.2">
      <c r="K379" s="209"/>
      <c r="L379" s="209"/>
      <c r="M379" s="209"/>
      <c r="N379" s="209"/>
      <c r="O379" s="209"/>
      <c r="P379" s="209"/>
      <c r="Q379" s="209"/>
      <c r="R379" s="209"/>
      <c r="S379" s="209"/>
      <c r="T379" s="209"/>
      <c r="U379" s="209"/>
      <c r="V379" s="209"/>
      <c r="W379" s="209"/>
      <c r="X379" s="209"/>
      <c r="Y379" s="209"/>
      <c r="Z379" s="209"/>
      <c r="AA379" s="209"/>
      <c r="AB379" s="209"/>
    </row>
    <row r="380" spans="11:28" s="113" customFormat="1" x14ac:dyDescent="0.2">
      <c r="K380" s="209"/>
      <c r="L380" s="209"/>
      <c r="M380" s="209"/>
      <c r="N380" s="209"/>
      <c r="O380" s="209"/>
      <c r="P380" s="209"/>
      <c r="Q380" s="209"/>
      <c r="R380" s="209"/>
      <c r="S380" s="209"/>
      <c r="T380" s="209"/>
      <c r="U380" s="209"/>
      <c r="V380" s="209"/>
      <c r="W380" s="209"/>
      <c r="X380" s="209"/>
      <c r="Y380" s="209"/>
      <c r="Z380" s="209"/>
      <c r="AA380" s="209"/>
      <c r="AB380" s="209"/>
    </row>
    <row r="381" spans="11:28" s="113" customFormat="1" x14ac:dyDescent="0.2">
      <c r="K381" s="209"/>
      <c r="L381" s="209"/>
      <c r="M381" s="209"/>
      <c r="N381" s="209"/>
      <c r="O381" s="209"/>
      <c r="P381" s="209"/>
      <c r="Q381" s="209"/>
      <c r="R381" s="209"/>
      <c r="S381" s="209"/>
      <c r="T381" s="209"/>
      <c r="U381" s="209"/>
      <c r="V381" s="209"/>
      <c r="W381" s="209"/>
      <c r="X381" s="209"/>
      <c r="Y381" s="209"/>
      <c r="Z381" s="209"/>
      <c r="AA381" s="209"/>
      <c r="AB381" s="209"/>
    </row>
    <row r="382" spans="11:28" s="113" customFormat="1" x14ac:dyDescent="0.2">
      <c r="K382" s="209"/>
      <c r="L382" s="209"/>
      <c r="M382" s="209"/>
      <c r="N382" s="209"/>
      <c r="O382" s="209"/>
      <c r="P382" s="209"/>
      <c r="Q382" s="209"/>
      <c r="R382" s="209"/>
      <c r="S382" s="209"/>
      <c r="T382" s="209"/>
      <c r="U382" s="209"/>
      <c r="V382" s="209"/>
      <c r="W382" s="209"/>
      <c r="X382" s="209"/>
      <c r="Y382" s="209"/>
      <c r="Z382" s="209"/>
      <c r="AA382" s="209"/>
      <c r="AB382" s="209"/>
    </row>
    <row r="383" spans="11:28" s="113" customFormat="1" x14ac:dyDescent="0.2">
      <c r="K383" s="209"/>
      <c r="L383" s="209"/>
      <c r="M383" s="209"/>
      <c r="N383" s="209"/>
      <c r="O383" s="209"/>
      <c r="P383" s="209"/>
      <c r="Q383" s="209"/>
      <c r="R383" s="209"/>
      <c r="S383" s="209"/>
      <c r="T383" s="209"/>
      <c r="U383" s="209"/>
      <c r="V383" s="209"/>
      <c r="W383" s="209"/>
      <c r="X383" s="209"/>
      <c r="Y383" s="209"/>
      <c r="Z383" s="209"/>
      <c r="AA383" s="209"/>
      <c r="AB383" s="209"/>
    </row>
    <row r="384" spans="11:28" s="113" customFormat="1" x14ac:dyDescent="0.2"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</row>
    <row r="385" spans="11:28" s="113" customFormat="1" x14ac:dyDescent="0.2"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</row>
    <row r="386" spans="11:28" s="113" customFormat="1" x14ac:dyDescent="0.2"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</row>
    <row r="387" spans="11:28" s="113" customFormat="1" x14ac:dyDescent="0.2"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</row>
    <row r="388" spans="11:28" s="113" customFormat="1" x14ac:dyDescent="0.2"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</row>
    <row r="389" spans="11:28" s="113" customFormat="1" x14ac:dyDescent="0.2"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209"/>
      <c r="X389" s="209"/>
      <c r="Y389" s="209"/>
      <c r="Z389" s="209"/>
      <c r="AA389" s="209"/>
      <c r="AB389" s="209"/>
    </row>
    <row r="390" spans="11:28" s="113" customFormat="1" x14ac:dyDescent="0.2">
      <c r="K390" s="209"/>
      <c r="L390" s="209"/>
      <c r="M390" s="209"/>
      <c r="N390" s="209"/>
      <c r="O390" s="209"/>
      <c r="P390" s="209"/>
      <c r="Q390" s="209"/>
      <c r="R390" s="209"/>
      <c r="S390" s="209"/>
      <c r="T390" s="209"/>
      <c r="U390" s="209"/>
      <c r="V390" s="209"/>
      <c r="W390" s="209"/>
      <c r="X390" s="209"/>
      <c r="Y390" s="209"/>
      <c r="Z390" s="209"/>
      <c r="AA390" s="209"/>
      <c r="AB390" s="209"/>
    </row>
    <row r="391" spans="11:28" s="113" customFormat="1" x14ac:dyDescent="0.2">
      <c r="K391" s="209"/>
      <c r="L391" s="209"/>
      <c r="M391" s="209"/>
      <c r="N391" s="209"/>
      <c r="O391" s="209"/>
      <c r="P391" s="209"/>
      <c r="Q391" s="209"/>
      <c r="R391" s="209"/>
      <c r="S391" s="209"/>
      <c r="T391" s="209"/>
      <c r="U391" s="209"/>
      <c r="V391" s="209"/>
      <c r="W391" s="209"/>
      <c r="X391" s="209"/>
      <c r="Y391" s="209"/>
      <c r="Z391" s="209"/>
      <c r="AA391" s="209"/>
      <c r="AB391" s="209"/>
    </row>
    <row r="392" spans="11:28" s="113" customFormat="1" x14ac:dyDescent="0.2">
      <c r="K392" s="209"/>
      <c r="L392" s="209"/>
      <c r="M392" s="209"/>
      <c r="N392" s="209"/>
      <c r="O392" s="209"/>
      <c r="P392" s="209"/>
      <c r="Q392" s="209"/>
      <c r="R392" s="209"/>
      <c r="S392" s="209"/>
      <c r="T392" s="209"/>
      <c r="U392" s="209"/>
      <c r="V392" s="209"/>
      <c r="W392" s="209"/>
      <c r="X392" s="209"/>
      <c r="Y392" s="209"/>
      <c r="Z392" s="209"/>
      <c r="AA392" s="209"/>
      <c r="AB392" s="209"/>
    </row>
    <row r="393" spans="11:28" s="113" customFormat="1" x14ac:dyDescent="0.2">
      <c r="K393" s="209"/>
      <c r="L393" s="209"/>
      <c r="M393" s="209"/>
      <c r="N393" s="209"/>
      <c r="O393" s="209"/>
      <c r="P393" s="209"/>
      <c r="Q393" s="209"/>
      <c r="R393" s="209"/>
      <c r="S393" s="209"/>
      <c r="T393" s="209"/>
      <c r="U393" s="209"/>
      <c r="V393" s="209"/>
      <c r="W393" s="209"/>
      <c r="X393" s="209"/>
      <c r="Y393" s="209"/>
      <c r="Z393" s="209"/>
      <c r="AA393" s="209"/>
      <c r="AB393" s="209"/>
    </row>
    <row r="394" spans="11:28" s="113" customFormat="1" x14ac:dyDescent="0.2">
      <c r="K394" s="209"/>
      <c r="L394" s="209"/>
      <c r="M394" s="209"/>
      <c r="N394" s="209"/>
      <c r="O394" s="209"/>
      <c r="P394" s="209"/>
      <c r="Q394" s="209"/>
      <c r="R394" s="209"/>
      <c r="S394" s="209"/>
      <c r="T394" s="209"/>
      <c r="U394" s="209"/>
      <c r="V394" s="209"/>
      <c r="W394" s="209"/>
      <c r="X394" s="209"/>
      <c r="Y394" s="209"/>
      <c r="Z394" s="209"/>
      <c r="AA394" s="209"/>
      <c r="AB394" s="209"/>
    </row>
    <row r="395" spans="11:28" s="113" customFormat="1" x14ac:dyDescent="0.2">
      <c r="K395" s="209"/>
      <c r="L395" s="209"/>
      <c r="M395" s="209"/>
      <c r="N395" s="209"/>
      <c r="O395" s="209"/>
      <c r="P395" s="209"/>
      <c r="Q395" s="209"/>
      <c r="R395" s="209"/>
      <c r="S395" s="209"/>
      <c r="T395" s="209"/>
      <c r="U395" s="209"/>
      <c r="V395" s="209"/>
      <c r="W395" s="209"/>
      <c r="X395" s="209"/>
      <c r="Y395" s="209"/>
      <c r="Z395" s="209"/>
      <c r="AA395" s="209"/>
      <c r="AB395" s="209"/>
    </row>
    <row r="396" spans="11:28" s="113" customFormat="1" x14ac:dyDescent="0.2">
      <c r="K396" s="209"/>
      <c r="L396" s="209"/>
      <c r="M396" s="209"/>
      <c r="N396" s="209"/>
      <c r="O396" s="209"/>
      <c r="P396" s="209"/>
      <c r="Q396" s="209"/>
      <c r="R396" s="209"/>
      <c r="S396" s="209"/>
      <c r="T396" s="209"/>
      <c r="U396" s="209"/>
      <c r="V396" s="209"/>
      <c r="W396" s="209"/>
      <c r="X396" s="209"/>
      <c r="Y396" s="209"/>
      <c r="Z396" s="209"/>
      <c r="AA396" s="209"/>
      <c r="AB396" s="209"/>
    </row>
    <row r="397" spans="11:28" s="113" customFormat="1" x14ac:dyDescent="0.2">
      <c r="K397" s="209"/>
      <c r="L397" s="209"/>
      <c r="M397" s="209"/>
      <c r="N397" s="209"/>
      <c r="O397" s="209"/>
      <c r="P397" s="209"/>
      <c r="Q397" s="209"/>
      <c r="R397" s="209"/>
      <c r="S397" s="209"/>
      <c r="T397" s="209"/>
      <c r="U397" s="209"/>
      <c r="V397" s="209"/>
      <c r="W397" s="209"/>
      <c r="X397" s="209"/>
      <c r="Y397" s="209"/>
      <c r="Z397" s="209"/>
      <c r="AA397" s="209"/>
      <c r="AB397" s="209"/>
    </row>
    <row r="398" spans="11:28" s="113" customFormat="1" x14ac:dyDescent="0.2">
      <c r="K398" s="209"/>
      <c r="L398" s="209"/>
      <c r="M398" s="209"/>
      <c r="N398" s="209"/>
      <c r="O398" s="209"/>
      <c r="P398" s="209"/>
      <c r="Q398" s="209"/>
      <c r="R398" s="209"/>
      <c r="S398" s="209"/>
      <c r="T398" s="209"/>
      <c r="U398" s="209"/>
      <c r="V398" s="209"/>
      <c r="W398" s="209"/>
      <c r="X398" s="209"/>
      <c r="Y398" s="209"/>
      <c r="Z398" s="209"/>
      <c r="AA398" s="209"/>
      <c r="AB398" s="209"/>
    </row>
    <row r="399" spans="11:28" s="113" customFormat="1" x14ac:dyDescent="0.2">
      <c r="K399" s="209"/>
      <c r="L399" s="209"/>
      <c r="M399" s="209"/>
      <c r="N399" s="209"/>
      <c r="O399" s="209"/>
      <c r="P399" s="209"/>
      <c r="Q399" s="209"/>
      <c r="R399" s="209"/>
      <c r="S399" s="209"/>
      <c r="T399" s="209"/>
      <c r="U399" s="209"/>
      <c r="V399" s="209"/>
      <c r="W399" s="209"/>
      <c r="X399" s="209"/>
      <c r="Y399" s="209"/>
      <c r="Z399" s="209"/>
      <c r="AA399" s="209"/>
      <c r="AB399" s="209"/>
    </row>
    <row r="400" spans="11:28" s="113" customFormat="1" x14ac:dyDescent="0.2">
      <c r="K400" s="209"/>
      <c r="L400" s="209"/>
      <c r="M400" s="209"/>
      <c r="N400" s="209"/>
      <c r="O400" s="209"/>
      <c r="P400" s="209"/>
      <c r="Q400" s="209"/>
      <c r="R400" s="209"/>
      <c r="S400" s="209"/>
      <c r="T400" s="209"/>
      <c r="U400" s="209"/>
      <c r="V400" s="209"/>
      <c r="W400" s="209"/>
      <c r="X400" s="209"/>
      <c r="Y400" s="209"/>
      <c r="Z400" s="209"/>
      <c r="AA400" s="209"/>
      <c r="AB400" s="209"/>
    </row>
    <row r="401" spans="11:28" s="113" customFormat="1" x14ac:dyDescent="0.2">
      <c r="K401" s="209"/>
      <c r="L401" s="209"/>
      <c r="M401" s="209"/>
      <c r="N401" s="209"/>
      <c r="O401" s="209"/>
      <c r="P401" s="209"/>
      <c r="Q401" s="209"/>
      <c r="R401" s="209"/>
      <c r="S401" s="209"/>
      <c r="T401" s="209"/>
      <c r="U401" s="209"/>
      <c r="V401" s="209"/>
      <c r="W401" s="209"/>
      <c r="X401" s="209"/>
      <c r="Y401" s="209"/>
      <c r="Z401" s="209"/>
      <c r="AA401" s="209"/>
      <c r="AB401" s="209"/>
    </row>
    <row r="402" spans="11:28" s="113" customFormat="1" x14ac:dyDescent="0.2">
      <c r="K402" s="209"/>
      <c r="L402" s="209"/>
      <c r="M402" s="209"/>
      <c r="N402" s="209"/>
      <c r="O402" s="209"/>
      <c r="P402" s="209"/>
      <c r="Q402" s="209"/>
      <c r="R402" s="209"/>
      <c r="S402" s="209"/>
      <c r="T402" s="209"/>
      <c r="U402" s="209"/>
      <c r="V402" s="209"/>
      <c r="W402" s="209"/>
      <c r="X402" s="209"/>
      <c r="Y402" s="209"/>
      <c r="Z402" s="209"/>
      <c r="AA402" s="209"/>
      <c r="AB402" s="209"/>
    </row>
    <row r="403" spans="11:28" s="113" customFormat="1" x14ac:dyDescent="0.2">
      <c r="K403" s="209"/>
      <c r="L403" s="209"/>
      <c r="M403" s="209"/>
      <c r="N403" s="209"/>
      <c r="O403" s="209"/>
      <c r="P403" s="209"/>
      <c r="Q403" s="209"/>
      <c r="R403" s="209"/>
      <c r="S403" s="209"/>
      <c r="T403" s="209"/>
      <c r="U403" s="209"/>
      <c r="V403" s="209"/>
      <c r="W403" s="209"/>
      <c r="X403" s="209"/>
      <c r="Y403" s="209"/>
      <c r="Z403" s="209"/>
      <c r="AA403" s="209"/>
      <c r="AB403" s="209"/>
    </row>
    <row r="404" spans="11:28" s="113" customFormat="1" x14ac:dyDescent="0.2">
      <c r="K404" s="209"/>
      <c r="L404" s="209"/>
      <c r="M404" s="209"/>
      <c r="N404" s="209"/>
      <c r="O404" s="209"/>
      <c r="P404" s="209"/>
      <c r="Q404" s="209"/>
      <c r="R404" s="209"/>
      <c r="S404" s="209"/>
      <c r="T404" s="209"/>
      <c r="U404" s="209"/>
      <c r="V404" s="209"/>
      <c r="W404" s="209"/>
      <c r="X404" s="209"/>
      <c r="Y404" s="209"/>
      <c r="Z404" s="209"/>
      <c r="AA404" s="209"/>
      <c r="AB404" s="209"/>
    </row>
    <row r="405" spans="11:28" s="113" customFormat="1" x14ac:dyDescent="0.2">
      <c r="K405" s="209"/>
      <c r="L405" s="209"/>
      <c r="M405" s="209"/>
      <c r="N405" s="209"/>
      <c r="O405" s="209"/>
      <c r="P405" s="209"/>
      <c r="Q405" s="209"/>
      <c r="R405" s="209"/>
      <c r="S405" s="209"/>
      <c r="T405" s="209"/>
      <c r="U405" s="209"/>
      <c r="V405" s="209"/>
      <c r="W405" s="209"/>
      <c r="X405" s="209"/>
      <c r="Y405" s="209"/>
      <c r="Z405" s="209"/>
      <c r="AA405" s="209"/>
      <c r="AB405" s="209"/>
    </row>
    <row r="406" spans="11:28" s="113" customFormat="1" x14ac:dyDescent="0.2">
      <c r="K406" s="209"/>
      <c r="L406" s="209"/>
      <c r="M406" s="209"/>
      <c r="N406" s="209"/>
      <c r="O406" s="209"/>
      <c r="P406" s="209"/>
      <c r="Q406" s="209"/>
      <c r="R406" s="209"/>
      <c r="S406" s="209"/>
      <c r="T406" s="209"/>
      <c r="U406" s="209"/>
      <c r="V406" s="209"/>
      <c r="W406" s="209"/>
      <c r="X406" s="209"/>
      <c r="Y406" s="209"/>
      <c r="Z406" s="209"/>
      <c r="AA406" s="209"/>
      <c r="AB406" s="209"/>
    </row>
    <row r="407" spans="11:28" s="113" customFormat="1" x14ac:dyDescent="0.2">
      <c r="K407" s="209"/>
      <c r="L407" s="209"/>
      <c r="M407" s="209"/>
      <c r="N407" s="209"/>
      <c r="O407" s="209"/>
      <c r="P407" s="209"/>
      <c r="Q407" s="209"/>
      <c r="R407" s="209"/>
      <c r="S407" s="209"/>
      <c r="T407" s="209"/>
      <c r="U407" s="209"/>
      <c r="V407" s="209"/>
      <c r="W407" s="209"/>
      <c r="X407" s="209"/>
      <c r="Y407" s="209"/>
      <c r="Z407" s="209"/>
      <c r="AA407" s="209"/>
      <c r="AB407" s="209"/>
    </row>
    <row r="408" spans="11:28" s="113" customFormat="1" x14ac:dyDescent="0.2">
      <c r="K408" s="209"/>
      <c r="L408" s="209"/>
      <c r="M408" s="209"/>
      <c r="N408" s="209"/>
      <c r="O408" s="209"/>
      <c r="P408" s="209"/>
      <c r="Q408" s="209"/>
      <c r="R408" s="209"/>
      <c r="S408" s="209"/>
      <c r="T408" s="209"/>
      <c r="U408" s="209"/>
      <c r="V408" s="209"/>
      <c r="W408" s="209"/>
      <c r="X408" s="209"/>
      <c r="Y408" s="209"/>
      <c r="Z408" s="209"/>
      <c r="AA408" s="209"/>
      <c r="AB408" s="209"/>
    </row>
    <row r="409" spans="11:28" s="113" customFormat="1" x14ac:dyDescent="0.2">
      <c r="K409" s="209"/>
      <c r="L409" s="209"/>
      <c r="M409" s="209"/>
      <c r="N409" s="209"/>
      <c r="O409" s="209"/>
      <c r="P409" s="209"/>
      <c r="Q409" s="209"/>
      <c r="R409" s="209"/>
      <c r="S409" s="209"/>
      <c r="T409" s="209"/>
      <c r="U409" s="209"/>
      <c r="V409" s="209"/>
      <c r="W409" s="209"/>
      <c r="X409" s="209"/>
      <c r="Y409" s="209"/>
      <c r="Z409" s="209"/>
      <c r="AA409" s="209"/>
      <c r="AB409" s="20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6" sqref="R16"/>
    </sheetView>
  </sheetViews>
  <sheetFormatPr defaultRowHeight="11.25" x14ac:dyDescent="0.2"/>
  <cols>
    <col min="1" max="1" width="42.28515625" style="113" customWidth="1"/>
    <col min="2" max="2" width="10" style="113" customWidth="1"/>
    <col min="3" max="3" width="8.140625" style="113" customWidth="1"/>
    <col min="4" max="4" width="11.85546875" style="113" customWidth="1"/>
    <col min="5" max="5" width="13" style="113" customWidth="1"/>
    <col min="6" max="6" width="10.5703125" style="113" customWidth="1"/>
    <col min="7" max="7" width="10.42578125" style="113" customWidth="1"/>
    <col min="8" max="8" width="8.42578125" style="113" customWidth="1"/>
    <col min="9" max="9" width="7.85546875" style="113" customWidth="1"/>
    <col min="10" max="10" width="9.7109375" style="113" customWidth="1"/>
    <col min="11" max="13" width="9.85546875" style="113" customWidth="1"/>
    <col min="14" max="14" width="11.85546875" style="113" bestFit="1" customWidth="1"/>
    <col min="15" max="15" width="11.7109375" style="113" customWidth="1"/>
    <col min="16" max="16" width="17.5703125" style="113" customWidth="1"/>
    <col min="17" max="16384" width="9.140625" style="113"/>
  </cols>
  <sheetData>
    <row r="1" spans="1:16" ht="15" customHeight="1" x14ac:dyDescent="0.25">
      <c r="A1" s="697" t="s">
        <v>608</v>
      </c>
      <c r="B1" s="697"/>
      <c r="C1" s="697"/>
      <c r="D1" s="697"/>
      <c r="K1" s="6"/>
      <c r="O1" s="220"/>
    </row>
    <row r="2" spans="1:16" s="373" customFormat="1" x14ac:dyDescent="0.25">
      <c r="A2" s="1383"/>
      <c r="B2" s="1088">
        <v>2010</v>
      </c>
      <c r="C2" s="1088">
        <v>2011</v>
      </c>
      <c r="D2" s="1088">
        <v>2012</v>
      </c>
      <c r="E2" s="1088">
        <v>2013</v>
      </c>
      <c r="F2" s="1088">
        <v>2014</v>
      </c>
      <c r="G2" s="1088">
        <v>2015</v>
      </c>
      <c r="H2" s="1088">
        <v>2016</v>
      </c>
      <c r="I2" s="1088">
        <v>2017</v>
      </c>
      <c r="J2" s="1088">
        <v>2018</v>
      </c>
      <c r="K2" s="1088">
        <v>2019</v>
      </c>
      <c r="L2" s="1088">
        <v>2020</v>
      </c>
      <c r="M2" s="1088">
        <v>2021</v>
      </c>
      <c r="N2" s="1088">
        <v>2022</v>
      </c>
      <c r="O2" s="1065">
        <v>2023</v>
      </c>
      <c r="P2" s="1209">
        <v>2024</v>
      </c>
    </row>
    <row r="3" spans="1:16" x14ac:dyDescent="0.2">
      <c r="A3" s="1345" t="s">
        <v>1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72"/>
      <c r="P3" s="1384"/>
    </row>
    <row r="4" spans="1:16" x14ac:dyDescent="0.2">
      <c r="A4" s="446" t="s">
        <v>609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720" customFormat="1" x14ac:dyDescent="0.2">
      <c r="A5" s="714" t="s">
        <v>610</v>
      </c>
      <c r="B5" s="715">
        <v>38.5</v>
      </c>
      <c r="C5" s="715">
        <v>38.1</v>
      </c>
      <c r="D5" s="715">
        <v>38</v>
      </c>
      <c r="E5" s="715">
        <v>37.799999999999997</v>
      </c>
      <c r="F5" s="715">
        <v>37.6</v>
      </c>
      <c r="G5" s="715">
        <v>37</v>
      </c>
      <c r="H5" s="715">
        <v>36.700000000000003</v>
      </c>
      <c r="I5" s="716">
        <v>36.4</v>
      </c>
      <c r="J5" s="716">
        <v>36.1</v>
      </c>
      <c r="K5" s="716">
        <v>35.4</v>
      </c>
      <c r="L5" s="716">
        <v>35.1</v>
      </c>
      <c r="M5" s="717">
        <v>36.5</v>
      </c>
      <c r="N5" s="718">
        <v>36.1</v>
      </c>
      <c r="O5" s="366">
        <v>35.700000000000003</v>
      </c>
      <c r="P5" s="719">
        <v>35.4</v>
      </c>
    </row>
    <row r="6" spans="1:16" s="720" customFormat="1" x14ac:dyDescent="0.2">
      <c r="A6" s="714" t="s">
        <v>46</v>
      </c>
      <c r="B6" s="715">
        <v>98.7</v>
      </c>
      <c r="C6" s="715">
        <v>99</v>
      </c>
      <c r="D6" s="715">
        <v>99.7</v>
      </c>
      <c r="E6" s="715">
        <v>99.5</v>
      </c>
      <c r="F6" s="715">
        <v>99.5</v>
      </c>
      <c r="G6" s="715">
        <v>98.4</v>
      </c>
      <c r="H6" s="715">
        <v>99.2</v>
      </c>
      <c r="I6" s="715">
        <v>99.2</v>
      </c>
      <c r="J6" s="716">
        <v>99.2</v>
      </c>
      <c r="K6" s="716">
        <v>98.1</v>
      </c>
      <c r="L6" s="716">
        <v>99.2</v>
      </c>
      <c r="M6" s="717">
        <v>104</v>
      </c>
      <c r="N6" s="718">
        <v>98.9</v>
      </c>
      <c r="O6" s="366">
        <v>98.9</v>
      </c>
      <c r="P6" s="719">
        <v>99.2</v>
      </c>
    </row>
    <row r="7" spans="1:16" s="720" customFormat="1" x14ac:dyDescent="0.2">
      <c r="A7" s="721" t="s">
        <v>6</v>
      </c>
      <c r="B7" s="722"/>
      <c r="C7" s="722"/>
      <c r="D7" s="722"/>
      <c r="E7" s="722"/>
      <c r="F7" s="722"/>
      <c r="G7" s="722"/>
      <c r="H7" s="722"/>
      <c r="I7" s="722"/>
      <c r="J7" s="722"/>
      <c r="K7" s="722"/>
      <c r="L7" s="723"/>
      <c r="M7" s="717"/>
      <c r="N7" s="723"/>
      <c r="O7" s="698"/>
      <c r="P7" s="717"/>
    </row>
    <row r="8" spans="1:16" s="720" customFormat="1" x14ac:dyDescent="0.2">
      <c r="A8" s="721" t="s">
        <v>392</v>
      </c>
      <c r="B8" s="725">
        <v>470</v>
      </c>
      <c r="C8" s="725">
        <v>460</v>
      </c>
      <c r="D8" s="725">
        <v>512</v>
      </c>
      <c r="E8" s="725">
        <v>505</v>
      </c>
      <c r="F8" s="725">
        <v>464</v>
      </c>
      <c r="G8" s="725">
        <v>443</v>
      </c>
      <c r="H8" s="725">
        <v>429</v>
      </c>
      <c r="I8" s="725">
        <v>432</v>
      </c>
      <c r="J8" s="725">
        <v>418</v>
      </c>
      <c r="K8" s="725">
        <v>373</v>
      </c>
      <c r="L8" s="723">
        <v>412</v>
      </c>
      <c r="M8" s="723">
        <v>364</v>
      </c>
      <c r="N8" s="723">
        <v>332</v>
      </c>
      <c r="O8" s="141">
        <v>334</v>
      </c>
      <c r="P8" s="726">
        <v>322</v>
      </c>
    </row>
    <row r="9" spans="1:16" s="720" customFormat="1" x14ac:dyDescent="0.2">
      <c r="A9" s="714" t="s">
        <v>611</v>
      </c>
      <c r="B9" s="719" t="s">
        <v>4</v>
      </c>
      <c r="C9" s="719" t="s">
        <v>4</v>
      </c>
      <c r="D9" s="719" t="s">
        <v>4</v>
      </c>
      <c r="E9" s="719" t="s">
        <v>4</v>
      </c>
      <c r="F9" s="719" t="s">
        <v>4</v>
      </c>
      <c r="G9" s="719" t="s">
        <v>4</v>
      </c>
      <c r="H9" s="719" t="s">
        <v>4</v>
      </c>
      <c r="I9" s="719" t="s">
        <v>4</v>
      </c>
      <c r="J9" s="719" t="s">
        <v>4</v>
      </c>
      <c r="K9" s="719" t="s">
        <v>4</v>
      </c>
      <c r="L9" s="719" t="s">
        <v>4</v>
      </c>
      <c r="M9" s="719" t="s">
        <v>4</v>
      </c>
      <c r="N9" s="719" t="s">
        <v>4</v>
      </c>
      <c r="O9" s="366" t="s">
        <v>4</v>
      </c>
      <c r="P9" s="719" t="s">
        <v>4</v>
      </c>
    </row>
    <row r="10" spans="1:16" s="720" customFormat="1" x14ac:dyDescent="0.2">
      <c r="A10" s="727" t="s">
        <v>206</v>
      </c>
      <c r="B10" s="728"/>
      <c r="C10" s="728"/>
      <c r="D10" s="728"/>
      <c r="E10" s="728"/>
      <c r="F10" s="728"/>
      <c r="G10" s="728"/>
      <c r="H10" s="728"/>
      <c r="I10" s="728"/>
      <c r="J10" s="717"/>
      <c r="K10" s="728"/>
      <c r="L10" s="728"/>
      <c r="M10" s="725"/>
      <c r="N10" s="725"/>
      <c r="O10" s="698"/>
      <c r="P10" s="717"/>
    </row>
    <row r="11" spans="1:16" s="720" customFormat="1" x14ac:dyDescent="0.2">
      <c r="A11" s="729" t="s">
        <v>207</v>
      </c>
      <c r="B11" s="725">
        <v>747</v>
      </c>
      <c r="C11" s="725">
        <v>798</v>
      </c>
      <c r="D11" s="725">
        <v>649</v>
      </c>
      <c r="E11" s="725">
        <v>636</v>
      </c>
      <c r="F11" s="725">
        <v>602</v>
      </c>
      <c r="G11" s="725">
        <v>618</v>
      </c>
      <c r="H11" s="725">
        <v>611</v>
      </c>
      <c r="I11" s="725">
        <v>635</v>
      </c>
      <c r="J11" s="725">
        <v>592</v>
      </c>
      <c r="K11" s="725">
        <v>664</v>
      </c>
      <c r="L11" s="723">
        <v>656</v>
      </c>
      <c r="M11" s="723">
        <v>828</v>
      </c>
      <c r="N11" s="723">
        <v>575</v>
      </c>
      <c r="O11" s="141">
        <v>537</v>
      </c>
      <c r="P11" s="726">
        <v>555</v>
      </c>
    </row>
    <row r="12" spans="1:16" s="720" customFormat="1" x14ac:dyDescent="0.2">
      <c r="A12" s="714" t="s">
        <v>12</v>
      </c>
      <c r="B12" s="719" t="s">
        <v>4</v>
      </c>
      <c r="C12" s="719" t="s">
        <v>4</v>
      </c>
      <c r="D12" s="719" t="s">
        <v>4</v>
      </c>
      <c r="E12" s="719" t="s">
        <v>4</v>
      </c>
      <c r="F12" s="719" t="s">
        <v>4</v>
      </c>
      <c r="G12" s="719" t="s">
        <v>4</v>
      </c>
      <c r="H12" s="719" t="s">
        <v>4</v>
      </c>
      <c r="I12" s="719" t="s">
        <v>4</v>
      </c>
      <c r="J12" s="719" t="s">
        <v>4</v>
      </c>
      <c r="K12" s="719" t="s">
        <v>4</v>
      </c>
      <c r="L12" s="719" t="s">
        <v>4</v>
      </c>
      <c r="M12" s="719" t="s">
        <v>4</v>
      </c>
      <c r="N12" s="719" t="s">
        <v>4</v>
      </c>
      <c r="O12" s="366" t="s">
        <v>4</v>
      </c>
      <c r="P12" s="719" t="s">
        <v>4</v>
      </c>
    </row>
    <row r="13" spans="1:16" s="720" customFormat="1" x14ac:dyDescent="0.2">
      <c r="A13" s="714" t="s">
        <v>612</v>
      </c>
      <c r="B13" s="719" t="s">
        <v>4</v>
      </c>
      <c r="C13" s="719" t="s">
        <v>4</v>
      </c>
      <c r="D13" s="719" t="s">
        <v>4</v>
      </c>
      <c r="E13" s="719" t="s">
        <v>4</v>
      </c>
      <c r="F13" s="719" t="s">
        <v>4</v>
      </c>
      <c r="G13" s="719" t="s">
        <v>4</v>
      </c>
      <c r="H13" s="719" t="s">
        <v>4</v>
      </c>
      <c r="I13" s="719" t="s">
        <v>4</v>
      </c>
      <c r="J13" s="719" t="s">
        <v>4</v>
      </c>
      <c r="K13" s="719" t="s">
        <v>4</v>
      </c>
      <c r="L13" s="719" t="s">
        <v>4</v>
      </c>
      <c r="M13" s="719" t="s">
        <v>4</v>
      </c>
      <c r="N13" s="719" t="s">
        <v>4</v>
      </c>
      <c r="O13" s="366" t="s">
        <v>4</v>
      </c>
      <c r="P13" s="719" t="s">
        <v>4</v>
      </c>
    </row>
    <row r="14" spans="1:16" s="720" customFormat="1" x14ac:dyDescent="0.2">
      <c r="A14" s="721" t="s">
        <v>15</v>
      </c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366"/>
      <c r="P14" s="724"/>
    </row>
    <row r="15" spans="1:16" s="720" customFormat="1" x14ac:dyDescent="0.2">
      <c r="A15" s="729" t="s">
        <v>16</v>
      </c>
      <c r="B15" s="725">
        <v>-277</v>
      </c>
      <c r="C15" s="725">
        <v>-338</v>
      </c>
      <c r="D15" s="725">
        <v>-137</v>
      </c>
      <c r="E15" s="725">
        <v>-131</v>
      </c>
      <c r="F15" s="725">
        <v>-138</v>
      </c>
      <c r="G15" s="725">
        <v>-185</v>
      </c>
      <c r="H15" s="725">
        <v>-182</v>
      </c>
      <c r="I15" s="725">
        <v>-203</v>
      </c>
      <c r="J15" s="725">
        <v>-174</v>
      </c>
      <c r="K15" s="725">
        <v>-291</v>
      </c>
      <c r="L15" s="723">
        <v>-244</v>
      </c>
      <c r="M15" s="723">
        <v>-464</v>
      </c>
      <c r="N15" s="723">
        <v>-243</v>
      </c>
      <c r="O15" s="141">
        <v>-203</v>
      </c>
      <c r="P15" s="726">
        <v>-233</v>
      </c>
    </row>
    <row r="16" spans="1:16" s="720" customFormat="1" x14ac:dyDescent="0.2">
      <c r="A16" s="729" t="s">
        <v>17</v>
      </c>
      <c r="B16" s="719" t="s">
        <v>4</v>
      </c>
      <c r="C16" s="719" t="s">
        <v>4</v>
      </c>
      <c r="D16" s="719" t="s">
        <v>4</v>
      </c>
      <c r="E16" s="719" t="s">
        <v>4</v>
      </c>
      <c r="F16" s="719" t="s">
        <v>4</v>
      </c>
      <c r="G16" s="719" t="s">
        <v>4</v>
      </c>
      <c r="H16" s="719" t="s">
        <v>4</v>
      </c>
      <c r="I16" s="719" t="s">
        <v>4</v>
      </c>
      <c r="J16" s="719" t="s">
        <v>4</v>
      </c>
      <c r="K16" s="719" t="s">
        <v>4</v>
      </c>
      <c r="L16" s="719" t="s">
        <v>4</v>
      </c>
      <c r="M16" s="719" t="s">
        <v>4</v>
      </c>
      <c r="N16" s="719" t="s">
        <v>4</v>
      </c>
      <c r="O16" s="366" t="s">
        <v>4</v>
      </c>
      <c r="P16" s="719" t="s">
        <v>4</v>
      </c>
    </row>
    <row r="17" spans="1:16" s="720" customFormat="1" x14ac:dyDescent="0.2">
      <c r="A17" s="721" t="s">
        <v>18</v>
      </c>
      <c r="B17" s="719" t="s">
        <v>4</v>
      </c>
      <c r="C17" s="719" t="s">
        <v>4</v>
      </c>
      <c r="D17" s="719" t="s">
        <v>4</v>
      </c>
      <c r="E17" s="719" t="s">
        <v>4</v>
      </c>
      <c r="F17" s="719" t="s">
        <v>4</v>
      </c>
      <c r="G17" s="719" t="s">
        <v>4</v>
      </c>
      <c r="H17" s="719" t="s">
        <v>4</v>
      </c>
      <c r="I17" s="719" t="s">
        <v>4</v>
      </c>
      <c r="J17" s="719" t="s">
        <v>4</v>
      </c>
      <c r="K17" s="719" t="s">
        <v>4</v>
      </c>
      <c r="L17" s="719" t="s">
        <v>4</v>
      </c>
      <c r="M17" s="719" t="s">
        <v>4</v>
      </c>
      <c r="N17" s="719" t="s">
        <v>4</v>
      </c>
      <c r="O17" s="366" t="s">
        <v>4</v>
      </c>
      <c r="P17" s="719" t="s">
        <v>4</v>
      </c>
    </row>
    <row r="18" spans="1:16" s="720" customFormat="1" x14ac:dyDescent="0.2">
      <c r="A18" s="730" t="s">
        <v>19</v>
      </c>
      <c r="B18" s="719" t="s">
        <v>4</v>
      </c>
      <c r="C18" s="719" t="s">
        <v>4</v>
      </c>
      <c r="D18" s="719" t="s">
        <v>4</v>
      </c>
      <c r="E18" s="719" t="s">
        <v>4</v>
      </c>
      <c r="F18" s="719" t="s">
        <v>4</v>
      </c>
      <c r="G18" s="719" t="s">
        <v>4</v>
      </c>
      <c r="H18" s="719" t="s">
        <v>4</v>
      </c>
      <c r="I18" s="719" t="s">
        <v>4</v>
      </c>
      <c r="J18" s="719" t="s">
        <v>4</v>
      </c>
      <c r="K18" s="719" t="s">
        <v>4</v>
      </c>
      <c r="L18" s="719" t="s">
        <v>4</v>
      </c>
      <c r="M18" s="719" t="s">
        <v>4</v>
      </c>
      <c r="N18" s="719" t="s">
        <v>4</v>
      </c>
      <c r="O18" s="366" t="s">
        <v>4</v>
      </c>
      <c r="P18" s="719" t="s">
        <v>4</v>
      </c>
    </row>
    <row r="19" spans="1:16" s="720" customFormat="1" x14ac:dyDescent="0.2">
      <c r="A19" s="721" t="s">
        <v>20</v>
      </c>
      <c r="B19" s="719" t="s">
        <v>4</v>
      </c>
      <c r="C19" s="719" t="s">
        <v>4</v>
      </c>
      <c r="D19" s="719" t="s">
        <v>4</v>
      </c>
      <c r="E19" s="719" t="s">
        <v>4</v>
      </c>
      <c r="F19" s="719" t="s">
        <v>4</v>
      </c>
      <c r="G19" s="719" t="s">
        <v>4</v>
      </c>
      <c r="H19" s="719" t="s">
        <v>4</v>
      </c>
      <c r="I19" s="719" t="s">
        <v>4</v>
      </c>
      <c r="J19" s="719" t="s">
        <v>4</v>
      </c>
      <c r="K19" s="719" t="s">
        <v>4</v>
      </c>
      <c r="L19" s="719" t="s">
        <v>4</v>
      </c>
      <c r="M19" s="719" t="s">
        <v>4</v>
      </c>
      <c r="N19" s="719" t="s">
        <v>4</v>
      </c>
      <c r="O19" s="366" t="s">
        <v>4</v>
      </c>
      <c r="P19" s="719" t="s">
        <v>4</v>
      </c>
    </row>
    <row r="20" spans="1:16" s="720" customFormat="1" x14ac:dyDescent="0.2">
      <c r="A20" s="730" t="s">
        <v>21</v>
      </c>
      <c r="B20" s="719" t="s">
        <v>4</v>
      </c>
      <c r="C20" s="719" t="s">
        <v>4</v>
      </c>
      <c r="D20" s="719" t="s">
        <v>4</v>
      </c>
      <c r="E20" s="719" t="s">
        <v>4</v>
      </c>
      <c r="F20" s="719" t="s">
        <v>4</v>
      </c>
      <c r="G20" s="719" t="s">
        <v>4</v>
      </c>
      <c r="H20" s="719" t="s">
        <v>4</v>
      </c>
      <c r="I20" s="719" t="s">
        <v>4</v>
      </c>
      <c r="J20" s="719" t="s">
        <v>4</v>
      </c>
      <c r="K20" s="719" t="s">
        <v>4</v>
      </c>
      <c r="L20" s="719" t="s">
        <v>4</v>
      </c>
      <c r="M20" s="719" t="s">
        <v>4</v>
      </c>
      <c r="N20" s="719" t="s">
        <v>4</v>
      </c>
      <c r="O20" s="366" t="s">
        <v>4</v>
      </c>
      <c r="P20" s="719" t="s">
        <v>4</v>
      </c>
    </row>
    <row r="21" spans="1:16" s="720" customFormat="1" x14ac:dyDescent="0.2">
      <c r="A21" s="729" t="s">
        <v>22</v>
      </c>
      <c r="B21" s="717"/>
      <c r="C21" s="717"/>
      <c r="D21" s="717"/>
      <c r="E21" s="717"/>
      <c r="F21" s="717"/>
      <c r="G21" s="717"/>
      <c r="H21" s="717"/>
      <c r="I21" s="717"/>
      <c r="J21" s="717"/>
      <c r="K21" s="717"/>
      <c r="L21" s="717"/>
      <c r="M21" s="717"/>
      <c r="N21" s="717"/>
      <c r="O21" s="366" t="s">
        <v>4</v>
      </c>
      <c r="P21" s="719" t="s">
        <v>4</v>
      </c>
    </row>
    <row r="22" spans="1:16" s="720" customFormat="1" x14ac:dyDescent="0.2">
      <c r="A22" s="721" t="s">
        <v>211</v>
      </c>
      <c r="B22" s="726">
        <v>697</v>
      </c>
      <c r="C22" s="726">
        <v>723</v>
      </c>
      <c r="D22" s="726">
        <v>811</v>
      </c>
      <c r="E22" s="726">
        <v>785</v>
      </c>
      <c r="F22" s="726">
        <v>664</v>
      </c>
      <c r="G22" s="726">
        <v>646</v>
      </c>
      <c r="H22" s="726">
        <v>554</v>
      </c>
      <c r="I22" s="726">
        <v>1200</v>
      </c>
      <c r="J22" s="726">
        <v>1156</v>
      </c>
      <c r="K22" s="726">
        <v>905</v>
      </c>
      <c r="L22" s="726">
        <v>745</v>
      </c>
      <c r="M22" s="726">
        <v>672</v>
      </c>
      <c r="N22" s="726">
        <v>634</v>
      </c>
      <c r="O22" s="699">
        <v>682</v>
      </c>
      <c r="P22" s="726">
        <v>972</v>
      </c>
    </row>
    <row r="23" spans="1:16" s="720" customFormat="1" x14ac:dyDescent="0.2">
      <c r="A23" s="721" t="s">
        <v>212</v>
      </c>
      <c r="B23" s="726">
        <v>862</v>
      </c>
      <c r="C23" s="726">
        <v>842</v>
      </c>
      <c r="D23" s="726">
        <v>783</v>
      </c>
      <c r="E23" s="726">
        <v>786</v>
      </c>
      <c r="F23" s="726">
        <v>830</v>
      </c>
      <c r="G23" s="726">
        <v>976</v>
      </c>
      <c r="H23" s="726">
        <v>778</v>
      </c>
      <c r="I23" s="726">
        <v>1278</v>
      </c>
      <c r="J23" s="726">
        <v>1240</v>
      </c>
      <c r="K23" s="726">
        <v>1285</v>
      </c>
      <c r="L23" s="726">
        <v>797</v>
      </c>
      <c r="M23" s="726">
        <v>748</v>
      </c>
      <c r="N23" s="726">
        <v>752</v>
      </c>
      <c r="O23" s="699">
        <v>855</v>
      </c>
      <c r="P23" s="726">
        <v>1116</v>
      </c>
    </row>
    <row r="24" spans="1:16" s="720" customFormat="1" x14ac:dyDescent="0.2">
      <c r="A24" s="714" t="s">
        <v>27</v>
      </c>
      <c r="B24" s="723">
        <v>-165</v>
      </c>
      <c r="C24" s="723">
        <v>-119</v>
      </c>
      <c r="D24" s="723">
        <v>28</v>
      </c>
      <c r="E24" s="723">
        <v>-1</v>
      </c>
      <c r="F24" s="723">
        <v>-166</v>
      </c>
      <c r="G24" s="723">
        <v>-330</v>
      </c>
      <c r="H24" s="723">
        <v>-224</v>
      </c>
      <c r="I24" s="723">
        <v>-78</v>
      </c>
      <c r="J24" s="723">
        <v>-84</v>
      </c>
      <c r="K24" s="723">
        <v>-380</v>
      </c>
      <c r="L24" s="723">
        <v>-52</v>
      </c>
      <c r="M24" s="717">
        <v>-76</v>
      </c>
      <c r="N24" s="718">
        <v>-118</v>
      </c>
      <c r="O24" s="699">
        <v>-173</v>
      </c>
      <c r="P24" s="726">
        <v>-144</v>
      </c>
    </row>
    <row r="25" spans="1:16" s="720" customFormat="1" x14ac:dyDescent="0.2">
      <c r="A25" s="714" t="s">
        <v>214</v>
      </c>
      <c r="B25" s="719" t="s">
        <v>4</v>
      </c>
      <c r="C25" s="719" t="s">
        <v>4</v>
      </c>
      <c r="D25" s="719" t="s">
        <v>4</v>
      </c>
      <c r="E25" s="719" t="s">
        <v>4</v>
      </c>
      <c r="F25" s="719" t="s">
        <v>4</v>
      </c>
      <c r="G25" s="719" t="s">
        <v>4</v>
      </c>
      <c r="H25" s="719" t="s">
        <v>4</v>
      </c>
      <c r="I25" s="719" t="s">
        <v>4</v>
      </c>
      <c r="J25" s="719" t="s">
        <v>4</v>
      </c>
      <c r="K25" s="719" t="s">
        <v>4</v>
      </c>
      <c r="L25" s="719" t="s">
        <v>4</v>
      </c>
      <c r="M25" s="719" t="s">
        <v>4</v>
      </c>
      <c r="N25" s="719" t="s">
        <v>4</v>
      </c>
      <c r="O25" s="130" t="s">
        <v>4</v>
      </c>
      <c r="P25" s="366" t="s">
        <v>4</v>
      </c>
    </row>
    <row r="26" spans="1:16" s="720" customFormat="1" x14ac:dyDescent="0.2">
      <c r="A26" s="714" t="s">
        <v>215</v>
      </c>
      <c r="B26" s="719" t="s">
        <v>4</v>
      </c>
      <c r="C26" s="719" t="s">
        <v>4</v>
      </c>
      <c r="D26" s="719" t="s">
        <v>4</v>
      </c>
      <c r="E26" s="719" t="s">
        <v>4</v>
      </c>
      <c r="F26" s="719" t="s">
        <v>4</v>
      </c>
      <c r="G26" s="719" t="s">
        <v>4</v>
      </c>
      <c r="H26" s="719" t="s">
        <v>4</v>
      </c>
      <c r="I26" s="719" t="s">
        <v>4</v>
      </c>
      <c r="J26" s="719" t="s">
        <v>4</v>
      </c>
      <c r="K26" s="719" t="s">
        <v>4</v>
      </c>
      <c r="L26" s="719" t="s">
        <v>4</v>
      </c>
      <c r="M26" s="719" t="s">
        <v>4</v>
      </c>
      <c r="N26" s="719" t="s">
        <v>4</v>
      </c>
      <c r="O26" s="130" t="s">
        <v>4</v>
      </c>
      <c r="P26" s="366" t="s">
        <v>4</v>
      </c>
    </row>
    <row r="27" spans="1:16" s="720" customFormat="1" ht="22.5" x14ac:dyDescent="0.2">
      <c r="A27" s="714" t="s">
        <v>613</v>
      </c>
      <c r="B27" s="719" t="s">
        <v>4</v>
      </c>
      <c r="C27" s="719" t="s">
        <v>4</v>
      </c>
      <c r="D27" s="719" t="s">
        <v>4</v>
      </c>
      <c r="E27" s="719" t="s">
        <v>4</v>
      </c>
      <c r="F27" s="719" t="s">
        <v>4</v>
      </c>
      <c r="G27" s="719" t="s">
        <v>4</v>
      </c>
      <c r="H27" s="719" t="s">
        <v>4</v>
      </c>
      <c r="I27" s="719" t="s">
        <v>4</v>
      </c>
      <c r="J27" s="719" t="s">
        <v>4</v>
      </c>
      <c r="K27" s="719" t="s">
        <v>4</v>
      </c>
      <c r="L27" s="719" t="s">
        <v>4</v>
      </c>
      <c r="M27" s="719" t="s">
        <v>4</v>
      </c>
      <c r="N27" s="719" t="s">
        <v>4</v>
      </c>
      <c r="O27" s="130" t="s">
        <v>4</v>
      </c>
      <c r="P27" s="366" t="s">
        <v>4</v>
      </c>
    </row>
    <row r="28" spans="1:16" s="720" customFormat="1" x14ac:dyDescent="0.2">
      <c r="A28" s="714" t="s">
        <v>614</v>
      </c>
      <c r="B28" s="719" t="s">
        <v>4</v>
      </c>
      <c r="C28" s="719" t="s">
        <v>4</v>
      </c>
      <c r="D28" s="719" t="s">
        <v>4</v>
      </c>
      <c r="E28" s="719" t="s">
        <v>4</v>
      </c>
      <c r="F28" s="719" t="s">
        <v>4</v>
      </c>
      <c r="G28" s="719" t="s">
        <v>4</v>
      </c>
      <c r="H28" s="719" t="s">
        <v>4</v>
      </c>
      <c r="I28" s="719" t="s">
        <v>4</v>
      </c>
      <c r="J28" s="719" t="s">
        <v>4</v>
      </c>
      <c r="K28" s="719" t="s">
        <v>4</v>
      </c>
      <c r="L28" s="719" t="s">
        <v>4</v>
      </c>
      <c r="M28" s="719" t="s">
        <v>4</v>
      </c>
      <c r="N28" s="719" t="s">
        <v>4</v>
      </c>
      <c r="O28" s="130" t="s">
        <v>4</v>
      </c>
      <c r="P28" s="366" t="s">
        <v>4</v>
      </c>
    </row>
    <row r="29" spans="1:16" s="720" customFormat="1" x14ac:dyDescent="0.2">
      <c r="A29" s="714" t="s">
        <v>319</v>
      </c>
      <c r="B29" s="719" t="s">
        <v>4</v>
      </c>
      <c r="C29" s="719" t="s">
        <v>4</v>
      </c>
      <c r="D29" s="719" t="s">
        <v>4</v>
      </c>
      <c r="E29" s="719" t="s">
        <v>4</v>
      </c>
      <c r="F29" s="719" t="s">
        <v>4</v>
      </c>
      <c r="G29" s="719" t="s">
        <v>4</v>
      </c>
      <c r="H29" s="719" t="s">
        <v>4</v>
      </c>
      <c r="I29" s="719" t="s">
        <v>4</v>
      </c>
      <c r="J29" s="719" t="s">
        <v>4</v>
      </c>
      <c r="K29" s="719" t="s">
        <v>4</v>
      </c>
      <c r="L29" s="719" t="s">
        <v>4</v>
      </c>
      <c r="M29" s="719" t="s">
        <v>4</v>
      </c>
      <c r="N29" s="719" t="s">
        <v>4</v>
      </c>
      <c r="O29" s="130" t="s">
        <v>4</v>
      </c>
      <c r="P29" s="366" t="s">
        <v>4</v>
      </c>
    </row>
    <row r="30" spans="1:16" s="720" customFormat="1" x14ac:dyDescent="0.2">
      <c r="A30" s="714" t="s">
        <v>615</v>
      </c>
      <c r="B30" s="719" t="s">
        <v>4</v>
      </c>
      <c r="C30" s="719" t="s">
        <v>4</v>
      </c>
      <c r="D30" s="719" t="s">
        <v>4</v>
      </c>
      <c r="E30" s="719" t="s">
        <v>4</v>
      </c>
      <c r="F30" s="719" t="s">
        <v>4</v>
      </c>
      <c r="G30" s="719" t="s">
        <v>4</v>
      </c>
      <c r="H30" s="719" t="s">
        <v>4</v>
      </c>
      <c r="I30" s="719" t="s">
        <v>4</v>
      </c>
      <c r="J30" s="719" t="s">
        <v>4</v>
      </c>
      <c r="K30" s="719" t="s">
        <v>4</v>
      </c>
      <c r="L30" s="719" t="s">
        <v>4</v>
      </c>
      <c r="M30" s="719" t="s">
        <v>4</v>
      </c>
      <c r="N30" s="719" t="s">
        <v>4</v>
      </c>
      <c r="O30" s="130" t="s">
        <v>4</v>
      </c>
      <c r="P30" s="366" t="s">
        <v>4</v>
      </c>
    </row>
    <row r="31" spans="1:16" ht="12.75" x14ac:dyDescent="0.2">
      <c r="A31" s="317" t="s">
        <v>321</v>
      </c>
      <c r="B31" s="130" t="s">
        <v>4</v>
      </c>
      <c r="C31" s="130" t="s">
        <v>4</v>
      </c>
      <c r="D31" s="130" t="s">
        <v>4</v>
      </c>
      <c r="E31" s="130" t="s">
        <v>4</v>
      </c>
      <c r="F31" s="130" t="s">
        <v>4</v>
      </c>
      <c r="G31" s="130" t="s">
        <v>4</v>
      </c>
      <c r="H31" s="130" t="s">
        <v>4</v>
      </c>
      <c r="I31" s="130" t="s">
        <v>4</v>
      </c>
      <c r="J31" s="130" t="s">
        <v>4</v>
      </c>
      <c r="K31" s="130" t="s">
        <v>4</v>
      </c>
      <c r="L31" s="130" t="s">
        <v>4</v>
      </c>
      <c r="M31" s="130" t="s">
        <v>4</v>
      </c>
      <c r="N31" s="130" t="s">
        <v>4</v>
      </c>
      <c r="O31" s="130" t="s">
        <v>4</v>
      </c>
      <c r="P31" s="366" t="s">
        <v>4</v>
      </c>
    </row>
    <row r="32" spans="1:16" ht="12.75" x14ac:dyDescent="0.2">
      <c r="A32" s="317" t="s">
        <v>616</v>
      </c>
      <c r="B32" s="130" t="s">
        <v>4</v>
      </c>
      <c r="C32" s="130" t="s">
        <v>4</v>
      </c>
      <c r="D32" s="130" t="s">
        <v>4</v>
      </c>
      <c r="E32" s="130" t="s">
        <v>4</v>
      </c>
      <c r="F32" s="130" t="s">
        <v>4</v>
      </c>
      <c r="G32" s="130" t="s">
        <v>4</v>
      </c>
      <c r="H32" s="130" t="s">
        <v>4</v>
      </c>
      <c r="I32" s="130" t="s">
        <v>4</v>
      </c>
      <c r="J32" s="130" t="s">
        <v>4</v>
      </c>
      <c r="K32" s="130" t="s">
        <v>4</v>
      </c>
      <c r="L32" s="130" t="s">
        <v>4</v>
      </c>
      <c r="M32" s="130" t="s">
        <v>4</v>
      </c>
      <c r="N32" s="130" t="s">
        <v>4</v>
      </c>
      <c r="O32" s="130" t="s">
        <v>4</v>
      </c>
      <c r="P32" s="366" t="s">
        <v>4</v>
      </c>
    </row>
    <row r="33" spans="1:16" x14ac:dyDescent="0.2">
      <c r="A33" s="446" t="s">
        <v>37</v>
      </c>
      <c r="B33" s="130" t="s">
        <v>4</v>
      </c>
      <c r="C33" s="130" t="s">
        <v>4</v>
      </c>
      <c r="D33" s="130" t="s">
        <v>4</v>
      </c>
      <c r="E33" s="130" t="s">
        <v>4</v>
      </c>
      <c r="F33" s="130" t="s">
        <v>4</v>
      </c>
      <c r="G33" s="130" t="s">
        <v>4</v>
      </c>
      <c r="H33" s="130" t="s">
        <v>4</v>
      </c>
      <c r="I33" s="130" t="s">
        <v>4</v>
      </c>
      <c r="J33" s="130" t="s">
        <v>4</v>
      </c>
      <c r="K33" s="130" t="s">
        <v>4</v>
      </c>
      <c r="L33" s="130" t="s">
        <v>4</v>
      </c>
      <c r="M33" s="130" t="s">
        <v>4</v>
      </c>
      <c r="N33" s="130" t="s">
        <v>4</v>
      </c>
      <c r="O33" s="130" t="s">
        <v>4</v>
      </c>
      <c r="P33" s="366" t="s">
        <v>4</v>
      </c>
    </row>
    <row r="34" spans="1:16" x14ac:dyDescent="0.2">
      <c r="A34" s="194" t="s">
        <v>617</v>
      </c>
      <c r="B34" s="130" t="s">
        <v>4</v>
      </c>
      <c r="C34" s="130" t="s">
        <v>4</v>
      </c>
      <c r="D34" s="130" t="s">
        <v>4</v>
      </c>
      <c r="E34" s="130" t="s">
        <v>4</v>
      </c>
      <c r="F34" s="130" t="s">
        <v>4</v>
      </c>
      <c r="G34" s="130" t="s">
        <v>4</v>
      </c>
      <c r="H34" s="130" t="s">
        <v>4</v>
      </c>
      <c r="I34" s="130" t="s">
        <v>4</v>
      </c>
      <c r="J34" s="130" t="s">
        <v>4</v>
      </c>
      <c r="K34" s="130" t="s">
        <v>4</v>
      </c>
      <c r="L34" s="130" t="s">
        <v>4</v>
      </c>
      <c r="M34" s="130" t="s">
        <v>4</v>
      </c>
      <c r="N34" s="130" t="s">
        <v>4</v>
      </c>
      <c r="O34" s="130" t="s">
        <v>4</v>
      </c>
      <c r="P34" s="366" t="s">
        <v>4</v>
      </c>
    </row>
    <row r="35" spans="1:16" x14ac:dyDescent="0.2">
      <c r="A35" s="194" t="s">
        <v>401</v>
      </c>
      <c r="B35" s="130" t="s">
        <v>4</v>
      </c>
      <c r="C35" s="130" t="s">
        <v>4</v>
      </c>
      <c r="D35" s="130" t="s">
        <v>4</v>
      </c>
      <c r="E35" s="130" t="s">
        <v>4</v>
      </c>
      <c r="F35" s="130" t="s">
        <v>4</v>
      </c>
      <c r="G35" s="130" t="s">
        <v>4</v>
      </c>
      <c r="H35" s="130" t="s">
        <v>4</v>
      </c>
      <c r="I35" s="130" t="s">
        <v>4</v>
      </c>
      <c r="J35" s="130" t="s">
        <v>4</v>
      </c>
      <c r="K35" s="130" t="s">
        <v>4</v>
      </c>
      <c r="L35" s="130" t="s">
        <v>4</v>
      </c>
      <c r="M35" s="130" t="s">
        <v>4</v>
      </c>
      <c r="N35" s="130" t="s">
        <v>4</v>
      </c>
      <c r="O35" s="130" t="s">
        <v>4</v>
      </c>
      <c r="P35" s="366" t="s">
        <v>4</v>
      </c>
    </row>
    <row r="36" spans="1:16" x14ac:dyDescent="0.2">
      <c r="A36" s="1213" t="s">
        <v>40</v>
      </c>
      <c r="B36" s="1095"/>
      <c r="C36" s="1095"/>
      <c r="D36" s="1095"/>
      <c r="E36" s="1095"/>
      <c r="F36" s="1095"/>
      <c r="G36" s="1095"/>
      <c r="H36" s="1095"/>
      <c r="I36" s="1095"/>
      <c r="J36" s="1095"/>
      <c r="K36" s="1095"/>
      <c r="L36" s="1095"/>
      <c r="M36" s="1095"/>
      <c r="N36" s="1095"/>
      <c r="O36" s="1073"/>
      <c r="P36" s="1073"/>
    </row>
    <row r="37" spans="1:16" x14ac:dyDescent="0.2">
      <c r="A37" s="446" t="s">
        <v>41</v>
      </c>
      <c r="B37" s="93"/>
      <c r="C37" s="93"/>
      <c r="D37" s="93"/>
      <c r="E37" s="93"/>
      <c r="F37" s="93"/>
      <c r="G37" s="93"/>
      <c r="H37" s="93"/>
      <c r="I37" s="93"/>
      <c r="J37" s="93"/>
      <c r="K37" s="94"/>
      <c r="L37" s="94"/>
      <c r="M37" s="93"/>
      <c r="N37" s="91"/>
      <c r="O37" s="16"/>
      <c r="P37" s="16"/>
    </row>
    <row r="38" spans="1:16" x14ac:dyDescent="0.2">
      <c r="A38" s="446" t="s">
        <v>224</v>
      </c>
      <c r="B38" s="700">
        <v>12438</v>
      </c>
      <c r="C38" s="700">
        <v>15562</v>
      </c>
      <c r="D38" s="700">
        <v>16800</v>
      </c>
      <c r="E38" s="700">
        <v>17984</v>
      </c>
      <c r="F38" s="700">
        <v>19100</v>
      </c>
      <c r="G38" s="700">
        <v>20171</v>
      </c>
      <c r="H38" s="700">
        <v>22291</v>
      </c>
      <c r="I38" s="700">
        <v>24802</v>
      </c>
      <c r="J38" s="701">
        <v>28729</v>
      </c>
      <c r="K38" s="701">
        <v>30490</v>
      </c>
      <c r="L38" s="701">
        <v>34885</v>
      </c>
      <c r="M38" s="701">
        <v>38661</v>
      </c>
      <c r="N38" s="48">
        <v>45687</v>
      </c>
      <c r="O38" s="48">
        <v>52518</v>
      </c>
      <c r="P38" s="48">
        <v>54986</v>
      </c>
    </row>
    <row r="39" spans="1:16" x14ac:dyDescent="0.2">
      <c r="A39" s="446" t="s">
        <v>43</v>
      </c>
      <c r="B39" s="702">
        <v>84.4</v>
      </c>
      <c r="C39" s="702">
        <v>106.1</v>
      </c>
      <c r="D39" s="702">
        <v>112.7</v>
      </c>
      <c r="E39" s="702">
        <v>118.2</v>
      </c>
      <c r="F39" s="702">
        <v>106.6</v>
      </c>
      <c r="G39" s="702">
        <v>91</v>
      </c>
      <c r="H39" s="702">
        <v>65.099999999999994</v>
      </c>
      <c r="I39" s="702">
        <v>76.099999999999994</v>
      </c>
      <c r="J39" s="94">
        <v>83.34</v>
      </c>
      <c r="K39" s="94">
        <v>79.66</v>
      </c>
      <c r="L39" s="94">
        <v>84.48</v>
      </c>
      <c r="M39" s="94">
        <v>90.75</v>
      </c>
      <c r="N39" s="16">
        <v>99.22</v>
      </c>
      <c r="O39" s="1375">
        <v>115.09</v>
      </c>
      <c r="P39" s="16">
        <v>117.13</v>
      </c>
    </row>
    <row r="40" spans="1:16" x14ac:dyDescent="0.2">
      <c r="A40" s="1271" t="s">
        <v>44</v>
      </c>
      <c r="B40" s="1095"/>
      <c r="C40" s="1095"/>
      <c r="D40" s="1095"/>
      <c r="E40" s="1095"/>
      <c r="F40" s="1095"/>
      <c r="G40" s="1095"/>
      <c r="H40" s="1095"/>
      <c r="I40" s="1095"/>
      <c r="J40" s="1095"/>
      <c r="K40" s="1095"/>
      <c r="L40" s="1095"/>
      <c r="M40" s="1095"/>
      <c r="N40" s="1095"/>
      <c r="O40" s="1344"/>
      <c r="P40" s="1344"/>
    </row>
    <row r="41" spans="1:16" x14ac:dyDescent="0.2">
      <c r="A41" s="446" t="s">
        <v>45</v>
      </c>
      <c r="B41" s="93"/>
      <c r="C41" s="93"/>
      <c r="D41" s="93"/>
      <c r="E41" s="93"/>
      <c r="F41" s="93"/>
      <c r="G41" s="93"/>
      <c r="H41" s="93"/>
      <c r="I41" s="93"/>
      <c r="J41" s="92"/>
      <c r="K41" s="94"/>
      <c r="L41" s="94"/>
      <c r="M41" s="93"/>
      <c r="N41" s="91"/>
      <c r="O41" s="703"/>
      <c r="P41" s="16"/>
    </row>
    <row r="42" spans="1:16" x14ac:dyDescent="0.2">
      <c r="A42" s="446" t="s">
        <v>3</v>
      </c>
      <c r="B42" s="92" t="s">
        <v>8</v>
      </c>
      <c r="C42" s="92" t="s">
        <v>8</v>
      </c>
      <c r="D42" s="92" t="s">
        <v>8</v>
      </c>
      <c r="E42" s="92" t="s">
        <v>8</v>
      </c>
      <c r="F42" s="92" t="s">
        <v>8</v>
      </c>
      <c r="G42" s="92" t="s">
        <v>8</v>
      </c>
      <c r="H42" s="23" t="s">
        <v>8</v>
      </c>
      <c r="I42" s="23" t="s">
        <v>8</v>
      </c>
      <c r="J42" s="23" t="s">
        <v>8</v>
      </c>
      <c r="K42" s="23" t="s">
        <v>8</v>
      </c>
      <c r="L42" s="23" t="s">
        <v>8</v>
      </c>
      <c r="M42" s="23" t="s">
        <v>8</v>
      </c>
      <c r="N42" s="23" t="s">
        <v>8</v>
      </c>
      <c r="O42" s="367" t="s">
        <v>4</v>
      </c>
      <c r="P42" s="367" t="s">
        <v>4</v>
      </c>
    </row>
    <row r="43" spans="1:16" x14ac:dyDescent="0.2">
      <c r="A43" s="446" t="s">
        <v>46</v>
      </c>
      <c r="B43" s="92" t="s">
        <v>8</v>
      </c>
      <c r="C43" s="92" t="s">
        <v>8</v>
      </c>
      <c r="D43" s="92" t="s">
        <v>8</v>
      </c>
      <c r="E43" s="92" t="s">
        <v>8</v>
      </c>
      <c r="F43" s="92" t="s">
        <v>8</v>
      </c>
      <c r="G43" s="92" t="s">
        <v>8</v>
      </c>
      <c r="H43" s="23" t="s">
        <v>8</v>
      </c>
      <c r="I43" s="23" t="s">
        <v>8</v>
      </c>
      <c r="J43" s="23" t="s">
        <v>8</v>
      </c>
      <c r="K43" s="23" t="s">
        <v>8</v>
      </c>
      <c r="L43" s="23" t="s">
        <v>8</v>
      </c>
      <c r="M43" s="23" t="s">
        <v>8</v>
      </c>
      <c r="N43" s="23" t="s">
        <v>8</v>
      </c>
      <c r="O43" s="367" t="s">
        <v>4</v>
      </c>
      <c r="P43" s="367" t="s">
        <v>4</v>
      </c>
    </row>
    <row r="44" spans="1:16" x14ac:dyDescent="0.2">
      <c r="A44" s="446" t="s">
        <v>47</v>
      </c>
      <c r="B44" s="93"/>
      <c r="C44" s="93"/>
      <c r="D44" s="93"/>
      <c r="E44" s="93"/>
      <c r="F44" s="93"/>
      <c r="G44" s="92"/>
      <c r="H44" s="23"/>
      <c r="I44" s="23"/>
      <c r="J44" s="23"/>
      <c r="K44" s="23"/>
      <c r="L44" s="23"/>
      <c r="M44" s="23"/>
      <c r="N44" s="23"/>
      <c r="O44" s="704"/>
      <c r="P44" s="16"/>
    </row>
    <row r="45" spans="1:16" x14ac:dyDescent="0.2">
      <c r="A45" s="446" t="s">
        <v>3</v>
      </c>
      <c r="B45" s="92" t="s">
        <v>8</v>
      </c>
      <c r="C45" s="92" t="s">
        <v>8</v>
      </c>
      <c r="D45" s="92" t="s">
        <v>8</v>
      </c>
      <c r="E45" s="92" t="s">
        <v>8</v>
      </c>
      <c r="F45" s="92" t="s">
        <v>8</v>
      </c>
      <c r="G45" s="92" t="s">
        <v>8</v>
      </c>
      <c r="H45" s="23" t="s">
        <v>8</v>
      </c>
      <c r="I45" s="23" t="s">
        <v>8</v>
      </c>
      <c r="J45" s="23" t="s">
        <v>8</v>
      </c>
      <c r="K45" s="23" t="s">
        <v>8</v>
      </c>
      <c r="L45" s="23" t="s">
        <v>8</v>
      </c>
      <c r="M45" s="23" t="s">
        <v>8</v>
      </c>
      <c r="N45" s="23" t="s">
        <v>8</v>
      </c>
      <c r="O45" s="367" t="s">
        <v>4</v>
      </c>
      <c r="P45" s="367" t="s">
        <v>4</v>
      </c>
    </row>
    <row r="46" spans="1:16" x14ac:dyDescent="0.2">
      <c r="A46" s="446" t="s">
        <v>46</v>
      </c>
      <c r="B46" s="92" t="s">
        <v>8</v>
      </c>
      <c r="C46" s="92" t="s">
        <v>8</v>
      </c>
      <c r="D46" s="92" t="s">
        <v>8</v>
      </c>
      <c r="E46" s="92" t="s">
        <v>8</v>
      </c>
      <c r="F46" s="92" t="s">
        <v>8</v>
      </c>
      <c r="G46" s="92" t="s">
        <v>8</v>
      </c>
      <c r="H46" s="23" t="s">
        <v>8</v>
      </c>
      <c r="I46" s="23" t="s">
        <v>8</v>
      </c>
      <c r="J46" s="23" t="s">
        <v>8</v>
      </c>
      <c r="K46" s="23" t="s">
        <v>8</v>
      </c>
      <c r="L46" s="23" t="s">
        <v>8</v>
      </c>
      <c r="M46" s="23" t="s">
        <v>8</v>
      </c>
      <c r="N46" s="23" t="s">
        <v>8</v>
      </c>
      <c r="O46" s="367" t="s">
        <v>4</v>
      </c>
      <c r="P46" s="367" t="s">
        <v>4</v>
      </c>
    </row>
    <row r="47" spans="1:16" x14ac:dyDescent="0.2">
      <c r="A47" s="446" t="s">
        <v>618</v>
      </c>
      <c r="B47" s="93"/>
      <c r="C47" s="93"/>
      <c r="D47" s="93"/>
      <c r="E47" s="93"/>
      <c r="F47" s="93"/>
      <c r="G47" s="92"/>
      <c r="H47" s="23"/>
      <c r="I47" s="23"/>
      <c r="J47" s="23"/>
      <c r="K47" s="23"/>
      <c r="L47" s="23"/>
      <c r="M47" s="23"/>
      <c r="N47" s="23"/>
      <c r="O47" s="704"/>
      <c r="P47" s="16"/>
    </row>
    <row r="48" spans="1:16" x14ac:dyDescent="0.2">
      <c r="A48" s="446" t="s">
        <v>230</v>
      </c>
      <c r="B48" s="92" t="s">
        <v>8</v>
      </c>
      <c r="C48" s="92" t="s">
        <v>8</v>
      </c>
      <c r="D48" s="92" t="s">
        <v>8</v>
      </c>
      <c r="E48" s="92" t="s">
        <v>8</v>
      </c>
      <c r="F48" s="92" t="s">
        <v>8</v>
      </c>
      <c r="G48" s="92" t="s">
        <v>8</v>
      </c>
      <c r="H48" s="23" t="s">
        <v>8</v>
      </c>
      <c r="I48" s="23" t="s">
        <v>8</v>
      </c>
      <c r="J48" s="23" t="s">
        <v>8</v>
      </c>
      <c r="K48" s="23" t="s">
        <v>8</v>
      </c>
      <c r="L48" s="23" t="s">
        <v>8</v>
      </c>
      <c r="M48" s="23" t="s">
        <v>8</v>
      </c>
      <c r="N48" s="23" t="s">
        <v>8</v>
      </c>
      <c r="O48" s="367" t="s">
        <v>4</v>
      </c>
      <c r="P48" s="367" t="s">
        <v>4</v>
      </c>
    </row>
    <row r="49" spans="1:16" x14ac:dyDescent="0.2">
      <c r="A49" s="446" t="s">
        <v>46</v>
      </c>
      <c r="B49" s="92" t="s">
        <v>8</v>
      </c>
      <c r="C49" s="92" t="s">
        <v>8</v>
      </c>
      <c r="D49" s="92" t="s">
        <v>8</v>
      </c>
      <c r="E49" s="92" t="s">
        <v>8</v>
      </c>
      <c r="F49" s="92" t="s">
        <v>8</v>
      </c>
      <c r="G49" s="92" t="s">
        <v>8</v>
      </c>
      <c r="H49" s="23" t="s">
        <v>8</v>
      </c>
      <c r="I49" s="23" t="s">
        <v>8</v>
      </c>
      <c r="J49" s="23" t="s">
        <v>8</v>
      </c>
      <c r="K49" s="23" t="s">
        <v>8</v>
      </c>
      <c r="L49" s="23" t="s">
        <v>8</v>
      </c>
      <c r="M49" s="23" t="s">
        <v>8</v>
      </c>
      <c r="N49" s="23" t="s">
        <v>8</v>
      </c>
      <c r="O49" s="367" t="s">
        <v>4</v>
      </c>
      <c r="P49" s="367" t="s">
        <v>4</v>
      </c>
    </row>
    <row r="50" spans="1:16" x14ac:dyDescent="0.2">
      <c r="A50" s="446" t="s">
        <v>619</v>
      </c>
      <c r="B50" s="93"/>
      <c r="C50" s="93"/>
      <c r="D50" s="93"/>
      <c r="E50" s="93"/>
      <c r="F50" s="93"/>
      <c r="G50" s="92"/>
      <c r="H50" s="23"/>
      <c r="I50" s="23"/>
      <c r="J50" s="23"/>
      <c r="K50" s="23"/>
      <c r="L50" s="23"/>
      <c r="M50" s="23" t="s">
        <v>8</v>
      </c>
      <c r="N50" s="23" t="s">
        <v>8</v>
      </c>
      <c r="O50" s="704"/>
      <c r="P50" s="16"/>
    </row>
    <row r="51" spans="1:16" x14ac:dyDescent="0.2">
      <c r="A51" s="446" t="s">
        <v>3</v>
      </c>
      <c r="B51" s="92" t="s">
        <v>8</v>
      </c>
      <c r="C51" s="92" t="s">
        <v>8</v>
      </c>
      <c r="D51" s="92" t="s">
        <v>8</v>
      </c>
      <c r="E51" s="92" t="s">
        <v>8</v>
      </c>
      <c r="F51" s="92" t="s">
        <v>8</v>
      </c>
      <c r="G51" s="92" t="s">
        <v>8</v>
      </c>
      <c r="H51" s="23" t="s">
        <v>8</v>
      </c>
      <c r="I51" s="23" t="s">
        <v>8</v>
      </c>
      <c r="J51" s="23" t="s">
        <v>8</v>
      </c>
      <c r="K51" s="23" t="s">
        <v>8</v>
      </c>
      <c r="L51" s="23" t="s">
        <v>8</v>
      </c>
      <c r="M51" s="23" t="s">
        <v>8</v>
      </c>
      <c r="N51" s="23" t="s">
        <v>8</v>
      </c>
      <c r="O51" s="367" t="s">
        <v>4</v>
      </c>
      <c r="P51" s="367" t="s">
        <v>4</v>
      </c>
    </row>
    <row r="52" spans="1:16" x14ac:dyDescent="0.2">
      <c r="A52" s="446" t="s">
        <v>46</v>
      </c>
      <c r="B52" s="92" t="s">
        <v>8</v>
      </c>
      <c r="C52" s="92" t="s">
        <v>8</v>
      </c>
      <c r="D52" s="92" t="s">
        <v>8</v>
      </c>
      <c r="E52" s="92" t="s">
        <v>8</v>
      </c>
      <c r="F52" s="92" t="s">
        <v>8</v>
      </c>
      <c r="G52" s="92" t="s">
        <v>8</v>
      </c>
      <c r="H52" s="23" t="s">
        <v>8</v>
      </c>
      <c r="I52" s="23" t="s">
        <v>8</v>
      </c>
      <c r="J52" s="23" t="s">
        <v>8</v>
      </c>
      <c r="K52" s="23" t="s">
        <v>8</v>
      </c>
      <c r="L52" s="23" t="s">
        <v>8</v>
      </c>
      <c r="M52" s="23" t="s">
        <v>8</v>
      </c>
      <c r="N52" s="23" t="s">
        <v>8</v>
      </c>
      <c r="O52" s="367" t="s">
        <v>4</v>
      </c>
      <c r="P52" s="367" t="s">
        <v>4</v>
      </c>
    </row>
    <row r="53" spans="1:16" x14ac:dyDescent="0.2">
      <c r="A53" s="446" t="s">
        <v>50</v>
      </c>
      <c r="B53" s="93"/>
      <c r="C53" s="93"/>
      <c r="D53" s="93"/>
      <c r="E53" s="93"/>
      <c r="F53" s="93"/>
      <c r="G53" s="92"/>
      <c r="H53" s="23"/>
      <c r="I53" s="23"/>
      <c r="J53" s="23"/>
      <c r="K53" s="23"/>
      <c r="L53" s="23"/>
      <c r="M53" s="23"/>
      <c r="N53" s="23"/>
      <c r="O53" s="704"/>
      <c r="P53" s="16"/>
    </row>
    <row r="54" spans="1:16" x14ac:dyDescent="0.2">
      <c r="A54" s="446" t="s">
        <v>3</v>
      </c>
      <c r="B54" s="92" t="s">
        <v>8</v>
      </c>
      <c r="C54" s="92" t="s">
        <v>8</v>
      </c>
      <c r="D54" s="92" t="s">
        <v>8</v>
      </c>
      <c r="E54" s="92" t="s">
        <v>8</v>
      </c>
      <c r="F54" s="92" t="s">
        <v>8</v>
      </c>
      <c r="G54" s="92" t="s">
        <v>8</v>
      </c>
      <c r="H54" s="23" t="s">
        <v>8</v>
      </c>
      <c r="I54" s="23" t="s">
        <v>8</v>
      </c>
      <c r="J54" s="23" t="s">
        <v>8</v>
      </c>
      <c r="K54" s="23" t="s">
        <v>8</v>
      </c>
      <c r="L54" s="23" t="s">
        <v>8</v>
      </c>
      <c r="M54" s="23" t="s">
        <v>8</v>
      </c>
      <c r="N54" s="23" t="s">
        <v>8</v>
      </c>
      <c r="O54" s="367" t="s">
        <v>4</v>
      </c>
      <c r="P54" s="367" t="s">
        <v>4</v>
      </c>
    </row>
    <row r="55" spans="1:16" x14ac:dyDescent="0.2">
      <c r="A55" s="446" t="s">
        <v>46</v>
      </c>
      <c r="B55" s="92" t="s">
        <v>8</v>
      </c>
      <c r="C55" s="92" t="s">
        <v>8</v>
      </c>
      <c r="D55" s="92" t="s">
        <v>8</v>
      </c>
      <c r="E55" s="92" t="s">
        <v>8</v>
      </c>
      <c r="F55" s="92" t="s">
        <v>8</v>
      </c>
      <c r="G55" s="92" t="s">
        <v>8</v>
      </c>
      <c r="H55" s="23" t="s">
        <v>8</v>
      </c>
      <c r="I55" s="23" t="s">
        <v>8</v>
      </c>
      <c r="J55" s="23" t="s">
        <v>8</v>
      </c>
      <c r="K55" s="23" t="s">
        <v>8</v>
      </c>
      <c r="L55" s="23" t="s">
        <v>8</v>
      </c>
      <c r="M55" s="23" t="s">
        <v>8</v>
      </c>
      <c r="N55" s="23" t="s">
        <v>8</v>
      </c>
      <c r="O55" s="367" t="s">
        <v>4</v>
      </c>
      <c r="P55" s="367" t="s">
        <v>4</v>
      </c>
    </row>
    <row r="56" spans="1:16" ht="22.5" x14ac:dyDescent="0.2">
      <c r="A56" s="446" t="s">
        <v>232</v>
      </c>
      <c r="B56" s="702" t="s">
        <v>8</v>
      </c>
      <c r="C56" s="702" t="s">
        <v>8</v>
      </c>
      <c r="D56" s="702" t="s">
        <v>8</v>
      </c>
      <c r="E56" s="702" t="s">
        <v>8</v>
      </c>
      <c r="F56" s="702" t="s">
        <v>8</v>
      </c>
      <c r="G56" s="92" t="s">
        <v>8</v>
      </c>
      <c r="H56" s="23" t="s">
        <v>8</v>
      </c>
      <c r="I56" s="23" t="s">
        <v>8</v>
      </c>
      <c r="J56" s="23" t="s">
        <v>8</v>
      </c>
      <c r="K56" s="23" t="s">
        <v>8</v>
      </c>
      <c r="L56" s="23" t="s">
        <v>8</v>
      </c>
      <c r="M56" s="23" t="s">
        <v>8</v>
      </c>
      <c r="N56" s="23" t="s">
        <v>8</v>
      </c>
      <c r="O56" s="367" t="s">
        <v>4</v>
      </c>
      <c r="P56" s="367" t="s">
        <v>4</v>
      </c>
    </row>
    <row r="57" spans="1:16" x14ac:dyDescent="0.2">
      <c r="A57" s="317" t="s">
        <v>233</v>
      </c>
      <c r="B57" s="702" t="s">
        <v>8</v>
      </c>
      <c r="C57" s="702" t="s">
        <v>8</v>
      </c>
      <c r="D57" s="702" t="s">
        <v>8</v>
      </c>
      <c r="E57" s="702" t="s">
        <v>8</v>
      </c>
      <c r="F57" s="702" t="s">
        <v>8</v>
      </c>
      <c r="G57" s="92" t="s">
        <v>8</v>
      </c>
      <c r="H57" s="23" t="s">
        <v>8</v>
      </c>
      <c r="I57" s="23" t="s">
        <v>8</v>
      </c>
      <c r="J57" s="23" t="s">
        <v>8</v>
      </c>
      <c r="K57" s="23" t="s">
        <v>8</v>
      </c>
      <c r="L57" s="23" t="s">
        <v>8</v>
      </c>
      <c r="M57" s="23" t="s">
        <v>8</v>
      </c>
      <c r="N57" s="23" t="s">
        <v>8</v>
      </c>
      <c r="O57" s="367" t="s">
        <v>4</v>
      </c>
      <c r="P57" s="367" t="s">
        <v>4</v>
      </c>
    </row>
    <row r="58" spans="1:16" x14ac:dyDescent="0.2">
      <c r="A58" s="446" t="s">
        <v>51</v>
      </c>
      <c r="B58" s="92" t="s">
        <v>8</v>
      </c>
      <c r="C58" s="92" t="s">
        <v>8</v>
      </c>
      <c r="D58" s="92" t="s">
        <v>8</v>
      </c>
      <c r="E58" s="92" t="s">
        <v>8</v>
      </c>
      <c r="F58" s="92" t="s">
        <v>8</v>
      </c>
      <c r="G58" s="92" t="s">
        <v>8</v>
      </c>
      <c r="H58" s="23" t="s">
        <v>8</v>
      </c>
      <c r="I58" s="23" t="s">
        <v>8</v>
      </c>
      <c r="J58" s="23" t="s">
        <v>8</v>
      </c>
      <c r="K58" s="23" t="s">
        <v>8</v>
      </c>
      <c r="L58" s="23" t="s">
        <v>8</v>
      </c>
      <c r="M58" s="23" t="s">
        <v>8</v>
      </c>
      <c r="N58" s="23" t="s">
        <v>8</v>
      </c>
      <c r="O58" s="367" t="s">
        <v>4</v>
      </c>
      <c r="P58" s="367" t="s">
        <v>4</v>
      </c>
    </row>
    <row r="59" spans="1:16" x14ac:dyDescent="0.2">
      <c r="A59" s="317" t="s">
        <v>52</v>
      </c>
      <c r="B59" s="92" t="s">
        <v>8</v>
      </c>
      <c r="C59" s="92" t="s">
        <v>8</v>
      </c>
      <c r="D59" s="92" t="s">
        <v>8</v>
      </c>
      <c r="E59" s="92" t="s">
        <v>8</v>
      </c>
      <c r="F59" s="92" t="s">
        <v>8</v>
      </c>
      <c r="G59" s="92" t="s">
        <v>8</v>
      </c>
      <c r="H59" s="23" t="s">
        <v>8</v>
      </c>
      <c r="I59" s="23" t="s">
        <v>8</v>
      </c>
      <c r="J59" s="23" t="s">
        <v>8</v>
      </c>
      <c r="K59" s="23" t="s">
        <v>8</v>
      </c>
      <c r="L59" s="23" t="s">
        <v>8</v>
      </c>
      <c r="M59" s="23" t="s">
        <v>8</v>
      </c>
      <c r="N59" s="23" t="s">
        <v>8</v>
      </c>
      <c r="O59" s="367" t="s">
        <v>4</v>
      </c>
      <c r="P59" s="367" t="s">
        <v>4</v>
      </c>
    </row>
    <row r="60" spans="1:16" x14ac:dyDescent="0.2">
      <c r="A60" s="317" t="s">
        <v>533</v>
      </c>
      <c r="B60" s="702" t="s">
        <v>8</v>
      </c>
      <c r="C60" s="702" t="s">
        <v>8</v>
      </c>
      <c r="D60" s="702" t="s">
        <v>8</v>
      </c>
      <c r="E60" s="702" t="s">
        <v>8</v>
      </c>
      <c r="F60" s="92" t="s">
        <v>8</v>
      </c>
      <c r="G60" s="92" t="s">
        <v>8</v>
      </c>
      <c r="H60" s="23" t="s">
        <v>8</v>
      </c>
      <c r="I60" s="23" t="s">
        <v>8</v>
      </c>
      <c r="J60" s="23" t="s">
        <v>8</v>
      </c>
      <c r="K60" s="23" t="s">
        <v>8</v>
      </c>
      <c r="L60" s="23" t="s">
        <v>8</v>
      </c>
      <c r="M60" s="23" t="s">
        <v>8</v>
      </c>
      <c r="N60" s="23" t="s">
        <v>8</v>
      </c>
      <c r="O60" s="367" t="s">
        <v>4</v>
      </c>
      <c r="P60" s="367" t="s">
        <v>4</v>
      </c>
    </row>
    <row r="61" spans="1:16" s="720" customFormat="1" x14ac:dyDescent="0.2">
      <c r="A61" s="714" t="s">
        <v>413</v>
      </c>
      <c r="B61" s="731"/>
      <c r="C61" s="731"/>
      <c r="D61" s="731"/>
      <c r="E61" s="731"/>
      <c r="F61" s="731"/>
      <c r="G61" s="731"/>
      <c r="H61" s="731"/>
      <c r="I61" s="731"/>
      <c r="J61" s="732"/>
      <c r="K61" s="732"/>
      <c r="L61" s="732"/>
      <c r="M61" s="731"/>
      <c r="N61" s="733"/>
      <c r="O61" s="724"/>
      <c r="P61" s="724"/>
    </row>
    <row r="62" spans="1:16" s="720" customFormat="1" x14ac:dyDescent="0.2">
      <c r="A62" s="714" t="s">
        <v>224</v>
      </c>
      <c r="B62" s="734">
        <v>57231</v>
      </c>
      <c r="C62" s="734">
        <v>67145</v>
      </c>
      <c r="D62" s="734">
        <v>78174</v>
      </c>
      <c r="E62" s="734">
        <v>84826</v>
      </c>
      <c r="F62" s="734">
        <v>94033</v>
      </c>
      <c r="G62" s="734">
        <v>100175</v>
      </c>
      <c r="H62" s="723">
        <v>111568</v>
      </c>
      <c r="I62" s="723">
        <v>115398</v>
      </c>
      <c r="J62" s="726">
        <v>128842</v>
      </c>
      <c r="K62" s="735">
        <v>156684</v>
      </c>
      <c r="L62" s="735">
        <v>186288</v>
      </c>
      <c r="M62" s="725">
        <v>220616</v>
      </c>
      <c r="N62" s="725">
        <v>286779</v>
      </c>
      <c r="O62" s="1376">
        <v>339888</v>
      </c>
      <c r="P62" s="736">
        <v>370041</v>
      </c>
    </row>
    <row r="63" spans="1:16" s="720" customFormat="1" x14ac:dyDescent="0.2">
      <c r="A63" s="714" t="s">
        <v>43</v>
      </c>
      <c r="B63" s="734">
        <v>388</v>
      </c>
      <c r="C63" s="734">
        <v>458</v>
      </c>
      <c r="D63" s="734">
        <v>524</v>
      </c>
      <c r="E63" s="734">
        <v>558</v>
      </c>
      <c r="F63" s="734">
        <v>525</v>
      </c>
      <c r="G63" s="734">
        <v>452</v>
      </c>
      <c r="H63" s="723">
        <v>326</v>
      </c>
      <c r="I63" s="723">
        <v>354</v>
      </c>
      <c r="J63" s="723">
        <v>373</v>
      </c>
      <c r="K63" s="735">
        <v>409</v>
      </c>
      <c r="L63" s="735">
        <v>451</v>
      </c>
      <c r="M63" s="723">
        <v>517.8414665633876</v>
      </c>
      <c r="N63" s="725">
        <v>623</v>
      </c>
      <c r="O63" s="1377">
        <v>745</v>
      </c>
      <c r="P63" s="744">
        <v>788.26048057259709</v>
      </c>
    </row>
    <row r="64" spans="1:16" s="720" customFormat="1" x14ac:dyDescent="0.2">
      <c r="A64" s="714" t="s">
        <v>620</v>
      </c>
      <c r="B64" s="737">
        <v>112.9</v>
      </c>
      <c r="C64" s="737">
        <v>117.3</v>
      </c>
      <c r="D64" s="737">
        <v>116.4</v>
      </c>
      <c r="E64" s="737">
        <v>108.5</v>
      </c>
      <c r="F64" s="737">
        <v>110.9</v>
      </c>
      <c r="G64" s="737">
        <v>104.4</v>
      </c>
      <c r="H64" s="716">
        <v>111.4</v>
      </c>
      <c r="I64" s="716">
        <v>103.4</v>
      </c>
      <c r="J64" s="738">
        <v>111.7</v>
      </c>
      <c r="K64" s="739">
        <v>121.6</v>
      </c>
      <c r="L64" s="739">
        <v>118.9</v>
      </c>
      <c r="M64" s="725">
        <v>118.4</v>
      </c>
      <c r="N64" s="715">
        <v>130</v>
      </c>
      <c r="O64" s="1378">
        <v>118.5</v>
      </c>
      <c r="P64" s="740">
        <v>108.9</v>
      </c>
    </row>
    <row r="65" spans="1:16" s="720" customFormat="1" x14ac:dyDescent="0.2">
      <c r="A65" s="714" t="s">
        <v>415</v>
      </c>
      <c r="B65" s="737">
        <v>105.5</v>
      </c>
      <c r="C65" s="737">
        <v>108.5</v>
      </c>
      <c r="D65" s="737">
        <v>110.8</v>
      </c>
      <c r="E65" s="737">
        <v>102.9</v>
      </c>
      <c r="F65" s="737">
        <v>103.7</v>
      </c>
      <c r="G65" s="737">
        <v>97.7</v>
      </c>
      <c r="H65" s="716">
        <v>97.8</v>
      </c>
      <c r="I65" s="716">
        <v>96.1</v>
      </c>
      <c r="J65" s="738">
        <v>105.6</v>
      </c>
      <c r="K65" s="739">
        <v>115.5</v>
      </c>
      <c r="L65" s="739">
        <v>111.4</v>
      </c>
      <c r="M65" s="725">
        <v>109.5</v>
      </c>
      <c r="N65" s="725">
        <v>112.7</v>
      </c>
      <c r="O65" s="1378">
        <v>103.4</v>
      </c>
      <c r="P65" s="740">
        <v>99.6</v>
      </c>
    </row>
    <row r="66" spans="1:16" s="720" customFormat="1" x14ac:dyDescent="0.2">
      <c r="A66" s="714" t="s">
        <v>57</v>
      </c>
      <c r="B66" s="737" t="s">
        <v>64</v>
      </c>
      <c r="C66" s="737" t="s">
        <v>65</v>
      </c>
      <c r="D66" s="737" t="s">
        <v>71</v>
      </c>
      <c r="E66" s="737" t="s">
        <v>621</v>
      </c>
      <c r="F66" s="737" t="s">
        <v>622</v>
      </c>
      <c r="G66" s="737" t="s">
        <v>622</v>
      </c>
      <c r="H66" s="716" t="s">
        <v>621</v>
      </c>
      <c r="I66" s="716" t="s">
        <v>71</v>
      </c>
      <c r="J66" s="716" t="s">
        <v>621</v>
      </c>
      <c r="K66" s="739" t="s">
        <v>623</v>
      </c>
      <c r="L66" s="739" t="s">
        <v>624</v>
      </c>
      <c r="M66" s="716" t="s">
        <v>625</v>
      </c>
      <c r="N66" s="716" t="s">
        <v>626</v>
      </c>
      <c r="O66" s="741" t="s">
        <v>915</v>
      </c>
      <c r="P66" s="757" t="s">
        <v>916</v>
      </c>
    </row>
    <row r="67" spans="1:16" s="720" customFormat="1" ht="12.75" customHeight="1" x14ac:dyDescent="0.2">
      <c r="A67" s="714" t="s">
        <v>75</v>
      </c>
      <c r="B67" s="742" t="s">
        <v>627</v>
      </c>
      <c r="C67" s="743">
        <v>15999</v>
      </c>
      <c r="D67" s="743">
        <v>17439</v>
      </c>
      <c r="E67" s="734">
        <v>18660</v>
      </c>
      <c r="F67" s="734">
        <v>19966</v>
      </c>
      <c r="G67" s="734">
        <v>21364</v>
      </c>
      <c r="H67" s="723">
        <v>22859</v>
      </c>
      <c r="I67" s="723">
        <v>24459</v>
      </c>
      <c r="J67" s="723">
        <v>28284</v>
      </c>
      <c r="K67" s="726">
        <v>42500</v>
      </c>
      <c r="L67" s="726">
        <v>42500</v>
      </c>
      <c r="M67" s="725">
        <v>42500</v>
      </c>
      <c r="N67" s="744">
        <v>60000</v>
      </c>
      <c r="O67" s="745">
        <v>70000</v>
      </c>
      <c r="P67" s="746">
        <v>85000</v>
      </c>
    </row>
    <row r="68" spans="1:16" x14ac:dyDescent="0.2">
      <c r="A68" s="1213" t="s">
        <v>80</v>
      </c>
      <c r="B68" s="1095"/>
      <c r="C68" s="1095"/>
      <c r="D68" s="1095"/>
      <c r="E68" s="1095"/>
      <c r="F68" s="1095"/>
      <c r="G68" s="1095"/>
      <c r="H68" s="1095"/>
      <c r="I68" s="1095"/>
      <c r="J68" s="1095"/>
      <c r="K68" s="1095"/>
      <c r="L68" s="1095"/>
      <c r="M68" s="1095"/>
      <c r="N68" s="1095"/>
      <c r="O68" s="1095"/>
      <c r="P68" s="1095"/>
    </row>
    <row r="69" spans="1:16" x14ac:dyDescent="0.2">
      <c r="A69" s="446" t="s">
        <v>242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16"/>
      <c r="O69" s="16"/>
      <c r="P69" s="16"/>
    </row>
    <row r="70" spans="1:16" x14ac:dyDescent="0.2">
      <c r="A70" s="446" t="s">
        <v>628</v>
      </c>
      <c r="B70" s="67">
        <v>6364</v>
      </c>
      <c r="C70" s="30">
        <v>10361</v>
      </c>
      <c r="D70" s="30">
        <v>9809</v>
      </c>
      <c r="E70" s="67">
        <v>10121</v>
      </c>
      <c r="F70" s="30">
        <v>11282</v>
      </c>
      <c r="G70" s="30">
        <v>8702</v>
      </c>
      <c r="H70" s="30">
        <v>11090</v>
      </c>
      <c r="I70" s="30">
        <v>14317</v>
      </c>
      <c r="J70" s="30">
        <v>16203</v>
      </c>
      <c r="K70" s="30">
        <v>17273</v>
      </c>
      <c r="L70" s="30">
        <v>20203</v>
      </c>
      <c r="M70" s="30">
        <v>36585</v>
      </c>
      <c r="N70" s="30">
        <v>37083</v>
      </c>
      <c r="O70" s="24">
        <v>42986.9</v>
      </c>
      <c r="P70" s="772">
        <v>40845.4</v>
      </c>
    </row>
    <row r="71" spans="1:16" x14ac:dyDescent="0.2">
      <c r="A71" s="679" t="s">
        <v>629</v>
      </c>
      <c r="B71" s="64">
        <v>43.189684424838823</v>
      </c>
      <c r="C71" s="64">
        <v>70.665666348383581</v>
      </c>
      <c r="D71" s="64">
        <v>65.783649654617392</v>
      </c>
      <c r="E71" s="64">
        <v>66.528626832314472</v>
      </c>
      <c r="F71" s="64">
        <v>62.961102740108267</v>
      </c>
      <c r="G71" s="64">
        <v>39.24592973436161</v>
      </c>
      <c r="H71" s="64">
        <v>32.411737198971238</v>
      </c>
      <c r="I71" s="64">
        <v>43.917177914110432</v>
      </c>
      <c r="J71" s="64">
        <v>47.004728612456852</v>
      </c>
      <c r="K71" s="64">
        <v>45.128674069235792</v>
      </c>
      <c r="L71" s="64">
        <v>48.923598498607582</v>
      </c>
      <c r="M71" s="64">
        <v>85.874234208858539</v>
      </c>
      <c r="N71" s="64">
        <v>80.5</v>
      </c>
      <c r="O71" s="16">
        <v>109.5</v>
      </c>
      <c r="P71" s="772">
        <f>P70/469.44</f>
        <v>87.008776414451262</v>
      </c>
    </row>
    <row r="72" spans="1:16" ht="22.5" x14ac:dyDescent="0.2">
      <c r="A72" s="317" t="s">
        <v>85</v>
      </c>
      <c r="B72" s="69">
        <v>192.6</v>
      </c>
      <c r="C72" s="69">
        <v>152.30000000000001</v>
      </c>
      <c r="D72" s="64">
        <v>90</v>
      </c>
      <c r="E72" s="69">
        <v>98.7</v>
      </c>
      <c r="F72" s="64">
        <v>109.3</v>
      </c>
      <c r="G72" s="64">
        <v>75.099999999999994</v>
      </c>
      <c r="H72" s="64">
        <v>120.9</v>
      </c>
      <c r="I72" s="64">
        <v>121.2</v>
      </c>
      <c r="J72" s="64">
        <v>106.6</v>
      </c>
      <c r="K72" s="64">
        <v>104.6</v>
      </c>
      <c r="L72" s="64">
        <v>114.1</v>
      </c>
      <c r="M72" s="64">
        <v>173.3</v>
      </c>
      <c r="N72" s="64">
        <v>96.2</v>
      </c>
      <c r="O72" s="16">
        <v>112</v>
      </c>
      <c r="P72" s="772">
        <v>92.7</v>
      </c>
    </row>
    <row r="73" spans="1:16" ht="22.5" x14ac:dyDescent="0.2">
      <c r="A73" s="446" t="s">
        <v>630</v>
      </c>
      <c r="B73" s="64">
        <v>192.6</v>
      </c>
      <c r="C73" s="64">
        <v>293.3</v>
      </c>
      <c r="D73" s="64">
        <v>264</v>
      </c>
      <c r="E73" s="64">
        <v>260.60000000000002</v>
      </c>
      <c r="F73" s="64">
        <v>284.8</v>
      </c>
      <c r="G73" s="64">
        <v>213.9</v>
      </c>
      <c r="H73" s="64">
        <v>258.60000000000002</v>
      </c>
      <c r="I73" s="64">
        <v>313.39999999999998</v>
      </c>
      <c r="J73" s="64">
        <v>334.1</v>
      </c>
      <c r="K73" s="64">
        <v>349.5</v>
      </c>
      <c r="L73" s="64">
        <v>398.8</v>
      </c>
      <c r="M73" s="64">
        <v>691.1</v>
      </c>
      <c r="N73" s="64">
        <v>664.8</v>
      </c>
      <c r="O73" s="16">
        <v>774.6</v>
      </c>
      <c r="P73" s="724">
        <v>718.1</v>
      </c>
    </row>
    <row r="74" spans="1:16" x14ac:dyDescent="0.2">
      <c r="A74" s="446" t="s">
        <v>87</v>
      </c>
      <c r="B74" s="69" t="s">
        <v>8</v>
      </c>
      <c r="C74" s="69" t="s">
        <v>8</v>
      </c>
      <c r="D74" s="69" t="s">
        <v>8</v>
      </c>
      <c r="E74" s="69" t="s">
        <v>8</v>
      </c>
      <c r="F74" s="69" t="s">
        <v>8</v>
      </c>
      <c r="G74" s="69" t="s">
        <v>8</v>
      </c>
      <c r="H74" s="69" t="s">
        <v>8</v>
      </c>
      <c r="I74" s="69" t="s">
        <v>8</v>
      </c>
      <c r="J74" s="69" t="s">
        <v>8</v>
      </c>
      <c r="K74" s="69" t="s">
        <v>8</v>
      </c>
      <c r="L74" s="69" t="s">
        <v>8</v>
      </c>
      <c r="M74" s="69" t="s">
        <v>8</v>
      </c>
      <c r="N74" s="69" t="s">
        <v>8</v>
      </c>
      <c r="O74" s="701" t="s">
        <v>4</v>
      </c>
      <c r="P74" s="16"/>
    </row>
    <row r="75" spans="1:16" x14ac:dyDescent="0.2">
      <c r="A75" s="446" t="s">
        <v>243</v>
      </c>
      <c r="B75" s="69" t="s">
        <v>8</v>
      </c>
      <c r="C75" s="69" t="s">
        <v>8</v>
      </c>
      <c r="D75" s="69" t="s">
        <v>8</v>
      </c>
      <c r="E75" s="69" t="s">
        <v>8</v>
      </c>
      <c r="F75" s="69" t="s">
        <v>8</v>
      </c>
      <c r="G75" s="69" t="s">
        <v>8</v>
      </c>
      <c r="H75" s="69" t="s">
        <v>8</v>
      </c>
      <c r="I75" s="69" t="s">
        <v>8</v>
      </c>
      <c r="J75" s="69" t="s">
        <v>8</v>
      </c>
      <c r="K75" s="69" t="s">
        <v>8</v>
      </c>
      <c r="L75" s="69" t="s">
        <v>8</v>
      </c>
      <c r="M75" s="69" t="s">
        <v>8</v>
      </c>
      <c r="N75" s="69" t="s">
        <v>8</v>
      </c>
      <c r="O75" s="701" t="s">
        <v>4</v>
      </c>
      <c r="P75" s="16"/>
    </row>
    <row r="76" spans="1:16" ht="33.75" x14ac:dyDescent="0.2">
      <c r="A76" s="446" t="s">
        <v>90</v>
      </c>
      <c r="B76" s="69" t="s">
        <v>8</v>
      </c>
      <c r="C76" s="69" t="s">
        <v>8</v>
      </c>
      <c r="D76" s="69" t="s">
        <v>8</v>
      </c>
      <c r="E76" s="69" t="s">
        <v>8</v>
      </c>
      <c r="F76" s="69" t="s">
        <v>8</v>
      </c>
      <c r="G76" s="69" t="s">
        <v>8</v>
      </c>
      <c r="H76" s="69" t="s">
        <v>8</v>
      </c>
      <c r="I76" s="69" t="s">
        <v>8</v>
      </c>
      <c r="J76" s="69" t="s">
        <v>8</v>
      </c>
      <c r="K76" s="69" t="s">
        <v>8</v>
      </c>
      <c r="L76" s="69" t="s">
        <v>8</v>
      </c>
      <c r="M76" s="69" t="s">
        <v>8</v>
      </c>
      <c r="N76" s="69" t="s">
        <v>8</v>
      </c>
      <c r="O76" s="270" t="s">
        <v>4</v>
      </c>
      <c r="P76" s="368" t="s">
        <v>4</v>
      </c>
    </row>
    <row r="77" spans="1:16" ht="22.5" x14ac:dyDescent="0.2">
      <c r="A77" s="317" t="s">
        <v>91</v>
      </c>
      <c r="B77" s="69" t="s">
        <v>8</v>
      </c>
      <c r="C77" s="69" t="s">
        <v>8</v>
      </c>
      <c r="D77" s="69" t="s">
        <v>8</v>
      </c>
      <c r="E77" s="69" t="s">
        <v>8</v>
      </c>
      <c r="F77" s="69" t="s">
        <v>8</v>
      </c>
      <c r="G77" s="69" t="s">
        <v>8</v>
      </c>
      <c r="H77" s="69" t="s">
        <v>8</v>
      </c>
      <c r="I77" s="69" t="s">
        <v>8</v>
      </c>
      <c r="J77" s="69" t="s">
        <v>8</v>
      </c>
      <c r="K77" s="69" t="s">
        <v>8</v>
      </c>
      <c r="L77" s="69" t="s">
        <v>8</v>
      </c>
      <c r="M77" s="69" t="s">
        <v>8</v>
      </c>
      <c r="N77" s="69" t="s">
        <v>8</v>
      </c>
      <c r="O77" s="270" t="s">
        <v>4</v>
      </c>
      <c r="P77" s="368" t="s">
        <v>4</v>
      </c>
    </row>
    <row r="78" spans="1:16" ht="12.75" x14ac:dyDescent="0.2">
      <c r="A78" s="328" t="s">
        <v>92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270" t="s">
        <v>4</v>
      </c>
      <c r="P78" s="368" t="s">
        <v>4</v>
      </c>
    </row>
    <row r="79" spans="1:16" ht="12.75" x14ac:dyDescent="0.2">
      <c r="A79" s="328" t="s">
        <v>245</v>
      </c>
      <c r="B79" s="69" t="s">
        <v>8</v>
      </c>
      <c r="C79" s="69" t="s">
        <v>8</v>
      </c>
      <c r="D79" s="69" t="s">
        <v>8</v>
      </c>
      <c r="E79" s="69" t="s">
        <v>8</v>
      </c>
      <c r="F79" s="69" t="s">
        <v>8</v>
      </c>
      <c r="G79" s="69" t="s">
        <v>8</v>
      </c>
      <c r="H79" s="69" t="s">
        <v>8</v>
      </c>
      <c r="I79" s="69" t="s">
        <v>8</v>
      </c>
      <c r="J79" s="69" t="s">
        <v>8</v>
      </c>
      <c r="K79" s="69" t="s">
        <v>8</v>
      </c>
      <c r="L79" s="69" t="s">
        <v>8</v>
      </c>
      <c r="M79" s="69" t="s">
        <v>8</v>
      </c>
      <c r="N79" s="69" t="s">
        <v>8</v>
      </c>
      <c r="O79" s="270" t="s">
        <v>4</v>
      </c>
      <c r="P79" s="368" t="s">
        <v>4</v>
      </c>
    </row>
    <row r="80" spans="1:16" ht="12.75" x14ac:dyDescent="0.2">
      <c r="A80" s="328" t="s">
        <v>94</v>
      </c>
      <c r="B80" s="69" t="s">
        <v>8</v>
      </c>
      <c r="C80" s="69" t="s">
        <v>8</v>
      </c>
      <c r="D80" s="69" t="s">
        <v>8</v>
      </c>
      <c r="E80" s="69" t="s">
        <v>8</v>
      </c>
      <c r="F80" s="69" t="s">
        <v>8</v>
      </c>
      <c r="G80" s="69" t="s">
        <v>8</v>
      </c>
      <c r="H80" s="69" t="s">
        <v>8</v>
      </c>
      <c r="I80" s="69" t="s">
        <v>8</v>
      </c>
      <c r="J80" s="69" t="s">
        <v>8</v>
      </c>
      <c r="K80" s="69" t="s">
        <v>8</v>
      </c>
      <c r="L80" s="69" t="s">
        <v>8</v>
      </c>
      <c r="M80" s="69" t="s">
        <v>8</v>
      </c>
      <c r="N80" s="69" t="s">
        <v>8</v>
      </c>
      <c r="O80" s="270" t="s">
        <v>4</v>
      </c>
      <c r="P80" s="368" t="s">
        <v>4</v>
      </c>
    </row>
    <row r="81" spans="1:16" ht="12.75" x14ac:dyDescent="0.2">
      <c r="A81" s="328" t="s">
        <v>95</v>
      </c>
      <c r="B81" s="69" t="s">
        <v>8</v>
      </c>
      <c r="C81" s="69" t="s">
        <v>8</v>
      </c>
      <c r="D81" s="69" t="s">
        <v>8</v>
      </c>
      <c r="E81" s="69" t="s">
        <v>8</v>
      </c>
      <c r="F81" s="69" t="s">
        <v>8</v>
      </c>
      <c r="G81" s="69" t="s">
        <v>8</v>
      </c>
      <c r="H81" s="69" t="s">
        <v>8</v>
      </c>
      <c r="I81" s="69" t="s">
        <v>8</v>
      </c>
      <c r="J81" s="69" t="s">
        <v>8</v>
      </c>
      <c r="K81" s="69" t="s">
        <v>8</v>
      </c>
      <c r="L81" s="69" t="s">
        <v>8</v>
      </c>
      <c r="M81" s="69" t="s">
        <v>8</v>
      </c>
      <c r="N81" s="69" t="s">
        <v>8</v>
      </c>
      <c r="O81" s="270" t="s">
        <v>4</v>
      </c>
      <c r="P81" s="368" t="s">
        <v>4</v>
      </c>
    </row>
    <row r="82" spans="1:16" ht="12.75" x14ac:dyDescent="0.2">
      <c r="A82" s="328" t="s">
        <v>246</v>
      </c>
      <c r="B82" s="69" t="s">
        <v>8</v>
      </c>
      <c r="C82" s="69" t="s">
        <v>8</v>
      </c>
      <c r="D82" s="69" t="s">
        <v>8</v>
      </c>
      <c r="E82" s="69" t="s">
        <v>8</v>
      </c>
      <c r="F82" s="69" t="s">
        <v>8</v>
      </c>
      <c r="G82" s="69" t="s">
        <v>8</v>
      </c>
      <c r="H82" s="69" t="s">
        <v>8</v>
      </c>
      <c r="I82" s="69" t="s">
        <v>8</v>
      </c>
      <c r="J82" s="69" t="s">
        <v>8</v>
      </c>
      <c r="K82" s="69" t="s">
        <v>8</v>
      </c>
      <c r="L82" s="69" t="s">
        <v>8</v>
      </c>
      <c r="M82" s="69" t="s">
        <v>8</v>
      </c>
      <c r="N82" s="69" t="s">
        <v>8</v>
      </c>
      <c r="O82" s="270" t="s">
        <v>4</v>
      </c>
      <c r="P82" s="368" t="s">
        <v>4</v>
      </c>
    </row>
    <row r="83" spans="1:16" ht="13.5" customHeight="1" x14ac:dyDescent="0.2">
      <c r="A83" s="317" t="s">
        <v>97</v>
      </c>
      <c r="B83" s="69" t="s">
        <v>8</v>
      </c>
      <c r="C83" s="69" t="s">
        <v>8</v>
      </c>
      <c r="D83" s="69" t="s">
        <v>8</v>
      </c>
      <c r="E83" s="69" t="s">
        <v>8</v>
      </c>
      <c r="F83" s="69" t="s">
        <v>8</v>
      </c>
      <c r="G83" s="69" t="s">
        <v>8</v>
      </c>
      <c r="H83" s="69" t="s">
        <v>8</v>
      </c>
      <c r="I83" s="69" t="s">
        <v>8</v>
      </c>
      <c r="J83" s="69" t="s">
        <v>8</v>
      </c>
      <c r="K83" s="69" t="s">
        <v>8</v>
      </c>
      <c r="L83" s="69" t="s">
        <v>8</v>
      </c>
      <c r="M83" s="69" t="s">
        <v>8</v>
      </c>
      <c r="N83" s="69" t="s">
        <v>8</v>
      </c>
      <c r="O83" s="270" t="s">
        <v>4</v>
      </c>
      <c r="P83" s="368" t="s">
        <v>4</v>
      </c>
    </row>
    <row r="84" spans="1:16" ht="12.75" x14ac:dyDescent="0.2">
      <c r="A84" s="329" t="s">
        <v>98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270" t="s">
        <v>4</v>
      </c>
      <c r="P84" s="368" t="s">
        <v>4</v>
      </c>
    </row>
    <row r="85" spans="1:16" ht="12.75" x14ac:dyDescent="0.2">
      <c r="A85" s="330" t="s">
        <v>99</v>
      </c>
      <c r="B85" s="69" t="s">
        <v>8</v>
      </c>
      <c r="C85" s="69" t="s">
        <v>8</v>
      </c>
      <c r="D85" s="69" t="s">
        <v>8</v>
      </c>
      <c r="E85" s="69" t="s">
        <v>8</v>
      </c>
      <c r="F85" s="69" t="s">
        <v>8</v>
      </c>
      <c r="G85" s="69" t="s">
        <v>8</v>
      </c>
      <c r="H85" s="69" t="s">
        <v>8</v>
      </c>
      <c r="I85" s="69" t="s">
        <v>8</v>
      </c>
      <c r="J85" s="69" t="s">
        <v>8</v>
      </c>
      <c r="K85" s="69" t="s">
        <v>8</v>
      </c>
      <c r="L85" s="69" t="s">
        <v>8</v>
      </c>
      <c r="M85" s="69" t="s">
        <v>8</v>
      </c>
      <c r="N85" s="69" t="s">
        <v>8</v>
      </c>
      <c r="O85" s="270" t="s">
        <v>4</v>
      </c>
      <c r="P85" s="368" t="s">
        <v>4</v>
      </c>
    </row>
    <row r="86" spans="1:16" ht="12.75" x14ac:dyDescent="0.2">
      <c r="A86" s="330" t="s">
        <v>100</v>
      </c>
      <c r="B86" s="69" t="s">
        <v>8</v>
      </c>
      <c r="C86" s="69" t="s">
        <v>8</v>
      </c>
      <c r="D86" s="69" t="s">
        <v>8</v>
      </c>
      <c r="E86" s="69" t="s">
        <v>8</v>
      </c>
      <c r="F86" s="69" t="s">
        <v>8</v>
      </c>
      <c r="G86" s="69" t="s">
        <v>8</v>
      </c>
      <c r="H86" s="69" t="s">
        <v>8</v>
      </c>
      <c r="I86" s="69" t="s">
        <v>8</v>
      </c>
      <c r="J86" s="69" t="s">
        <v>8</v>
      </c>
      <c r="K86" s="69" t="s">
        <v>8</v>
      </c>
      <c r="L86" s="69" t="s">
        <v>8</v>
      </c>
      <c r="M86" s="69" t="s">
        <v>8</v>
      </c>
      <c r="N86" s="69" t="s">
        <v>8</v>
      </c>
      <c r="O86" s="270" t="s">
        <v>4</v>
      </c>
      <c r="P86" s="368" t="s">
        <v>4</v>
      </c>
    </row>
    <row r="87" spans="1:16" ht="12.75" x14ac:dyDescent="0.2">
      <c r="A87" s="330" t="s">
        <v>102</v>
      </c>
      <c r="B87" s="69" t="s">
        <v>8</v>
      </c>
      <c r="C87" s="69" t="s">
        <v>8</v>
      </c>
      <c r="D87" s="69" t="s">
        <v>8</v>
      </c>
      <c r="E87" s="69" t="s">
        <v>8</v>
      </c>
      <c r="F87" s="69" t="s">
        <v>8</v>
      </c>
      <c r="G87" s="69" t="s">
        <v>8</v>
      </c>
      <c r="H87" s="69" t="s">
        <v>8</v>
      </c>
      <c r="I87" s="69" t="s">
        <v>8</v>
      </c>
      <c r="J87" s="69" t="s">
        <v>8</v>
      </c>
      <c r="K87" s="69" t="s">
        <v>8</v>
      </c>
      <c r="L87" s="69" t="s">
        <v>8</v>
      </c>
      <c r="M87" s="69" t="s">
        <v>8</v>
      </c>
      <c r="N87" s="69" t="s">
        <v>8</v>
      </c>
      <c r="O87" s="270" t="s">
        <v>4</v>
      </c>
      <c r="P87" s="368" t="s">
        <v>4</v>
      </c>
    </row>
    <row r="88" spans="1:16" ht="12.75" x14ac:dyDescent="0.2">
      <c r="A88" s="330" t="s">
        <v>103</v>
      </c>
      <c r="B88" s="69" t="s">
        <v>8</v>
      </c>
      <c r="C88" s="69" t="s">
        <v>8</v>
      </c>
      <c r="D88" s="69" t="s">
        <v>8</v>
      </c>
      <c r="E88" s="69" t="s">
        <v>8</v>
      </c>
      <c r="F88" s="69" t="s">
        <v>8</v>
      </c>
      <c r="G88" s="69" t="s">
        <v>8</v>
      </c>
      <c r="H88" s="69" t="s">
        <v>8</v>
      </c>
      <c r="I88" s="69" t="s">
        <v>8</v>
      </c>
      <c r="J88" s="69" t="s">
        <v>8</v>
      </c>
      <c r="K88" s="69" t="s">
        <v>8</v>
      </c>
      <c r="L88" s="69" t="s">
        <v>8</v>
      </c>
      <c r="M88" s="69" t="s">
        <v>8</v>
      </c>
      <c r="N88" s="69" t="s">
        <v>8</v>
      </c>
      <c r="O88" s="270" t="s">
        <v>4</v>
      </c>
      <c r="P88" s="368" t="s">
        <v>4</v>
      </c>
    </row>
    <row r="89" spans="1:16" ht="12.75" x14ac:dyDescent="0.2">
      <c r="A89" s="330" t="s">
        <v>104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270" t="s">
        <v>4</v>
      </c>
      <c r="P89" s="368" t="s">
        <v>4</v>
      </c>
    </row>
    <row r="90" spans="1:16" x14ac:dyDescent="0.2">
      <c r="A90" s="1213" t="s">
        <v>631</v>
      </c>
      <c r="B90" s="1386"/>
      <c r="C90" s="1386"/>
      <c r="D90" s="1386"/>
      <c r="E90" s="1386"/>
      <c r="F90" s="1386"/>
      <c r="G90" s="1386"/>
      <c r="H90" s="1386"/>
      <c r="I90" s="1386"/>
      <c r="J90" s="1386"/>
      <c r="K90" s="1387"/>
      <c r="L90" s="1387"/>
      <c r="M90" s="1387"/>
      <c r="N90" s="1387"/>
      <c r="O90" s="1095"/>
      <c r="P90" s="1095"/>
    </row>
    <row r="91" spans="1:16" x14ac:dyDescent="0.2">
      <c r="A91" s="417" t="s">
        <v>106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4"/>
      <c r="O91" s="16"/>
      <c r="P91" s="16"/>
    </row>
    <row r="92" spans="1:16" x14ac:dyDescent="0.2">
      <c r="A92" s="446" t="s">
        <v>82</v>
      </c>
      <c r="B92" s="69">
        <v>1887.9870000000001</v>
      </c>
      <c r="C92" s="69">
        <v>9321.6219999999994</v>
      </c>
      <c r="D92" s="69">
        <v>10332.504000000001</v>
      </c>
      <c r="E92" s="69">
        <v>10364.812</v>
      </c>
      <c r="F92" s="69">
        <v>11262.263999999999</v>
      </c>
      <c r="G92" s="69">
        <v>8882.134</v>
      </c>
      <c r="H92" s="69">
        <v>7729.06</v>
      </c>
      <c r="I92" s="69">
        <v>5555.4350000000004</v>
      </c>
      <c r="J92" s="69">
        <v>6266.0649999999996</v>
      </c>
      <c r="K92" s="69">
        <v>10733.387000000001</v>
      </c>
      <c r="L92" s="69">
        <v>11734.130999999999</v>
      </c>
      <c r="M92" s="69">
        <v>7916.201</v>
      </c>
      <c r="N92" s="64">
        <v>9018.7999999999993</v>
      </c>
      <c r="O92" s="64">
        <v>10527.743</v>
      </c>
      <c r="P92" s="749">
        <v>11694.026</v>
      </c>
    </row>
    <row r="93" spans="1:16" ht="22.5" x14ac:dyDescent="0.2">
      <c r="A93" s="317" t="s">
        <v>418</v>
      </c>
      <c r="B93" s="27">
        <v>0.29441490533127235</v>
      </c>
      <c r="C93" s="27">
        <v>1.1327668780757614</v>
      </c>
      <c r="D93" s="27">
        <v>1.0699332032442794</v>
      </c>
      <c r="E93" s="27">
        <v>1.0378296437534917</v>
      </c>
      <c r="F93" s="27">
        <v>1.0094931805910641</v>
      </c>
      <c r="G93" s="27">
        <v>0.86928148287858753</v>
      </c>
      <c r="H93" s="27">
        <v>0.51301713765413903</v>
      </c>
      <c r="I93" s="27">
        <v>0.35126961173265031</v>
      </c>
      <c r="J93" s="27">
        <v>0.33686732594986374</v>
      </c>
      <c r="K93" s="27">
        <v>0.49832257752141029</v>
      </c>
      <c r="L93" s="27">
        <v>0.48885067254882242</v>
      </c>
      <c r="M93" s="27">
        <v>0.28646430105613979</v>
      </c>
      <c r="N93" s="27">
        <v>0.40667383122895495</v>
      </c>
      <c r="O93" s="64">
        <v>0.5</v>
      </c>
      <c r="P93" s="718">
        <v>0.4</v>
      </c>
    </row>
    <row r="94" spans="1:16" ht="24" x14ac:dyDescent="0.2">
      <c r="A94" s="317" t="s">
        <v>885</v>
      </c>
      <c r="B94" s="130" t="s">
        <v>4</v>
      </c>
      <c r="C94" s="130" t="s">
        <v>4</v>
      </c>
      <c r="D94" s="130" t="s">
        <v>4</v>
      </c>
      <c r="E94" s="130" t="s">
        <v>4</v>
      </c>
      <c r="F94" s="130" t="s">
        <v>4</v>
      </c>
      <c r="G94" s="130" t="s">
        <v>4</v>
      </c>
      <c r="H94" s="130" t="s">
        <v>4</v>
      </c>
      <c r="I94" s="130" t="s">
        <v>4</v>
      </c>
      <c r="J94" s="130" t="s">
        <v>4</v>
      </c>
      <c r="K94" s="130" t="s">
        <v>4</v>
      </c>
      <c r="L94" s="130" t="s">
        <v>4</v>
      </c>
      <c r="M94" s="130" t="s">
        <v>4</v>
      </c>
      <c r="N94" s="130" t="s">
        <v>4</v>
      </c>
      <c r="O94" s="69" t="s">
        <v>4</v>
      </c>
      <c r="P94" s="718" t="s">
        <v>4</v>
      </c>
    </row>
    <row r="95" spans="1:16" x14ac:dyDescent="0.2">
      <c r="A95" s="419" t="s">
        <v>253</v>
      </c>
      <c r="B95" s="130" t="s">
        <v>4</v>
      </c>
      <c r="C95" s="130" t="s">
        <v>4</v>
      </c>
      <c r="D95" s="130" t="s">
        <v>4</v>
      </c>
      <c r="E95" s="130" t="s">
        <v>4</v>
      </c>
      <c r="F95" s="130" t="s">
        <v>4</v>
      </c>
      <c r="G95" s="130" t="s">
        <v>4</v>
      </c>
      <c r="H95" s="130" t="s">
        <v>4</v>
      </c>
      <c r="I95" s="130" t="s">
        <v>4</v>
      </c>
      <c r="J95" s="130" t="s">
        <v>4</v>
      </c>
      <c r="K95" s="130" t="s">
        <v>4</v>
      </c>
      <c r="L95" s="130" t="s">
        <v>4</v>
      </c>
      <c r="M95" s="130" t="s">
        <v>4</v>
      </c>
      <c r="N95" s="130" t="s">
        <v>4</v>
      </c>
      <c r="O95" s="69" t="s">
        <v>4</v>
      </c>
      <c r="P95" s="718" t="s">
        <v>4</v>
      </c>
    </row>
    <row r="96" spans="1:16" x14ac:dyDescent="0.2">
      <c r="A96" s="446" t="s">
        <v>628</v>
      </c>
      <c r="B96" s="69">
        <v>85.531999999999996</v>
      </c>
      <c r="C96" s="69">
        <v>81.019000000000005</v>
      </c>
      <c r="D96" s="69">
        <v>45.972000000000001</v>
      </c>
      <c r="E96" s="69">
        <v>24.821999999999999</v>
      </c>
      <c r="F96" s="69">
        <v>455.505</v>
      </c>
      <c r="G96" s="69">
        <v>70.808000000000007</v>
      </c>
      <c r="H96" s="69" t="s">
        <v>8</v>
      </c>
      <c r="I96" s="69" t="s">
        <v>8</v>
      </c>
      <c r="J96" s="69" t="s">
        <v>8</v>
      </c>
      <c r="K96" s="69">
        <v>4582.0200000000004</v>
      </c>
      <c r="L96" s="69">
        <v>5181.0959999999995</v>
      </c>
      <c r="M96" s="69" t="s">
        <v>8</v>
      </c>
      <c r="N96" s="64" t="s">
        <v>8</v>
      </c>
      <c r="O96" s="69" t="s">
        <v>8</v>
      </c>
      <c r="P96" s="748" t="s">
        <v>8</v>
      </c>
    </row>
    <row r="97" spans="1:16" ht="22.5" x14ac:dyDescent="0.2">
      <c r="A97" s="317" t="s">
        <v>254</v>
      </c>
      <c r="B97" s="130" t="s">
        <v>4</v>
      </c>
      <c r="C97" s="130" t="s">
        <v>4</v>
      </c>
      <c r="D97" s="130" t="s">
        <v>4</v>
      </c>
      <c r="E97" s="130" t="s">
        <v>4</v>
      </c>
      <c r="F97" s="130" t="s">
        <v>4</v>
      </c>
      <c r="G97" s="130" t="s">
        <v>4</v>
      </c>
      <c r="H97" s="130" t="s">
        <v>4</v>
      </c>
      <c r="I97" s="130" t="s">
        <v>4</v>
      </c>
      <c r="J97" s="130" t="s">
        <v>4</v>
      </c>
      <c r="K97" s="130" t="s">
        <v>4</v>
      </c>
      <c r="L97" s="130" t="s">
        <v>4</v>
      </c>
      <c r="M97" s="130" t="s">
        <v>4</v>
      </c>
      <c r="N97" s="130" t="s">
        <v>4</v>
      </c>
      <c r="O97" s="69" t="s">
        <v>4</v>
      </c>
      <c r="P97" s="718" t="s">
        <v>4</v>
      </c>
    </row>
    <row r="98" spans="1:16" s="720" customFormat="1" x14ac:dyDescent="0.2">
      <c r="A98" s="747" t="s">
        <v>632</v>
      </c>
      <c r="B98" s="724"/>
      <c r="C98" s="724"/>
      <c r="D98" s="724"/>
      <c r="E98" s="724"/>
      <c r="F98" s="724"/>
      <c r="G98" s="724"/>
      <c r="H98" s="724"/>
      <c r="I98" s="724"/>
      <c r="J98" s="724"/>
      <c r="K98" s="724"/>
      <c r="L98" s="724"/>
      <c r="M98" s="724"/>
      <c r="N98" s="724"/>
      <c r="O98" s="69"/>
      <c r="P98" s="718"/>
    </row>
    <row r="99" spans="1:16" s="720" customFormat="1" x14ac:dyDescent="0.2">
      <c r="A99" s="714" t="s">
        <v>628</v>
      </c>
      <c r="B99" s="748">
        <v>546.70899999999995</v>
      </c>
      <c r="C99" s="748">
        <v>6817.1360000000004</v>
      </c>
      <c r="D99" s="748">
        <v>7650.26</v>
      </c>
      <c r="E99" s="748">
        <v>7098.6549999999997</v>
      </c>
      <c r="F99" s="748">
        <v>7371.3029999999999</v>
      </c>
      <c r="G99" s="748">
        <v>5306.4639999999999</v>
      </c>
      <c r="H99" s="748">
        <v>3746.6559999999999</v>
      </c>
      <c r="I99" s="748">
        <v>1195.1320000000001</v>
      </c>
      <c r="J99" s="748">
        <v>1295.7360000000001</v>
      </c>
      <c r="K99" s="748">
        <v>1262.0250000000001</v>
      </c>
      <c r="L99" s="748">
        <v>1407.54</v>
      </c>
      <c r="M99" s="748">
        <v>1637.067</v>
      </c>
      <c r="N99" s="749">
        <v>2268.6999999999998</v>
      </c>
      <c r="O99" s="64">
        <v>2587.8609999999999</v>
      </c>
      <c r="P99" s="749">
        <v>2273.828</v>
      </c>
    </row>
    <row r="100" spans="1:16" s="720" customFormat="1" ht="24" x14ac:dyDescent="0.2">
      <c r="A100" s="721" t="s">
        <v>885</v>
      </c>
      <c r="B100" s="719" t="s">
        <v>4</v>
      </c>
      <c r="C100" s="719" t="s">
        <v>4</v>
      </c>
      <c r="D100" s="719" t="s">
        <v>4</v>
      </c>
      <c r="E100" s="719" t="s">
        <v>4</v>
      </c>
      <c r="F100" s="719" t="s">
        <v>4</v>
      </c>
      <c r="G100" s="719" t="s">
        <v>4</v>
      </c>
      <c r="H100" s="719" t="s">
        <v>4</v>
      </c>
      <c r="I100" s="719" t="s">
        <v>4</v>
      </c>
      <c r="J100" s="719" t="s">
        <v>4</v>
      </c>
      <c r="K100" s="719" t="s">
        <v>4</v>
      </c>
      <c r="L100" s="719" t="s">
        <v>4</v>
      </c>
      <c r="M100" s="719" t="s">
        <v>4</v>
      </c>
      <c r="N100" s="719" t="s">
        <v>4</v>
      </c>
      <c r="O100" s="69" t="s">
        <v>4</v>
      </c>
      <c r="P100" s="718" t="s">
        <v>4</v>
      </c>
    </row>
    <row r="101" spans="1:16" s="720" customFormat="1" x14ac:dyDescent="0.2">
      <c r="A101" s="750" t="s">
        <v>118</v>
      </c>
      <c r="B101" s="748">
        <v>253.53200000000001</v>
      </c>
      <c r="C101" s="748">
        <v>327.11200000000002</v>
      </c>
      <c r="D101" s="748">
        <v>447.58</v>
      </c>
      <c r="E101" s="748">
        <v>437.50700000000001</v>
      </c>
      <c r="F101" s="748">
        <v>430.60599999999999</v>
      </c>
      <c r="G101" s="748">
        <v>369.94600000000003</v>
      </c>
      <c r="H101" s="748">
        <v>287.85500000000002</v>
      </c>
      <c r="I101" s="748">
        <v>310.815</v>
      </c>
      <c r="J101" s="748">
        <v>302.16899999999998</v>
      </c>
      <c r="K101" s="748">
        <v>284.16399999999999</v>
      </c>
      <c r="L101" s="748">
        <v>411.12</v>
      </c>
      <c r="M101" s="748">
        <v>521.92600000000004</v>
      </c>
      <c r="N101" s="749">
        <v>1035.7</v>
      </c>
      <c r="O101" s="64">
        <v>887.26</v>
      </c>
      <c r="P101" s="749">
        <v>881.12699999999995</v>
      </c>
    </row>
    <row r="102" spans="1:16" s="720" customFormat="1" x14ac:dyDescent="0.2">
      <c r="A102" s="750" t="s">
        <v>119</v>
      </c>
      <c r="B102" s="748" t="s">
        <v>8</v>
      </c>
      <c r="C102" s="748" t="s">
        <v>8</v>
      </c>
      <c r="D102" s="748" t="s">
        <v>8</v>
      </c>
      <c r="E102" s="748" t="s">
        <v>8</v>
      </c>
      <c r="F102" s="748" t="s">
        <v>8</v>
      </c>
      <c r="G102" s="748" t="s">
        <v>8</v>
      </c>
      <c r="H102" s="748" t="s">
        <v>8</v>
      </c>
      <c r="I102" s="748" t="s">
        <v>8</v>
      </c>
      <c r="J102" s="748" t="s">
        <v>8</v>
      </c>
      <c r="K102" s="748" t="s">
        <v>8</v>
      </c>
      <c r="L102" s="748" t="s">
        <v>8</v>
      </c>
      <c r="M102" s="748" t="s">
        <v>8</v>
      </c>
      <c r="N102" s="749" t="s">
        <v>8</v>
      </c>
      <c r="O102" s="69" t="s">
        <v>8</v>
      </c>
      <c r="P102" s="748" t="s">
        <v>8</v>
      </c>
    </row>
    <row r="103" spans="1:16" s="720" customFormat="1" x14ac:dyDescent="0.2">
      <c r="A103" s="751" t="s">
        <v>120</v>
      </c>
      <c r="B103" s="748">
        <v>8.2729999999999997</v>
      </c>
      <c r="C103" s="748">
        <v>9.5719999999999992</v>
      </c>
      <c r="D103" s="748">
        <v>7.9779999999999998</v>
      </c>
      <c r="E103" s="748">
        <v>47.954999999999998</v>
      </c>
      <c r="F103" s="748">
        <v>27.282</v>
      </c>
      <c r="G103" s="748">
        <v>6.5019999999999998</v>
      </c>
      <c r="H103" s="748">
        <v>5.4210000000000003</v>
      </c>
      <c r="I103" s="748">
        <v>7.5510000000000002</v>
      </c>
      <c r="J103" s="748">
        <v>5.0069999999999997</v>
      </c>
      <c r="K103" s="748">
        <v>2.363</v>
      </c>
      <c r="L103" s="748">
        <v>17.931999999999999</v>
      </c>
      <c r="M103" s="748">
        <v>18.878</v>
      </c>
      <c r="N103" s="749">
        <v>9.4</v>
      </c>
      <c r="O103" s="64">
        <v>6.9989999999999997</v>
      </c>
      <c r="P103" s="748" t="s">
        <v>8</v>
      </c>
    </row>
    <row r="104" spans="1:16" s="720" customFormat="1" ht="45" x14ac:dyDescent="0.2">
      <c r="A104" s="751" t="s">
        <v>419</v>
      </c>
      <c r="B104" s="748">
        <v>47.13</v>
      </c>
      <c r="C104" s="748">
        <v>65.977999999999994</v>
      </c>
      <c r="D104" s="748">
        <v>58.228000000000002</v>
      </c>
      <c r="E104" s="748">
        <v>45.220999999999997</v>
      </c>
      <c r="F104" s="748">
        <v>32.506</v>
      </c>
      <c r="G104" s="748">
        <v>14.842000000000001</v>
      </c>
      <c r="H104" s="748">
        <v>8.327</v>
      </c>
      <c r="I104" s="748">
        <v>50.802</v>
      </c>
      <c r="J104" s="748">
        <v>39.076000000000001</v>
      </c>
      <c r="K104" s="748">
        <v>21.298999999999999</v>
      </c>
      <c r="L104" s="748">
        <v>22.436</v>
      </c>
      <c r="M104" s="748">
        <v>23.587</v>
      </c>
      <c r="N104" s="749">
        <v>40.200000000000003</v>
      </c>
      <c r="O104" s="64">
        <v>113.839</v>
      </c>
      <c r="P104" s="749">
        <v>139.124</v>
      </c>
    </row>
    <row r="105" spans="1:16" s="720" customFormat="1" x14ac:dyDescent="0.2">
      <c r="A105" s="751" t="s">
        <v>122</v>
      </c>
      <c r="B105" s="748" t="s">
        <v>8</v>
      </c>
      <c r="C105" s="748">
        <v>33.683999999999997</v>
      </c>
      <c r="D105" s="748">
        <v>32.325000000000003</v>
      </c>
      <c r="E105" s="748">
        <v>37.634999999999998</v>
      </c>
      <c r="F105" s="748">
        <v>28.140999999999998</v>
      </c>
      <c r="G105" s="748">
        <v>19.882999999999999</v>
      </c>
      <c r="H105" s="748">
        <v>27.867000000000001</v>
      </c>
      <c r="I105" s="748">
        <v>33.354999999999997</v>
      </c>
      <c r="J105" s="748">
        <v>37.281999999999996</v>
      </c>
      <c r="K105" s="748">
        <v>60.640999999999998</v>
      </c>
      <c r="L105" s="748">
        <v>66.156000000000006</v>
      </c>
      <c r="M105" s="748">
        <v>62.28</v>
      </c>
      <c r="N105" s="749">
        <v>77.900000000000006</v>
      </c>
      <c r="O105" s="64">
        <v>83.057000000000002</v>
      </c>
      <c r="P105" s="749">
        <v>66.495000000000005</v>
      </c>
    </row>
    <row r="106" spans="1:16" s="720" customFormat="1" ht="22.5" x14ac:dyDescent="0.2">
      <c r="A106" s="751" t="s">
        <v>420</v>
      </c>
      <c r="B106" s="748">
        <v>71.658000000000001</v>
      </c>
      <c r="C106" s="748">
        <v>128.40899999999999</v>
      </c>
      <c r="D106" s="748">
        <v>86.304000000000002</v>
      </c>
      <c r="E106" s="748">
        <v>56.982999999999997</v>
      </c>
      <c r="F106" s="748">
        <v>61.223999999999997</v>
      </c>
      <c r="G106" s="748">
        <v>23.984000000000002</v>
      </c>
      <c r="H106" s="748">
        <v>152.315</v>
      </c>
      <c r="I106" s="748">
        <v>198.10599999999999</v>
      </c>
      <c r="J106" s="748">
        <v>311.27</v>
      </c>
      <c r="K106" s="748">
        <v>253.63499999999999</v>
      </c>
      <c r="L106" s="748">
        <v>210.84200000000001</v>
      </c>
      <c r="M106" s="748">
        <v>281.16500000000002</v>
      </c>
      <c r="N106" s="749">
        <v>342.2</v>
      </c>
      <c r="O106" s="64">
        <v>317.77800000000002</v>
      </c>
      <c r="P106" s="749">
        <v>372.62299999999999</v>
      </c>
    </row>
    <row r="107" spans="1:16" s="720" customFormat="1" x14ac:dyDescent="0.2">
      <c r="A107" s="751" t="s">
        <v>421</v>
      </c>
      <c r="B107" s="748" t="s">
        <v>8</v>
      </c>
      <c r="C107" s="748">
        <v>6.6740000000000004</v>
      </c>
      <c r="D107" s="748">
        <v>8.7379999999999995</v>
      </c>
      <c r="E107" s="748">
        <v>4.4059999999999997</v>
      </c>
      <c r="F107" s="748">
        <v>9.6310000000000002</v>
      </c>
      <c r="G107" s="748">
        <v>4.5819999999999999</v>
      </c>
      <c r="H107" s="748">
        <v>6.5209999999999999</v>
      </c>
      <c r="I107" s="748">
        <v>0.44700000000000001</v>
      </c>
      <c r="J107" s="748" t="s">
        <v>8</v>
      </c>
      <c r="K107" s="748">
        <v>3.746</v>
      </c>
      <c r="L107" s="748" t="s">
        <v>8</v>
      </c>
      <c r="M107" s="748" t="s">
        <v>8</v>
      </c>
      <c r="N107" s="749"/>
      <c r="O107" s="69" t="s">
        <v>8</v>
      </c>
      <c r="P107" s="749" t="s">
        <v>8</v>
      </c>
    </row>
    <row r="108" spans="1:16" s="720" customFormat="1" ht="22.5" x14ac:dyDescent="0.2">
      <c r="A108" s="751" t="s">
        <v>422</v>
      </c>
      <c r="B108" s="748">
        <v>8.5069999999999997</v>
      </c>
      <c r="C108" s="748">
        <v>48.542000000000002</v>
      </c>
      <c r="D108" s="748">
        <v>53.143999999999998</v>
      </c>
      <c r="E108" s="748">
        <v>62.228999999999999</v>
      </c>
      <c r="F108" s="748">
        <v>36.881999999999998</v>
      </c>
      <c r="G108" s="748">
        <v>117.196</v>
      </c>
      <c r="H108" s="748">
        <v>115.693</v>
      </c>
      <c r="I108" s="748">
        <v>5.4050000000000002</v>
      </c>
      <c r="J108" s="748">
        <v>1.2150000000000001</v>
      </c>
      <c r="K108" s="748">
        <v>3.3780000000000001</v>
      </c>
      <c r="L108" s="748" t="s">
        <v>115</v>
      </c>
      <c r="M108" s="748" t="s">
        <v>115</v>
      </c>
      <c r="N108" s="748" t="s">
        <v>115</v>
      </c>
      <c r="O108" s="64">
        <v>1.9990000000000001</v>
      </c>
      <c r="P108" s="749" t="s">
        <v>101</v>
      </c>
    </row>
    <row r="109" spans="1:16" s="720" customFormat="1" ht="22.5" x14ac:dyDescent="0.2">
      <c r="A109" s="751" t="s">
        <v>127</v>
      </c>
      <c r="B109" s="748" t="s">
        <v>8</v>
      </c>
      <c r="C109" s="748">
        <v>35.811</v>
      </c>
      <c r="D109" s="748">
        <v>55.694000000000003</v>
      </c>
      <c r="E109" s="748">
        <v>18.766999999999999</v>
      </c>
      <c r="F109" s="748">
        <v>20.178999999999998</v>
      </c>
      <c r="G109" s="748">
        <v>53.527000000000001</v>
      </c>
      <c r="H109" s="748">
        <v>57.389000000000003</v>
      </c>
      <c r="I109" s="748">
        <v>0.22</v>
      </c>
      <c r="J109" s="748">
        <v>0.104</v>
      </c>
      <c r="K109" s="748">
        <v>0.443</v>
      </c>
      <c r="L109" s="748">
        <v>11.15</v>
      </c>
      <c r="M109" s="748" t="s">
        <v>8</v>
      </c>
      <c r="N109" s="749" t="s">
        <v>8</v>
      </c>
      <c r="O109" s="64">
        <v>355.21600000000001</v>
      </c>
      <c r="P109" s="749" t="s">
        <v>8</v>
      </c>
    </row>
    <row r="110" spans="1:16" s="720" customFormat="1" ht="22.5" x14ac:dyDescent="0.2">
      <c r="A110" s="751" t="s">
        <v>128</v>
      </c>
      <c r="B110" s="748" t="s">
        <v>8</v>
      </c>
      <c r="C110" s="748" t="s">
        <v>8</v>
      </c>
      <c r="D110" s="748" t="s">
        <v>8</v>
      </c>
      <c r="E110" s="748" t="s">
        <v>8</v>
      </c>
      <c r="F110" s="748" t="s">
        <v>8</v>
      </c>
      <c r="G110" s="748" t="s">
        <v>8</v>
      </c>
      <c r="H110" s="748" t="s">
        <v>8</v>
      </c>
      <c r="I110" s="748" t="s">
        <v>8</v>
      </c>
      <c r="J110" s="748" t="s">
        <v>8</v>
      </c>
      <c r="K110" s="748" t="s">
        <v>8</v>
      </c>
      <c r="L110" s="748" t="s">
        <v>8</v>
      </c>
      <c r="M110" s="748" t="s">
        <v>8</v>
      </c>
      <c r="N110" s="749" t="s">
        <v>8</v>
      </c>
      <c r="O110" s="69" t="s">
        <v>8</v>
      </c>
      <c r="P110" s="748" t="s">
        <v>8</v>
      </c>
    </row>
    <row r="111" spans="1:16" s="720" customFormat="1" x14ac:dyDescent="0.2">
      <c r="A111" s="751" t="s">
        <v>423</v>
      </c>
      <c r="B111" s="748" t="s">
        <v>8</v>
      </c>
      <c r="C111" s="748" t="s">
        <v>8</v>
      </c>
      <c r="D111" s="748" t="s">
        <v>8</v>
      </c>
      <c r="E111" s="748" t="s">
        <v>8</v>
      </c>
      <c r="F111" s="748" t="s">
        <v>8</v>
      </c>
      <c r="G111" s="748" t="s">
        <v>8</v>
      </c>
      <c r="H111" s="748" t="s">
        <v>8</v>
      </c>
      <c r="I111" s="748" t="s">
        <v>8</v>
      </c>
      <c r="J111" s="748" t="s">
        <v>8</v>
      </c>
      <c r="K111" s="748" t="s">
        <v>8</v>
      </c>
      <c r="L111" s="748" t="s">
        <v>8</v>
      </c>
      <c r="M111" s="748" t="s">
        <v>8</v>
      </c>
      <c r="N111" s="749" t="s">
        <v>8</v>
      </c>
      <c r="O111" s="69" t="s">
        <v>8</v>
      </c>
      <c r="P111" s="748" t="s">
        <v>8</v>
      </c>
    </row>
    <row r="112" spans="1:16" s="720" customFormat="1" x14ac:dyDescent="0.2">
      <c r="A112" s="751" t="s">
        <v>424</v>
      </c>
      <c r="B112" s="748">
        <v>6.6859999999999999</v>
      </c>
      <c r="C112" s="748">
        <v>7.2350000000000003</v>
      </c>
      <c r="D112" s="748" t="s">
        <v>8</v>
      </c>
      <c r="E112" s="748" t="s">
        <v>8</v>
      </c>
      <c r="F112" s="748">
        <v>1.028</v>
      </c>
      <c r="G112" s="748" t="s">
        <v>8</v>
      </c>
      <c r="H112" s="748" t="s">
        <v>8</v>
      </c>
      <c r="I112" s="748" t="s">
        <v>8</v>
      </c>
      <c r="J112" s="748">
        <v>7.4269999999999996</v>
      </c>
      <c r="K112" s="748">
        <v>35.749000000000002</v>
      </c>
      <c r="L112" s="748">
        <v>12.6</v>
      </c>
      <c r="M112" s="748" t="s">
        <v>8</v>
      </c>
      <c r="N112" s="749" t="s">
        <v>8</v>
      </c>
      <c r="O112" s="69" t="s">
        <v>8</v>
      </c>
      <c r="P112" s="749">
        <v>6.952</v>
      </c>
    </row>
    <row r="113" spans="1:16" s="720" customFormat="1" ht="22.5" x14ac:dyDescent="0.2">
      <c r="A113" s="747" t="s">
        <v>131</v>
      </c>
      <c r="B113" s="752"/>
      <c r="C113" s="752"/>
      <c r="D113" s="752"/>
      <c r="E113" s="752"/>
      <c r="F113" s="752"/>
      <c r="G113" s="752"/>
      <c r="H113" s="752"/>
      <c r="I113" s="752"/>
      <c r="J113" s="752"/>
      <c r="K113" s="737"/>
      <c r="L113" s="737"/>
      <c r="M113" s="737"/>
      <c r="N113" s="749"/>
      <c r="O113" s="69"/>
      <c r="P113" s="718"/>
    </row>
    <row r="114" spans="1:16" s="720" customFormat="1" x14ac:dyDescent="0.2">
      <c r="A114" s="714" t="s">
        <v>82</v>
      </c>
      <c r="B114" s="748">
        <v>1050.788</v>
      </c>
      <c r="C114" s="748">
        <v>2182.6799999999998</v>
      </c>
      <c r="D114" s="748">
        <v>2271.5129999999999</v>
      </c>
      <c r="E114" s="748">
        <v>2898.6689999999999</v>
      </c>
      <c r="F114" s="748">
        <v>3072.5129999999999</v>
      </c>
      <c r="G114" s="748">
        <v>3115.7469999999998</v>
      </c>
      <c r="H114" s="748">
        <v>3450.9029999999998</v>
      </c>
      <c r="I114" s="748">
        <v>3786.1410000000001</v>
      </c>
      <c r="J114" s="748">
        <v>4333.893</v>
      </c>
      <c r="K114" s="748">
        <v>4295.9260000000004</v>
      </c>
      <c r="L114" s="748">
        <v>4510.6109999999999</v>
      </c>
      <c r="M114" s="748">
        <v>5598.8789999999999</v>
      </c>
      <c r="N114" s="749">
        <v>6014.3</v>
      </c>
      <c r="O114" s="64">
        <v>6968.9470000000001</v>
      </c>
      <c r="P114" s="749">
        <v>8260.7270000000008</v>
      </c>
    </row>
    <row r="115" spans="1:16" s="720" customFormat="1" ht="24" x14ac:dyDescent="0.2">
      <c r="A115" s="721" t="s">
        <v>885</v>
      </c>
      <c r="B115" s="719" t="s">
        <v>4</v>
      </c>
      <c r="C115" s="719" t="s">
        <v>4</v>
      </c>
      <c r="D115" s="719" t="s">
        <v>4</v>
      </c>
      <c r="E115" s="719" t="s">
        <v>4</v>
      </c>
      <c r="F115" s="719" t="s">
        <v>4</v>
      </c>
      <c r="G115" s="719" t="s">
        <v>4</v>
      </c>
      <c r="H115" s="719" t="s">
        <v>4</v>
      </c>
      <c r="I115" s="719" t="s">
        <v>4</v>
      </c>
      <c r="J115" s="719" t="s">
        <v>4</v>
      </c>
      <c r="K115" s="719" t="s">
        <v>4</v>
      </c>
      <c r="L115" s="719" t="s">
        <v>4</v>
      </c>
      <c r="M115" s="719" t="s">
        <v>4</v>
      </c>
      <c r="N115" s="719" t="s">
        <v>4</v>
      </c>
      <c r="O115" s="130" t="s">
        <v>4</v>
      </c>
      <c r="P115" s="719" t="s">
        <v>4</v>
      </c>
    </row>
    <row r="116" spans="1:16" s="720" customFormat="1" ht="22.5" x14ac:dyDescent="0.2">
      <c r="A116" s="747" t="s">
        <v>132</v>
      </c>
      <c r="B116" s="731"/>
      <c r="C116" s="731"/>
      <c r="D116" s="731"/>
      <c r="E116" s="731"/>
      <c r="F116" s="731"/>
      <c r="G116" s="731"/>
      <c r="H116" s="731"/>
      <c r="I116" s="731"/>
      <c r="J116" s="731"/>
      <c r="K116" s="737"/>
      <c r="L116" s="737"/>
      <c r="M116" s="737"/>
      <c r="N116" s="718"/>
      <c r="O116" s="64"/>
      <c r="P116" s="749"/>
    </row>
    <row r="117" spans="1:16" s="720" customFormat="1" x14ac:dyDescent="0.2">
      <c r="A117" s="714" t="s">
        <v>82</v>
      </c>
      <c r="B117" s="753">
        <v>204.958</v>
      </c>
      <c r="C117" s="753">
        <v>240.78700000000001</v>
      </c>
      <c r="D117" s="753">
        <v>364.75900000000001</v>
      </c>
      <c r="E117" s="753">
        <v>342.666</v>
      </c>
      <c r="F117" s="753">
        <v>362.94299999999998</v>
      </c>
      <c r="G117" s="753">
        <v>389.11500000000001</v>
      </c>
      <c r="H117" s="753">
        <v>531.50099999999998</v>
      </c>
      <c r="I117" s="753">
        <v>574.16200000000003</v>
      </c>
      <c r="J117" s="753">
        <v>636.43600000000004</v>
      </c>
      <c r="K117" s="753">
        <v>593.41600000000005</v>
      </c>
      <c r="L117" s="753">
        <v>634.88400000000001</v>
      </c>
      <c r="M117" s="753">
        <v>680.255</v>
      </c>
      <c r="N117" s="754">
        <v>735.8</v>
      </c>
      <c r="O117" s="64">
        <v>970.93499999999995</v>
      </c>
      <c r="P117" s="749">
        <v>1159.471</v>
      </c>
    </row>
    <row r="118" spans="1:16" ht="24" x14ac:dyDescent="0.2">
      <c r="A118" s="317" t="s">
        <v>885</v>
      </c>
      <c r="B118" s="130" t="s">
        <v>4</v>
      </c>
      <c r="C118" s="130" t="s">
        <v>4</v>
      </c>
      <c r="D118" s="130" t="s">
        <v>4</v>
      </c>
      <c r="E118" s="130" t="s">
        <v>4</v>
      </c>
      <c r="F118" s="130" t="s">
        <v>4</v>
      </c>
      <c r="G118" s="130" t="s">
        <v>4</v>
      </c>
      <c r="H118" s="130" t="s">
        <v>4</v>
      </c>
      <c r="I118" s="130" t="s">
        <v>4</v>
      </c>
      <c r="J118" s="130" t="s">
        <v>4</v>
      </c>
      <c r="K118" s="130" t="s">
        <v>4</v>
      </c>
      <c r="L118" s="130" t="s">
        <v>4</v>
      </c>
      <c r="M118" s="130" t="s">
        <v>4</v>
      </c>
      <c r="N118" s="130" t="s">
        <v>4</v>
      </c>
      <c r="O118" s="69" t="s">
        <v>4</v>
      </c>
      <c r="P118" s="36" t="s">
        <v>4</v>
      </c>
    </row>
    <row r="119" spans="1:16" ht="22.5" x14ac:dyDescent="0.2">
      <c r="A119" s="446" t="s">
        <v>133</v>
      </c>
      <c r="B119" s="130" t="s">
        <v>4</v>
      </c>
      <c r="C119" s="130" t="s">
        <v>4</v>
      </c>
      <c r="D119" s="130" t="s">
        <v>4</v>
      </c>
      <c r="E119" s="130" t="s">
        <v>4</v>
      </c>
      <c r="F119" s="130" t="s">
        <v>4</v>
      </c>
      <c r="G119" s="130" t="s">
        <v>4</v>
      </c>
      <c r="H119" s="130" t="s">
        <v>4</v>
      </c>
      <c r="I119" s="130" t="s">
        <v>4</v>
      </c>
      <c r="J119" s="130" t="s">
        <v>4</v>
      </c>
      <c r="K119" s="130" t="s">
        <v>4</v>
      </c>
      <c r="L119" s="130" t="s">
        <v>4</v>
      </c>
      <c r="M119" s="130" t="s">
        <v>4</v>
      </c>
      <c r="N119" s="130" t="s">
        <v>4</v>
      </c>
      <c r="O119" s="130" t="s">
        <v>4</v>
      </c>
      <c r="P119" s="130" t="s">
        <v>4</v>
      </c>
    </row>
    <row r="120" spans="1:16" x14ac:dyDescent="0.2">
      <c r="A120" s="446" t="s">
        <v>267</v>
      </c>
      <c r="B120" s="130" t="s">
        <v>4</v>
      </c>
      <c r="C120" s="130" t="s">
        <v>4</v>
      </c>
      <c r="D120" s="130" t="s">
        <v>4</v>
      </c>
      <c r="E120" s="130" t="s">
        <v>4</v>
      </c>
      <c r="F120" s="130" t="s">
        <v>4</v>
      </c>
      <c r="G120" s="130" t="s">
        <v>4</v>
      </c>
      <c r="H120" s="130" t="s">
        <v>4</v>
      </c>
      <c r="I120" s="130" t="s">
        <v>4</v>
      </c>
      <c r="J120" s="130" t="s">
        <v>4</v>
      </c>
      <c r="K120" s="130" t="s">
        <v>4</v>
      </c>
      <c r="L120" s="130" t="s">
        <v>4</v>
      </c>
      <c r="M120" s="130" t="s">
        <v>4</v>
      </c>
      <c r="N120" s="130" t="s">
        <v>4</v>
      </c>
      <c r="O120" s="130" t="s">
        <v>4</v>
      </c>
      <c r="P120" s="130"/>
    </row>
    <row r="121" spans="1:16" ht="33.75" x14ac:dyDescent="0.2">
      <c r="A121" s="446" t="s">
        <v>633</v>
      </c>
      <c r="B121" s="130" t="s">
        <v>4</v>
      </c>
      <c r="C121" s="130" t="s">
        <v>4</v>
      </c>
      <c r="D121" s="130" t="s">
        <v>4</v>
      </c>
      <c r="E121" s="130" t="s">
        <v>4</v>
      </c>
      <c r="F121" s="130" t="s">
        <v>4</v>
      </c>
      <c r="G121" s="130" t="s">
        <v>4</v>
      </c>
      <c r="H121" s="130" t="s">
        <v>4</v>
      </c>
      <c r="I121" s="130" t="s">
        <v>4</v>
      </c>
      <c r="J121" s="130" t="s">
        <v>4</v>
      </c>
      <c r="K121" s="130" t="s">
        <v>4</v>
      </c>
      <c r="L121" s="130" t="s">
        <v>4</v>
      </c>
      <c r="M121" s="130" t="s">
        <v>4</v>
      </c>
      <c r="N121" s="130" t="s">
        <v>4</v>
      </c>
      <c r="O121" s="130" t="s">
        <v>4</v>
      </c>
      <c r="P121" s="130" t="s">
        <v>4</v>
      </c>
    </row>
    <row r="122" spans="1:16" x14ac:dyDescent="0.2">
      <c r="A122" s="431" t="s">
        <v>135</v>
      </c>
      <c r="B122" s="130" t="s">
        <v>4</v>
      </c>
      <c r="C122" s="130" t="s">
        <v>4</v>
      </c>
      <c r="D122" s="130" t="s">
        <v>4</v>
      </c>
      <c r="E122" s="130" t="s">
        <v>4</v>
      </c>
      <c r="F122" s="130" t="s">
        <v>4</v>
      </c>
      <c r="G122" s="130" t="s">
        <v>4</v>
      </c>
      <c r="H122" s="130" t="s">
        <v>4</v>
      </c>
      <c r="I122" s="130" t="s">
        <v>4</v>
      </c>
      <c r="J122" s="130" t="s">
        <v>4</v>
      </c>
      <c r="K122" s="130" t="s">
        <v>4</v>
      </c>
      <c r="L122" s="130" t="s">
        <v>4</v>
      </c>
      <c r="M122" s="130" t="s">
        <v>4</v>
      </c>
      <c r="N122" s="130" t="s">
        <v>4</v>
      </c>
      <c r="O122" s="130" t="s">
        <v>4</v>
      </c>
      <c r="P122" s="130" t="s">
        <v>4</v>
      </c>
    </row>
    <row r="123" spans="1:16" x14ac:dyDescent="0.2">
      <c r="A123" s="431" t="s">
        <v>136</v>
      </c>
      <c r="B123" s="130" t="s">
        <v>4</v>
      </c>
      <c r="C123" s="130" t="s">
        <v>4</v>
      </c>
      <c r="D123" s="130" t="s">
        <v>4</v>
      </c>
      <c r="E123" s="130" t="s">
        <v>4</v>
      </c>
      <c r="F123" s="130" t="s">
        <v>4</v>
      </c>
      <c r="G123" s="130" t="s">
        <v>4</v>
      </c>
      <c r="H123" s="130" t="s">
        <v>4</v>
      </c>
      <c r="I123" s="130" t="s">
        <v>4</v>
      </c>
      <c r="J123" s="130" t="s">
        <v>4</v>
      </c>
      <c r="K123" s="130" t="s">
        <v>4</v>
      </c>
      <c r="L123" s="130" t="s">
        <v>4</v>
      </c>
      <c r="M123" s="130" t="s">
        <v>4</v>
      </c>
      <c r="N123" s="130" t="s">
        <v>4</v>
      </c>
      <c r="O123" s="130" t="s">
        <v>4</v>
      </c>
      <c r="P123" s="130" t="s">
        <v>4</v>
      </c>
    </row>
    <row r="124" spans="1:16" x14ac:dyDescent="0.2">
      <c r="A124" s="432" t="s">
        <v>82</v>
      </c>
      <c r="B124" s="130" t="s">
        <v>4</v>
      </c>
      <c r="C124" s="130" t="s">
        <v>4</v>
      </c>
      <c r="D124" s="130" t="s">
        <v>4</v>
      </c>
      <c r="E124" s="130" t="s">
        <v>4</v>
      </c>
      <c r="F124" s="130" t="s">
        <v>4</v>
      </c>
      <c r="G124" s="130" t="s">
        <v>4</v>
      </c>
      <c r="H124" s="130" t="s">
        <v>4</v>
      </c>
      <c r="I124" s="130" t="s">
        <v>4</v>
      </c>
      <c r="J124" s="130" t="s">
        <v>4</v>
      </c>
      <c r="K124" s="130" t="s">
        <v>4</v>
      </c>
      <c r="L124" s="130" t="s">
        <v>4</v>
      </c>
      <c r="M124" s="130" t="s">
        <v>4</v>
      </c>
      <c r="N124" s="130" t="s">
        <v>4</v>
      </c>
      <c r="O124" s="130" t="s">
        <v>4</v>
      </c>
      <c r="P124" s="130" t="s">
        <v>4</v>
      </c>
    </row>
    <row r="125" spans="1:16" ht="22.5" x14ac:dyDescent="0.2">
      <c r="A125" s="432" t="s">
        <v>137</v>
      </c>
      <c r="B125" s="130" t="s">
        <v>4</v>
      </c>
      <c r="C125" s="130" t="s">
        <v>4</v>
      </c>
      <c r="D125" s="130" t="s">
        <v>4</v>
      </c>
      <c r="E125" s="130" t="s">
        <v>4</v>
      </c>
      <c r="F125" s="130" t="s">
        <v>4</v>
      </c>
      <c r="G125" s="130" t="s">
        <v>4</v>
      </c>
      <c r="H125" s="130" t="s">
        <v>4</v>
      </c>
      <c r="I125" s="130" t="s">
        <v>4</v>
      </c>
      <c r="J125" s="130" t="s">
        <v>4</v>
      </c>
      <c r="K125" s="130" t="s">
        <v>4</v>
      </c>
      <c r="L125" s="130" t="s">
        <v>4</v>
      </c>
      <c r="M125" s="130" t="s">
        <v>4</v>
      </c>
      <c r="N125" s="130" t="s">
        <v>4</v>
      </c>
      <c r="O125" s="130" t="s">
        <v>4</v>
      </c>
      <c r="P125" s="130" t="s">
        <v>4</v>
      </c>
    </row>
    <row r="126" spans="1:16" x14ac:dyDescent="0.2">
      <c r="A126" s="431" t="s">
        <v>138</v>
      </c>
      <c r="B126" s="130" t="s">
        <v>4</v>
      </c>
      <c r="C126" s="130" t="s">
        <v>4</v>
      </c>
      <c r="D126" s="130" t="s">
        <v>4</v>
      </c>
      <c r="E126" s="130" t="s">
        <v>4</v>
      </c>
      <c r="F126" s="130" t="s">
        <v>4</v>
      </c>
      <c r="G126" s="130" t="s">
        <v>4</v>
      </c>
      <c r="H126" s="130" t="s">
        <v>4</v>
      </c>
      <c r="I126" s="130" t="s">
        <v>4</v>
      </c>
      <c r="J126" s="130" t="s">
        <v>4</v>
      </c>
      <c r="K126" s="130" t="s">
        <v>4</v>
      </c>
      <c r="L126" s="130" t="s">
        <v>4</v>
      </c>
      <c r="M126" s="130" t="s">
        <v>4</v>
      </c>
      <c r="N126" s="130" t="s">
        <v>4</v>
      </c>
      <c r="O126" s="130" t="s">
        <v>4</v>
      </c>
      <c r="P126" s="16" t="s">
        <v>4</v>
      </c>
    </row>
    <row r="127" spans="1:16" x14ac:dyDescent="0.2">
      <c r="A127" s="432" t="s">
        <v>82</v>
      </c>
      <c r="B127" s="130" t="s">
        <v>4</v>
      </c>
      <c r="C127" s="130" t="s">
        <v>4</v>
      </c>
      <c r="D127" s="130" t="s">
        <v>4</v>
      </c>
      <c r="E127" s="130" t="s">
        <v>4</v>
      </c>
      <c r="F127" s="130" t="s">
        <v>4</v>
      </c>
      <c r="G127" s="130" t="s">
        <v>4</v>
      </c>
      <c r="H127" s="130" t="s">
        <v>4</v>
      </c>
      <c r="I127" s="130" t="s">
        <v>4</v>
      </c>
      <c r="J127" s="130" t="s">
        <v>4</v>
      </c>
      <c r="K127" s="130" t="s">
        <v>4</v>
      </c>
      <c r="L127" s="130" t="s">
        <v>4</v>
      </c>
      <c r="M127" s="130" t="s">
        <v>4</v>
      </c>
      <c r="N127" s="130" t="s">
        <v>4</v>
      </c>
      <c r="O127" s="130" t="s">
        <v>4</v>
      </c>
      <c r="P127" s="36" t="s">
        <v>4</v>
      </c>
    </row>
    <row r="128" spans="1:16" ht="22.5" x14ac:dyDescent="0.2">
      <c r="A128" s="432" t="s">
        <v>139</v>
      </c>
      <c r="B128" s="130" t="s">
        <v>4</v>
      </c>
      <c r="C128" s="130" t="s">
        <v>4</v>
      </c>
      <c r="D128" s="130" t="s">
        <v>4</v>
      </c>
      <c r="E128" s="130" t="s">
        <v>4</v>
      </c>
      <c r="F128" s="130" t="s">
        <v>4</v>
      </c>
      <c r="G128" s="130" t="s">
        <v>4</v>
      </c>
      <c r="H128" s="130" t="s">
        <v>4</v>
      </c>
      <c r="I128" s="130" t="s">
        <v>4</v>
      </c>
      <c r="J128" s="130" t="s">
        <v>4</v>
      </c>
      <c r="K128" s="130" t="s">
        <v>4</v>
      </c>
      <c r="L128" s="130" t="s">
        <v>4</v>
      </c>
      <c r="M128" s="130" t="s">
        <v>4</v>
      </c>
      <c r="N128" s="130" t="s">
        <v>4</v>
      </c>
      <c r="O128" s="16"/>
      <c r="P128" s="36" t="s">
        <v>4</v>
      </c>
    </row>
    <row r="129" spans="1:16" ht="22.5" x14ac:dyDescent="0.2">
      <c r="A129" s="446" t="s">
        <v>634</v>
      </c>
      <c r="B129" s="93"/>
      <c r="C129" s="93"/>
      <c r="D129" s="93"/>
      <c r="E129" s="93"/>
      <c r="F129" s="93"/>
      <c r="G129" s="93"/>
      <c r="H129" s="93"/>
      <c r="I129" s="93"/>
      <c r="J129" s="92"/>
      <c r="K129" s="94"/>
      <c r="L129" s="93"/>
      <c r="M129" s="92"/>
      <c r="N129" s="64"/>
      <c r="O129" s="16"/>
      <c r="P129" s="16"/>
    </row>
    <row r="130" spans="1:16" ht="22.5" x14ac:dyDescent="0.2">
      <c r="A130" s="337" t="s">
        <v>635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30"/>
      <c r="P130" s="16"/>
    </row>
    <row r="131" spans="1:16" x14ac:dyDescent="0.2">
      <c r="A131" s="446" t="s">
        <v>273</v>
      </c>
      <c r="B131" s="23" t="s">
        <v>8</v>
      </c>
      <c r="C131" s="23" t="s">
        <v>8</v>
      </c>
      <c r="D131" s="23" t="s">
        <v>8</v>
      </c>
      <c r="E131" s="23" t="s">
        <v>8</v>
      </c>
      <c r="F131" s="23">
        <v>2.4304000000000001</v>
      </c>
      <c r="G131" s="23">
        <v>1.9193</v>
      </c>
      <c r="H131" s="23">
        <v>0.88270000000000004</v>
      </c>
      <c r="I131" s="23">
        <v>0.96099999999999997</v>
      </c>
      <c r="J131" s="23">
        <v>1.1048</v>
      </c>
      <c r="K131" s="23">
        <v>0.92949999999999999</v>
      </c>
      <c r="L131" s="23">
        <v>1.1918</v>
      </c>
      <c r="M131" s="23">
        <v>1.0284</v>
      </c>
      <c r="N131" s="64">
        <v>1.1621999999999999</v>
      </c>
      <c r="O131" s="130">
        <v>1.2</v>
      </c>
      <c r="P131" s="360">
        <v>1.3</v>
      </c>
    </row>
    <row r="132" spans="1:16" x14ac:dyDescent="0.2">
      <c r="A132" s="446" t="s">
        <v>427</v>
      </c>
      <c r="B132" s="23" t="s">
        <v>8</v>
      </c>
      <c r="C132" s="23" t="s">
        <v>8</v>
      </c>
      <c r="D132" s="23" t="s">
        <v>8</v>
      </c>
      <c r="E132" s="23" t="s">
        <v>8</v>
      </c>
      <c r="F132" s="23">
        <v>1.044</v>
      </c>
      <c r="G132" s="23">
        <v>0.88200000000000001</v>
      </c>
      <c r="H132" s="23">
        <v>0.43619999999999998</v>
      </c>
      <c r="I132" s="23">
        <v>0.50449999999999995</v>
      </c>
      <c r="J132" s="23">
        <v>0.49619999999999997</v>
      </c>
      <c r="K132" s="23">
        <v>0.52969999999999995</v>
      </c>
      <c r="L132" s="23">
        <v>0.59199999999999997</v>
      </c>
      <c r="M132" s="23">
        <v>0.66369999999999996</v>
      </c>
      <c r="N132" s="64">
        <v>0.51929999999999998</v>
      </c>
      <c r="O132" s="130">
        <v>0.6</v>
      </c>
      <c r="P132" s="360">
        <v>0.6</v>
      </c>
    </row>
    <row r="133" spans="1:16" x14ac:dyDescent="0.2">
      <c r="A133" s="446" t="s">
        <v>636</v>
      </c>
      <c r="B133" s="130" t="s">
        <v>8</v>
      </c>
      <c r="C133" s="130" t="s">
        <v>8</v>
      </c>
      <c r="D133" s="130" t="s">
        <v>8</v>
      </c>
      <c r="E133" s="130" t="s">
        <v>8</v>
      </c>
      <c r="F133" s="130" t="s">
        <v>8</v>
      </c>
      <c r="G133" s="130" t="s">
        <v>8</v>
      </c>
      <c r="H133" s="130" t="s">
        <v>8</v>
      </c>
      <c r="I133" s="130" t="s">
        <v>8</v>
      </c>
      <c r="J133" s="130" t="s">
        <v>8</v>
      </c>
      <c r="K133" s="130" t="s">
        <v>8</v>
      </c>
      <c r="L133" s="130" t="s">
        <v>8</v>
      </c>
      <c r="M133" s="130" t="s">
        <v>8</v>
      </c>
      <c r="N133" s="130" t="s">
        <v>8</v>
      </c>
      <c r="O133" s="130" t="s">
        <v>8</v>
      </c>
      <c r="P133" s="130" t="s">
        <v>8</v>
      </c>
    </row>
    <row r="134" spans="1:16" x14ac:dyDescent="0.2">
      <c r="A134" s="446" t="s">
        <v>637</v>
      </c>
      <c r="B134" s="130" t="s">
        <v>8</v>
      </c>
      <c r="C134" s="130" t="s">
        <v>8</v>
      </c>
      <c r="D134" s="130" t="s">
        <v>8</v>
      </c>
      <c r="E134" s="130" t="s">
        <v>8</v>
      </c>
      <c r="F134" s="130" t="s">
        <v>8</v>
      </c>
      <c r="G134" s="130" t="s">
        <v>8</v>
      </c>
      <c r="H134" s="130" t="s">
        <v>8</v>
      </c>
      <c r="I134" s="130" t="s">
        <v>8</v>
      </c>
      <c r="J134" s="130" t="s">
        <v>8</v>
      </c>
      <c r="K134" s="130" t="s">
        <v>8</v>
      </c>
      <c r="L134" s="130" t="s">
        <v>8</v>
      </c>
      <c r="M134" s="130" t="s">
        <v>8</v>
      </c>
      <c r="N134" s="130" t="s">
        <v>8</v>
      </c>
      <c r="O134" s="130" t="s">
        <v>8</v>
      </c>
      <c r="P134" s="130" t="s">
        <v>8</v>
      </c>
    </row>
    <row r="135" spans="1:16" x14ac:dyDescent="0.2">
      <c r="A135" s="446" t="s">
        <v>638</v>
      </c>
      <c r="B135" s="130" t="s">
        <v>8</v>
      </c>
      <c r="C135" s="130" t="s">
        <v>8</v>
      </c>
      <c r="D135" s="130" t="s">
        <v>8</v>
      </c>
      <c r="E135" s="130" t="s">
        <v>8</v>
      </c>
      <c r="F135" s="130" t="s">
        <v>8</v>
      </c>
      <c r="G135" s="130" t="s">
        <v>8</v>
      </c>
      <c r="H135" s="130" t="s">
        <v>8</v>
      </c>
      <c r="I135" s="130" t="s">
        <v>8</v>
      </c>
      <c r="J135" s="130" t="s">
        <v>8</v>
      </c>
      <c r="K135" s="130" t="s">
        <v>8</v>
      </c>
      <c r="L135" s="130" t="s">
        <v>8</v>
      </c>
      <c r="M135" s="130" t="s">
        <v>8</v>
      </c>
      <c r="N135" s="130" t="s">
        <v>8</v>
      </c>
      <c r="O135" s="130" t="s">
        <v>4</v>
      </c>
      <c r="P135" s="130" t="s">
        <v>8</v>
      </c>
    </row>
    <row r="136" spans="1:16" x14ac:dyDescent="0.2">
      <c r="A136" s="446" t="s">
        <v>142</v>
      </c>
      <c r="B136" s="23">
        <v>0.9</v>
      </c>
      <c r="C136" s="23">
        <v>0.57089999999999996</v>
      </c>
      <c r="D136" s="23">
        <v>0.48349999999999999</v>
      </c>
      <c r="E136" s="23">
        <v>0.52739999999999998</v>
      </c>
      <c r="F136" s="23">
        <v>0.45350000000000001</v>
      </c>
      <c r="G136" s="23">
        <v>0.45579999999999998</v>
      </c>
      <c r="H136" s="23">
        <v>0.4516</v>
      </c>
      <c r="I136" s="23">
        <v>0.47210000000000002</v>
      </c>
      <c r="J136" s="23">
        <v>0.4698</v>
      </c>
      <c r="K136" s="23">
        <v>0.46379999999999999</v>
      </c>
      <c r="L136" s="23">
        <v>0.46379999999999999</v>
      </c>
      <c r="M136" s="23">
        <v>0.46379999999999999</v>
      </c>
      <c r="N136" s="64">
        <v>0.46379999999999999</v>
      </c>
      <c r="O136" s="130">
        <v>0.5</v>
      </c>
      <c r="P136" s="360">
        <v>0.5</v>
      </c>
    </row>
    <row r="137" spans="1:16" x14ac:dyDescent="0.2">
      <c r="A137" s="446" t="s">
        <v>639</v>
      </c>
      <c r="B137" s="23">
        <v>0.32529999999999998</v>
      </c>
      <c r="C137" s="23">
        <v>0.29480000000000001</v>
      </c>
      <c r="D137" s="23">
        <v>0.34399999999999997</v>
      </c>
      <c r="E137" s="23">
        <v>0.35399999999999998</v>
      </c>
      <c r="F137" s="23">
        <v>0.3422</v>
      </c>
      <c r="G137" s="23">
        <v>0.34920000000000001</v>
      </c>
      <c r="H137" s="23">
        <v>0.34250000000000003</v>
      </c>
      <c r="I137" s="23">
        <v>0.3463</v>
      </c>
      <c r="J137" s="23">
        <v>0.34520000000000001</v>
      </c>
      <c r="K137" s="23">
        <v>0.34570000000000001</v>
      </c>
      <c r="L137" s="23">
        <v>0.35580000000000001</v>
      </c>
      <c r="M137" s="23">
        <v>0.35570000000000002</v>
      </c>
      <c r="N137" s="64">
        <v>0.35560000000000003</v>
      </c>
      <c r="O137" s="376">
        <v>0.4</v>
      </c>
      <c r="P137" s="360">
        <v>0.4</v>
      </c>
    </row>
    <row r="138" spans="1:16" ht="22.5" x14ac:dyDescent="0.2">
      <c r="A138" s="446" t="s">
        <v>640</v>
      </c>
      <c r="B138" s="93"/>
      <c r="C138" s="93"/>
      <c r="D138" s="93"/>
      <c r="E138" s="93"/>
      <c r="F138" s="93"/>
      <c r="G138" s="93"/>
      <c r="H138" s="93"/>
      <c r="I138" s="93"/>
      <c r="J138" s="92"/>
      <c r="K138" s="94"/>
      <c r="L138" s="93"/>
      <c r="M138" s="92"/>
      <c r="N138" s="64"/>
      <c r="O138" s="130" t="s">
        <v>4</v>
      </c>
      <c r="P138" s="360"/>
    </row>
    <row r="139" spans="1:16" x14ac:dyDescent="0.2">
      <c r="A139" s="431" t="s">
        <v>273</v>
      </c>
      <c r="B139" s="23" t="s">
        <v>8</v>
      </c>
      <c r="C139" s="23" t="s">
        <v>8</v>
      </c>
      <c r="D139" s="23" t="s">
        <v>8</v>
      </c>
      <c r="E139" s="23">
        <v>6.3446999999999996</v>
      </c>
      <c r="F139" s="23">
        <v>5.9216000000000006</v>
      </c>
      <c r="G139" s="23">
        <v>4.0386999999999995</v>
      </c>
      <c r="H139" s="23">
        <v>2.8374999999999999</v>
      </c>
      <c r="I139" s="23">
        <v>2.4359999999999999</v>
      </c>
      <c r="J139" s="23">
        <v>2.9730799999999999</v>
      </c>
      <c r="K139" s="23">
        <v>4.8952999999999998</v>
      </c>
      <c r="L139" s="23">
        <v>3.8675000000000002</v>
      </c>
      <c r="M139" s="23">
        <v>3.6261999999999999</v>
      </c>
      <c r="N139" s="23">
        <v>5.2228300000000001</v>
      </c>
      <c r="O139" s="130">
        <v>3.4</v>
      </c>
      <c r="P139" s="360">
        <v>4.9000000000000004</v>
      </c>
    </row>
    <row r="140" spans="1:16" x14ac:dyDescent="0.2">
      <c r="A140" s="705" t="s">
        <v>641</v>
      </c>
      <c r="B140" s="23" t="s">
        <v>8</v>
      </c>
      <c r="C140" s="23" t="s">
        <v>8</v>
      </c>
      <c r="D140" s="23" t="s">
        <v>8</v>
      </c>
      <c r="E140" s="23">
        <v>5.2</v>
      </c>
      <c r="F140" s="23">
        <v>4.9000000000000004</v>
      </c>
      <c r="G140" s="23">
        <v>3</v>
      </c>
      <c r="H140" s="23">
        <v>1.6</v>
      </c>
      <c r="I140" s="23">
        <v>1.1000000000000001</v>
      </c>
      <c r="J140" s="23">
        <v>1.2</v>
      </c>
      <c r="K140" s="23">
        <v>1.9</v>
      </c>
      <c r="L140" s="23">
        <v>2</v>
      </c>
      <c r="M140" s="23">
        <v>1.8</v>
      </c>
      <c r="N140" s="23">
        <v>2.7</v>
      </c>
      <c r="O140" s="130">
        <v>1.3</v>
      </c>
      <c r="P140" s="360">
        <v>3.9</v>
      </c>
    </row>
    <row r="141" spans="1:16" x14ac:dyDescent="0.2">
      <c r="A141" s="431" t="s">
        <v>427</v>
      </c>
      <c r="B141" s="23" t="s">
        <v>8</v>
      </c>
      <c r="C141" s="23" t="s">
        <v>8</v>
      </c>
      <c r="D141" s="23" t="s">
        <v>8</v>
      </c>
      <c r="E141" s="23">
        <v>0.83899999999999997</v>
      </c>
      <c r="F141" s="23">
        <v>1.603</v>
      </c>
      <c r="G141" s="23">
        <v>1.9892999999999998</v>
      </c>
      <c r="H141" s="23">
        <v>1.135</v>
      </c>
      <c r="I141" s="23">
        <v>1.4610000000000001</v>
      </c>
      <c r="J141" s="23">
        <v>1.2569999999999999</v>
      </c>
      <c r="K141" s="23">
        <v>1.5166999999999999</v>
      </c>
      <c r="L141" s="23">
        <v>1.6275999999999999</v>
      </c>
      <c r="M141" s="23">
        <v>1.6742000000000001</v>
      </c>
      <c r="N141" s="23">
        <v>1.7450999999999999</v>
      </c>
      <c r="O141" s="130">
        <v>1.3</v>
      </c>
      <c r="P141" s="360">
        <v>1.6</v>
      </c>
    </row>
    <row r="142" spans="1:16" x14ac:dyDescent="0.2">
      <c r="A142" s="431" t="s">
        <v>142</v>
      </c>
      <c r="B142" s="23">
        <v>11.5</v>
      </c>
      <c r="C142" s="23">
        <v>8.25</v>
      </c>
      <c r="D142" s="23">
        <v>10.2417</v>
      </c>
      <c r="E142" s="23">
        <v>11.392799999999999</v>
      </c>
      <c r="F142" s="23">
        <v>10.3734</v>
      </c>
      <c r="G142" s="23">
        <v>10.427429999999999</v>
      </c>
      <c r="H142" s="23">
        <v>10.3598</v>
      </c>
      <c r="I142" s="23">
        <v>10.948</v>
      </c>
      <c r="J142" s="23">
        <v>10.975</v>
      </c>
      <c r="K142" s="23">
        <v>11.029299999999999</v>
      </c>
      <c r="L142" s="23">
        <v>11.5334</v>
      </c>
      <c r="M142" s="23">
        <v>11.723599999999999</v>
      </c>
      <c r="N142" s="23">
        <v>11.71095</v>
      </c>
      <c r="O142" s="130">
        <v>11.7</v>
      </c>
      <c r="P142" s="360">
        <v>11.7</v>
      </c>
    </row>
    <row r="143" spans="1:16" x14ac:dyDescent="0.2">
      <c r="A143" s="431" t="s">
        <v>143</v>
      </c>
      <c r="B143" s="23">
        <v>5.9725000000000001</v>
      </c>
      <c r="C143" s="23">
        <v>5.1981000000000002</v>
      </c>
      <c r="D143" s="23">
        <v>8.1943000000000001</v>
      </c>
      <c r="E143" s="23">
        <v>8.4521999999999995</v>
      </c>
      <c r="F143" s="23">
        <v>10.2658</v>
      </c>
      <c r="G143" s="23">
        <v>10.340999999999999</v>
      </c>
      <c r="H143" s="23">
        <v>10.248699999999999</v>
      </c>
      <c r="I143" s="23">
        <v>10.449669999999999</v>
      </c>
      <c r="J143" s="23">
        <v>10.5276</v>
      </c>
      <c r="K143" s="23">
        <v>10.578419999999999</v>
      </c>
      <c r="L143" s="23">
        <v>11.3658</v>
      </c>
      <c r="M143" s="23">
        <v>11.505699999999999</v>
      </c>
      <c r="N143" s="23">
        <v>11.5107</v>
      </c>
      <c r="O143" s="360">
        <v>11.4</v>
      </c>
      <c r="P143" s="360">
        <v>11.5</v>
      </c>
    </row>
    <row r="144" spans="1:16" ht="22.5" x14ac:dyDescent="0.2">
      <c r="A144" s="361" t="s">
        <v>145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64"/>
      <c r="O144" s="130"/>
      <c r="P144" s="360"/>
    </row>
    <row r="145" spans="1:16" x14ac:dyDescent="0.2">
      <c r="A145" s="431" t="s">
        <v>426</v>
      </c>
      <c r="B145" s="34" t="s">
        <v>8</v>
      </c>
      <c r="C145" s="34" t="s">
        <v>8</v>
      </c>
      <c r="D145" s="34" t="s">
        <v>8</v>
      </c>
      <c r="E145" s="35">
        <v>18.399999999999999</v>
      </c>
      <c r="F145" s="35">
        <v>24.4</v>
      </c>
      <c r="G145" s="35">
        <v>21</v>
      </c>
      <c r="H145" s="35">
        <v>32.1</v>
      </c>
      <c r="I145" s="35">
        <v>25.3</v>
      </c>
      <c r="J145" s="23">
        <v>26.9</v>
      </c>
      <c r="K145" s="35">
        <v>52.7</v>
      </c>
      <c r="L145" s="35">
        <v>32.5</v>
      </c>
      <c r="M145" s="23">
        <v>34.299999999999997</v>
      </c>
      <c r="N145" s="64">
        <v>44.9</v>
      </c>
      <c r="O145" s="130">
        <v>28.3</v>
      </c>
      <c r="P145" s="360">
        <v>38</v>
      </c>
    </row>
    <row r="146" spans="1:16" x14ac:dyDescent="0.2">
      <c r="A146" s="431" t="s">
        <v>427</v>
      </c>
      <c r="B146" s="23" t="s">
        <v>8</v>
      </c>
      <c r="C146" s="23" t="s">
        <v>8</v>
      </c>
      <c r="D146" s="23" t="s">
        <v>8</v>
      </c>
      <c r="E146" s="23">
        <v>14.9</v>
      </c>
      <c r="F146" s="23">
        <v>15.4</v>
      </c>
      <c r="G146" s="23">
        <v>22.6</v>
      </c>
      <c r="H146" s="23">
        <v>26</v>
      </c>
      <c r="I146" s="23">
        <v>29</v>
      </c>
      <c r="J146" s="23">
        <v>253</v>
      </c>
      <c r="K146" s="35">
        <v>28.6</v>
      </c>
      <c r="L146" s="35">
        <v>27.5</v>
      </c>
      <c r="M146" s="23">
        <v>25.2</v>
      </c>
      <c r="N146" s="64">
        <v>33.6</v>
      </c>
      <c r="O146" s="23">
        <v>23.2</v>
      </c>
      <c r="P146" s="360">
        <v>29.1</v>
      </c>
    </row>
    <row r="147" spans="1:16" x14ac:dyDescent="0.2">
      <c r="A147" s="431" t="s">
        <v>142</v>
      </c>
      <c r="B147" s="130">
        <v>203.1</v>
      </c>
      <c r="C147" s="130">
        <v>144.5</v>
      </c>
      <c r="D147" s="130">
        <v>211.8</v>
      </c>
      <c r="E147" s="130">
        <v>216</v>
      </c>
      <c r="F147" s="130">
        <v>240</v>
      </c>
      <c r="G147" s="130">
        <v>228.8</v>
      </c>
      <c r="H147" s="130">
        <v>229.4</v>
      </c>
      <c r="I147" s="130">
        <v>232</v>
      </c>
      <c r="J147" s="130">
        <v>233.6</v>
      </c>
      <c r="K147" s="130">
        <v>237.8</v>
      </c>
      <c r="L147" s="23">
        <v>248.7</v>
      </c>
      <c r="M147" s="23">
        <v>252.8</v>
      </c>
      <c r="N147" s="64">
        <v>252.5</v>
      </c>
      <c r="O147" s="130">
        <v>249.3</v>
      </c>
      <c r="P147" s="360">
        <v>249.4</v>
      </c>
    </row>
    <row r="148" spans="1:16" x14ac:dyDescent="0.2">
      <c r="A148" s="431" t="s">
        <v>146</v>
      </c>
      <c r="B148" s="23">
        <v>183.6</v>
      </c>
      <c r="C148" s="23">
        <v>176.3</v>
      </c>
      <c r="D148" s="23">
        <v>238.2</v>
      </c>
      <c r="E148" s="23">
        <v>238.8</v>
      </c>
      <c r="F148" s="23">
        <v>307.5</v>
      </c>
      <c r="G148" s="23">
        <v>295.7</v>
      </c>
      <c r="H148" s="23">
        <v>299.2</v>
      </c>
      <c r="I148" s="23">
        <v>301.8</v>
      </c>
      <c r="J148" s="23">
        <v>305</v>
      </c>
      <c r="K148" s="23">
        <v>306</v>
      </c>
      <c r="L148" s="23">
        <v>319.39999999999998</v>
      </c>
      <c r="M148" s="23">
        <v>323.5</v>
      </c>
      <c r="N148" s="64">
        <v>323.7</v>
      </c>
      <c r="O148" s="130">
        <v>323.5</v>
      </c>
      <c r="P148" s="360">
        <v>323.7</v>
      </c>
    </row>
    <row r="149" spans="1:16" x14ac:dyDescent="0.2">
      <c r="A149" s="706" t="s">
        <v>147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64"/>
      <c r="O149" s="373"/>
      <c r="P149" s="360"/>
    </row>
    <row r="150" spans="1:16" x14ac:dyDescent="0.2">
      <c r="A150" s="707" t="s">
        <v>642</v>
      </c>
      <c r="B150" s="23">
        <v>0.37659999999999999</v>
      </c>
      <c r="C150" s="23">
        <v>0.2296</v>
      </c>
      <c r="D150" s="23">
        <v>0.2407</v>
      </c>
      <c r="E150" s="23">
        <v>0.28010000000000002</v>
      </c>
      <c r="F150" s="23">
        <v>0.29339999999999999</v>
      </c>
      <c r="G150" s="23">
        <v>0.40949999999999998</v>
      </c>
      <c r="H150" s="23">
        <v>0.26519999999999999</v>
      </c>
      <c r="I150" s="23">
        <v>0.2089</v>
      </c>
      <c r="J150" s="23">
        <v>0.2447</v>
      </c>
      <c r="K150" s="23">
        <v>0.3458</v>
      </c>
      <c r="L150" s="23">
        <v>0.43159999999999998</v>
      </c>
      <c r="M150" s="23">
        <v>0.46639999999999998</v>
      </c>
      <c r="N150" s="64">
        <v>0.46889999999999998</v>
      </c>
      <c r="O150" s="376">
        <v>0.5</v>
      </c>
      <c r="P150" s="360">
        <v>0.4</v>
      </c>
    </row>
    <row r="151" spans="1:16" x14ac:dyDescent="0.2">
      <c r="A151" s="707" t="s">
        <v>643</v>
      </c>
      <c r="B151" s="23">
        <v>1.9553</v>
      </c>
      <c r="C151" s="23">
        <v>1.2995000000000001</v>
      </c>
      <c r="D151" s="23">
        <v>1.8411</v>
      </c>
      <c r="E151" s="23">
        <v>2.2742</v>
      </c>
      <c r="F151" s="23">
        <v>2.1652999999999998</v>
      </c>
      <c r="G151" s="23">
        <v>2.0257999999999998</v>
      </c>
      <c r="H151" s="23">
        <v>1.9362999999999999</v>
      </c>
      <c r="I151" s="23">
        <v>1.8064</v>
      </c>
      <c r="J151" s="23">
        <v>2.1772999999999998</v>
      </c>
      <c r="K151" s="23">
        <v>2.6850999999999998</v>
      </c>
      <c r="L151" s="23">
        <v>3.4453999999999998</v>
      </c>
      <c r="M151" s="23">
        <v>4.4732000000000003</v>
      </c>
      <c r="N151" s="64">
        <v>4.8639999999999999</v>
      </c>
      <c r="O151" s="376">
        <v>5.0999999999999996</v>
      </c>
      <c r="P151" s="360">
        <v>4.8</v>
      </c>
    </row>
    <row r="152" spans="1:16" x14ac:dyDescent="0.2">
      <c r="A152" s="707" t="s">
        <v>644</v>
      </c>
      <c r="B152" s="23">
        <v>2.0247999999999999</v>
      </c>
      <c r="C152" s="23">
        <v>2.02</v>
      </c>
      <c r="D152" s="23">
        <v>2.1657999999999999</v>
      </c>
      <c r="E152" s="23">
        <v>2.3679999999999999</v>
      </c>
      <c r="F152" s="23">
        <v>2.3693</v>
      </c>
      <c r="G152" s="23">
        <v>2.3866000000000001</v>
      </c>
      <c r="H152" s="23">
        <v>2.4504000000000001</v>
      </c>
      <c r="I152" s="23">
        <v>3.6214</v>
      </c>
      <c r="J152" s="23">
        <v>4.9006999999999996</v>
      </c>
      <c r="K152" s="23">
        <v>5.1456999999999997</v>
      </c>
      <c r="L152" s="23">
        <v>5.6436999999999999</v>
      </c>
      <c r="M152" s="23">
        <v>6.516</v>
      </c>
      <c r="N152" s="64">
        <v>6.9096000000000002</v>
      </c>
      <c r="O152" s="376">
        <v>7.2</v>
      </c>
      <c r="P152" s="360">
        <v>6</v>
      </c>
    </row>
    <row r="153" spans="1:16" x14ac:dyDescent="0.2">
      <c r="A153" s="446" t="s">
        <v>152</v>
      </c>
      <c r="B153" s="92"/>
      <c r="C153" s="92"/>
      <c r="D153" s="92"/>
      <c r="E153" s="92"/>
      <c r="F153" s="92"/>
      <c r="G153" s="92"/>
      <c r="H153" s="92"/>
      <c r="I153" s="92"/>
      <c r="J153" s="92"/>
      <c r="K153" s="94"/>
      <c r="L153" s="94"/>
      <c r="M153" s="92"/>
      <c r="N153" s="64"/>
      <c r="O153" s="360"/>
      <c r="P153" s="360"/>
    </row>
    <row r="154" spans="1:16" x14ac:dyDescent="0.2">
      <c r="A154" s="431" t="s">
        <v>153</v>
      </c>
      <c r="B154" s="23">
        <v>1.37</v>
      </c>
      <c r="C154" s="23">
        <v>0.86699999999999999</v>
      </c>
      <c r="D154" s="23">
        <v>0.95499999999999996</v>
      </c>
      <c r="E154" s="23">
        <v>0.99</v>
      </c>
      <c r="F154" s="23">
        <v>1.083</v>
      </c>
      <c r="G154" s="23">
        <v>1.0549999999999999</v>
      </c>
      <c r="H154" s="23">
        <v>0.86699999999999999</v>
      </c>
      <c r="I154" s="23">
        <v>0.88400000000000001</v>
      </c>
      <c r="J154" s="23">
        <v>1.0569999999999999</v>
      </c>
      <c r="K154" s="23">
        <v>1.034</v>
      </c>
      <c r="L154" s="23">
        <v>1.7529999999999999</v>
      </c>
      <c r="M154" s="23">
        <v>1.663</v>
      </c>
      <c r="N154" s="64">
        <v>1.8440000000000001</v>
      </c>
      <c r="O154" s="360">
        <v>2.2999999999999998</v>
      </c>
      <c r="P154" s="360">
        <v>0.7</v>
      </c>
    </row>
    <row r="155" spans="1:16" x14ac:dyDescent="0.2">
      <c r="A155" s="707" t="s">
        <v>645</v>
      </c>
      <c r="B155" s="23">
        <v>0.48299999999999998</v>
      </c>
      <c r="C155" s="23">
        <v>0.34799999999999998</v>
      </c>
      <c r="D155" s="23">
        <v>0.42699999999999999</v>
      </c>
      <c r="E155" s="23">
        <v>0.63</v>
      </c>
      <c r="F155" s="23">
        <v>0.67300000000000004</v>
      </c>
      <c r="G155" s="23">
        <v>0.58699999999999997</v>
      </c>
      <c r="H155" s="23">
        <v>0.47699999999999998</v>
      </c>
      <c r="I155" s="23">
        <v>0.54600000000000004</v>
      </c>
      <c r="J155" s="23">
        <v>0.61599999999999999</v>
      </c>
      <c r="K155" s="23">
        <v>0.88300000000000001</v>
      </c>
      <c r="L155" s="23">
        <v>1.5369999999999999</v>
      </c>
      <c r="M155" s="23">
        <v>1.542</v>
      </c>
      <c r="N155" s="64">
        <v>1.6379999999999999</v>
      </c>
      <c r="O155" s="35">
        <v>1.8</v>
      </c>
      <c r="P155" s="360">
        <v>0.6</v>
      </c>
    </row>
    <row r="156" spans="1:16" x14ac:dyDescent="0.2">
      <c r="A156" s="433" t="s">
        <v>155</v>
      </c>
      <c r="B156" s="23">
        <v>0.45800000000000002</v>
      </c>
      <c r="C156" s="23">
        <v>0.41499999999999998</v>
      </c>
      <c r="D156" s="23">
        <v>0.495</v>
      </c>
      <c r="E156" s="23">
        <v>0.3</v>
      </c>
      <c r="F156" s="23">
        <v>0.39700000000000002</v>
      </c>
      <c r="G156" s="23">
        <v>0.80300000000000005</v>
      </c>
      <c r="H156" s="23">
        <v>0.33500000000000002</v>
      </c>
      <c r="I156" s="23">
        <v>0.64400000000000002</v>
      </c>
      <c r="J156" s="23">
        <v>0.85</v>
      </c>
      <c r="K156" s="23">
        <v>1.0669999999999999</v>
      </c>
      <c r="L156" s="23">
        <v>1.17</v>
      </c>
      <c r="M156" s="23">
        <v>1.5669999999999999</v>
      </c>
      <c r="N156" s="64">
        <v>1.6990000000000001</v>
      </c>
      <c r="O156" s="360">
        <v>1.1000000000000001</v>
      </c>
      <c r="P156" s="360">
        <v>1.1000000000000001</v>
      </c>
    </row>
    <row r="157" spans="1:16" x14ac:dyDescent="0.2">
      <c r="A157" s="431" t="s">
        <v>156</v>
      </c>
      <c r="B157" s="23">
        <v>0.42499999999999999</v>
      </c>
      <c r="C157" s="23">
        <v>0.47</v>
      </c>
      <c r="D157" s="23">
        <v>0.375</v>
      </c>
      <c r="E157" s="23">
        <v>0.49</v>
      </c>
      <c r="F157" s="23">
        <v>2.1</v>
      </c>
      <c r="G157" s="23">
        <v>1.468</v>
      </c>
      <c r="H157" s="23">
        <v>0.30499999999999999</v>
      </c>
      <c r="I157" s="23">
        <v>0.65200000000000002</v>
      </c>
      <c r="J157" s="23">
        <v>0.69099999999999995</v>
      </c>
      <c r="K157" s="23">
        <v>0.69499999999999995</v>
      </c>
      <c r="L157" s="23">
        <v>1.393</v>
      </c>
      <c r="M157" s="23">
        <v>1.4179999999999999</v>
      </c>
      <c r="N157" s="64">
        <v>1.4179999999999999</v>
      </c>
      <c r="O157" s="360">
        <v>1.3</v>
      </c>
      <c r="P157" s="360">
        <v>0.3</v>
      </c>
    </row>
    <row r="158" spans="1:16" x14ac:dyDescent="0.2">
      <c r="A158" s="431" t="s">
        <v>157</v>
      </c>
      <c r="B158" s="23">
        <v>0.16800000000000001</v>
      </c>
      <c r="C158" s="23">
        <v>0.14899999999999999</v>
      </c>
      <c r="D158" s="23">
        <v>0.25869999999999999</v>
      </c>
      <c r="E158" s="23">
        <v>0.17399999999999999</v>
      </c>
      <c r="F158" s="23">
        <v>0.378</v>
      </c>
      <c r="G158" s="23">
        <v>0.33900000000000002</v>
      </c>
      <c r="H158" s="23">
        <v>0.32100000000000001</v>
      </c>
      <c r="I158" s="23">
        <v>0.65100000000000002</v>
      </c>
      <c r="J158" s="23">
        <v>0.96399999999999997</v>
      </c>
      <c r="K158" s="23">
        <v>1.3089999999999999</v>
      </c>
      <c r="L158" s="23">
        <v>1.75</v>
      </c>
      <c r="M158" s="23">
        <v>1.6819999999999999</v>
      </c>
      <c r="N158" s="64">
        <v>2.2450000000000001</v>
      </c>
      <c r="O158" s="360">
        <v>2</v>
      </c>
      <c r="P158" s="360">
        <v>0.6</v>
      </c>
    </row>
    <row r="159" spans="1:16" x14ac:dyDescent="0.2">
      <c r="A159" s="431" t="s">
        <v>646</v>
      </c>
      <c r="B159" s="130">
        <v>12.097</v>
      </c>
      <c r="C159" s="130">
        <v>12.169</v>
      </c>
      <c r="D159" s="130">
        <v>12.3</v>
      </c>
      <c r="E159" s="130">
        <v>12.7</v>
      </c>
      <c r="F159" s="130">
        <v>14.025</v>
      </c>
      <c r="G159" s="130">
        <v>14.77</v>
      </c>
      <c r="H159" s="130">
        <v>16.899999999999999</v>
      </c>
      <c r="I159" s="130">
        <v>35.35</v>
      </c>
      <c r="J159" s="130">
        <v>36.299999999999997</v>
      </c>
      <c r="K159" s="130">
        <v>37.130000000000003</v>
      </c>
      <c r="L159" s="23">
        <v>36.174999999999997</v>
      </c>
      <c r="M159" s="23">
        <v>36.436999999999998</v>
      </c>
      <c r="N159" s="64">
        <v>36</v>
      </c>
      <c r="O159" s="649">
        <v>31.6</v>
      </c>
      <c r="P159" s="360">
        <v>31.6</v>
      </c>
    </row>
    <row r="160" spans="1:16" ht="22.5" x14ac:dyDescent="0.2">
      <c r="A160" s="446" t="s">
        <v>159</v>
      </c>
      <c r="B160" s="708"/>
      <c r="C160" s="708"/>
      <c r="D160" s="708"/>
      <c r="E160" s="708"/>
      <c r="F160" s="708"/>
      <c r="G160" s="708"/>
      <c r="H160" s="708"/>
      <c r="I160" s="708"/>
      <c r="J160" s="708"/>
      <c r="K160" s="708"/>
      <c r="L160" s="94"/>
      <c r="M160" s="92"/>
      <c r="N160" s="64"/>
      <c r="O160" s="1357"/>
      <c r="P160" s="376"/>
    </row>
    <row r="161" spans="1:16" x14ac:dyDescent="0.2">
      <c r="A161" s="446" t="s">
        <v>82</v>
      </c>
      <c r="B161" s="92">
        <v>2667.8</v>
      </c>
      <c r="C161" s="92">
        <v>3743.5</v>
      </c>
      <c r="D161" s="92">
        <v>5002.2</v>
      </c>
      <c r="E161" s="92">
        <v>6576.6</v>
      </c>
      <c r="F161" s="92">
        <v>7210</v>
      </c>
      <c r="G161" s="92">
        <v>5444.9</v>
      </c>
      <c r="H161" s="92">
        <v>4689.1000000000004</v>
      </c>
      <c r="I161" s="92">
        <v>6497.9</v>
      </c>
      <c r="J161" s="92">
        <v>6088.2</v>
      </c>
      <c r="K161" s="92">
        <v>8779.6</v>
      </c>
      <c r="L161" s="92">
        <v>12543.9</v>
      </c>
      <c r="M161" s="92">
        <v>15444.4</v>
      </c>
      <c r="N161" s="64">
        <v>16384.5</v>
      </c>
      <c r="O161" s="23">
        <v>12004.374</v>
      </c>
      <c r="P161" s="1157">
        <v>11788.332</v>
      </c>
    </row>
    <row r="162" spans="1:16" x14ac:dyDescent="0.2">
      <c r="A162" s="446" t="s">
        <v>647</v>
      </c>
      <c r="B162" s="92">
        <v>193</v>
      </c>
      <c r="C162" s="92">
        <v>132.6</v>
      </c>
      <c r="D162" s="92">
        <v>128.9</v>
      </c>
      <c r="E162" s="92">
        <v>127.1</v>
      </c>
      <c r="F162" s="92">
        <v>109.1</v>
      </c>
      <c r="G162" s="92">
        <v>74.2</v>
      </c>
      <c r="H162" s="92">
        <v>81.599999999999994</v>
      </c>
      <c r="I162" s="92">
        <v>132.69999999999999</v>
      </c>
      <c r="J162" s="92">
        <v>90</v>
      </c>
      <c r="K162" s="92">
        <v>140.80000000000001</v>
      </c>
      <c r="L162" s="92">
        <v>143.30000000000001</v>
      </c>
      <c r="M162" s="94">
        <v>121.8</v>
      </c>
      <c r="N162" s="64">
        <v>102.6</v>
      </c>
      <c r="O162" s="23">
        <v>70.7</v>
      </c>
      <c r="P162" s="1171">
        <v>94.6</v>
      </c>
    </row>
    <row r="163" spans="1:16" ht="22.5" x14ac:dyDescent="0.2">
      <c r="A163" s="446" t="s">
        <v>648</v>
      </c>
      <c r="B163" s="92">
        <v>193</v>
      </c>
      <c r="C163" s="92">
        <f>B163*C162/100</f>
        <v>255.91800000000001</v>
      </c>
      <c r="D163" s="92">
        <f t="shared" ref="D163:M163" si="0">C163*D162/100</f>
        <v>329.87830200000002</v>
      </c>
      <c r="E163" s="92">
        <f t="shared" si="0"/>
        <v>419.27532184199998</v>
      </c>
      <c r="F163" s="92">
        <f t="shared" si="0"/>
        <v>457.42937612962197</v>
      </c>
      <c r="G163" s="92">
        <f t="shared" si="0"/>
        <v>339.41259708817955</v>
      </c>
      <c r="H163" s="92">
        <f t="shared" si="0"/>
        <v>276.96067922395451</v>
      </c>
      <c r="I163" s="92">
        <f t="shared" si="0"/>
        <v>367.5268213301876</v>
      </c>
      <c r="J163" s="92">
        <f t="shared" si="0"/>
        <v>330.77413919716884</v>
      </c>
      <c r="K163" s="92">
        <f t="shared" si="0"/>
        <v>465.72998798961373</v>
      </c>
      <c r="L163" s="92">
        <f t="shared" si="0"/>
        <v>667.39107278911661</v>
      </c>
      <c r="M163" s="92">
        <f t="shared" si="0"/>
        <v>812.88232665714395</v>
      </c>
      <c r="N163" s="64">
        <f>M163*N162/100</f>
        <v>834.0172671502296</v>
      </c>
      <c r="O163" s="23">
        <v>589.65020787521235</v>
      </c>
      <c r="P163" s="1157">
        <v>557.8090966499509</v>
      </c>
    </row>
    <row r="164" spans="1:16" ht="22.5" x14ac:dyDescent="0.2">
      <c r="A164" s="446" t="s">
        <v>162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35"/>
      <c r="P164" s="1357"/>
    </row>
    <row r="165" spans="1:16" x14ac:dyDescent="0.2">
      <c r="A165" s="446" t="s">
        <v>163</v>
      </c>
      <c r="B165" s="92">
        <v>1.3</v>
      </c>
      <c r="C165" s="92">
        <v>2</v>
      </c>
      <c r="D165" s="92">
        <v>5</v>
      </c>
      <c r="E165" s="92">
        <v>6.5</v>
      </c>
      <c r="F165" s="92">
        <v>2.2999999999999998</v>
      </c>
      <c r="G165" s="92">
        <v>1</v>
      </c>
      <c r="H165" s="92">
        <v>2.2000000000000002</v>
      </c>
      <c r="I165" s="92">
        <v>0.5</v>
      </c>
      <c r="J165" s="94">
        <v>10.3</v>
      </c>
      <c r="K165" s="94">
        <v>1.3</v>
      </c>
      <c r="L165" s="94">
        <v>2.7</v>
      </c>
      <c r="M165" s="702">
        <v>3</v>
      </c>
      <c r="N165" s="94">
        <v>7.3</v>
      </c>
      <c r="O165" s="670">
        <v>1.857</v>
      </c>
      <c r="P165" s="1157">
        <v>2.5649999999999999</v>
      </c>
    </row>
    <row r="166" spans="1:16" ht="22.5" x14ac:dyDescent="0.2">
      <c r="A166" s="446" t="s">
        <v>649</v>
      </c>
      <c r="B166" s="92">
        <v>135.4</v>
      </c>
      <c r="C166" s="92">
        <v>152.1</v>
      </c>
      <c r="D166" s="92">
        <v>251.9</v>
      </c>
      <c r="E166" s="92">
        <v>129.69999999999999</v>
      </c>
      <c r="F166" s="92">
        <v>35.299999999999997</v>
      </c>
      <c r="G166" s="702">
        <v>45</v>
      </c>
      <c r="H166" s="702">
        <v>214.9</v>
      </c>
      <c r="I166" s="92">
        <v>23.6</v>
      </c>
      <c r="J166" s="94">
        <v>1963.2</v>
      </c>
      <c r="K166" s="94">
        <v>12.3</v>
      </c>
      <c r="L166" s="702">
        <v>215</v>
      </c>
      <c r="M166" s="94">
        <v>111.8</v>
      </c>
      <c r="N166" s="94">
        <v>240.8</v>
      </c>
      <c r="O166" s="23">
        <v>25.4</v>
      </c>
      <c r="P166" s="1171">
        <v>138.1</v>
      </c>
    </row>
    <row r="167" spans="1:16" ht="33.75" x14ac:dyDescent="0.2">
      <c r="A167" s="446" t="s">
        <v>650</v>
      </c>
      <c r="B167" s="92">
        <v>135.4</v>
      </c>
      <c r="C167" s="92">
        <v>205.9434</v>
      </c>
      <c r="D167" s="92">
        <v>518.77142460000005</v>
      </c>
      <c r="E167" s="92">
        <v>672.84653770620002</v>
      </c>
      <c r="F167" s="92">
        <v>237.51482781028858</v>
      </c>
      <c r="G167" s="92">
        <v>106.88167251462987</v>
      </c>
      <c r="H167" s="92">
        <v>229.68871423393961</v>
      </c>
      <c r="I167" s="92">
        <v>54.206536559209752</v>
      </c>
      <c r="J167" s="92">
        <v>1064.182725730406</v>
      </c>
      <c r="K167" s="92">
        <v>130.89447526483994</v>
      </c>
      <c r="L167" s="92">
        <v>281.42312181940588</v>
      </c>
      <c r="M167" s="92">
        <v>314.63105019409579</v>
      </c>
      <c r="N167" s="92">
        <v>757.63156886738273</v>
      </c>
      <c r="O167" s="23">
        <v>192.43841849231521</v>
      </c>
      <c r="P167" s="1157">
        <v>265.7574559378873</v>
      </c>
    </row>
    <row r="168" spans="1:16" ht="22.5" x14ac:dyDescent="0.2">
      <c r="A168" s="446" t="s">
        <v>651</v>
      </c>
      <c r="B168" s="92"/>
      <c r="C168" s="92"/>
      <c r="D168" s="92"/>
      <c r="E168" s="709"/>
      <c r="F168" s="709"/>
      <c r="G168" s="709"/>
      <c r="H168" s="709"/>
      <c r="I168" s="709"/>
      <c r="J168" s="710"/>
      <c r="K168" s="710"/>
      <c r="L168" s="710"/>
      <c r="M168" s="710"/>
      <c r="N168" s="698"/>
      <c r="O168" s="36"/>
      <c r="P168" s="16"/>
    </row>
    <row r="169" spans="1:16" ht="22.5" x14ac:dyDescent="0.2">
      <c r="A169" s="679" t="s">
        <v>166</v>
      </c>
      <c r="B169" s="711" t="s">
        <v>8</v>
      </c>
      <c r="C169" s="711" t="s">
        <v>8</v>
      </c>
      <c r="D169" s="711" t="s">
        <v>8</v>
      </c>
      <c r="E169" s="712" t="s">
        <v>8</v>
      </c>
      <c r="F169" s="712" t="s">
        <v>8</v>
      </c>
      <c r="G169" s="712">
        <v>130</v>
      </c>
      <c r="H169" s="712" t="s">
        <v>8</v>
      </c>
      <c r="I169" s="712" t="s">
        <v>8</v>
      </c>
      <c r="J169" s="710" t="s">
        <v>8</v>
      </c>
      <c r="K169" s="710" t="s">
        <v>8</v>
      </c>
      <c r="L169" s="710" t="s">
        <v>8</v>
      </c>
      <c r="M169" s="710" t="s">
        <v>8</v>
      </c>
      <c r="N169" s="710" t="s">
        <v>8</v>
      </c>
      <c r="O169" s="94" t="s">
        <v>8</v>
      </c>
      <c r="P169" s="94" t="s">
        <v>8</v>
      </c>
    </row>
    <row r="170" spans="1:16" ht="22.5" x14ac:dyDescent="0.2">
      <c r="A170" s="679" t="s">
        <v>167</v>
      </c>
      <c r="B170" s="711" t="s">
        <v>8</v>
      </c>
      <c r="C170" s="711" t="s">
        <v>8</v>
      </c>
      <c r="D170" s="711">
        <v>280</v>
      </c>
      <c r="E170" s="712"/>
      <c r="F170" s="712"/>
      <c r="G170" s="712">
        <v>280</v>
      </c>
      <c r="H170" s="712" t="s">
        <v>8</v>
      </c>
      <c r="I170" s="712" t="s">
        <v>8</v>
      </c>
      <c r="J170" s="710" t="s">
        <v>8</v>
      </c>
      <c r="K170" s="710" t="s">
        <v>8</v>
      </c>
      <c r="L170" s="710" t="s">
        <v>8</v>
      </c>
      <c r="M170" s="710" t="s">
        <v>8</v>
      </c>
      <c r="N170" s="710" t="s">
        <v>8</v>
      </c>
      <c r="O170" s="94" t="s">
        <v>8</v>
      </c>
      <c r="P170" s="94" t="s">
        <v>8</v>
      </c>
    </row>
    <row r="171" spans="1:16" x14ac:dyDescent="0.2">
      <c r="A171" s="446" t="s">
        <v>377</v>
      </c>
      <c r="B171" s="711"/>
      <c r="C171" s="711"/>
      <c r="D171" s="711"/>
      <c r="E171" s="712"/>
      <c r="F171" s="712"/>
      <c r="G171" s="712"/>
      <c r="H171" s="712"/>
      <c r="I171" s="712"/>
      <c r="J171" s="710"/>
      <c r="K171" s="710"/>
      <c r="L171" s="710"/>
      <c r="M171" s="710"/>
      <c r="N171" s="710"/>
      <c r="O171" s="94"/>
      <c r="P171" s="94"/>
    </row>
    <row r="172" spans="1:16" x14ac:dyDescent="0.2">
      <c r="A172" s="317" t="s">
        <v>430</v>
      </c>
      <c r="B172" s="711" t="s">
        <v>8</v>
      </c>
      <c r="C172" s="711" t="s">
        <v>8</v>
      </c>
      <c r="D172" s="711" t="s">
        <v>8</v>
      </c>
      <c r="E172" s="712" t="s">
        <v>8</v>
      </c>
      <c r="F172" s="712" t="s">
        <v>8</v>
      </c>
      <c r="G172" s="712" t="s">
        <v>8</v>
      </c>
      <c r="H172" s="712" t="s">
        <v>8</v>
      </c>
      <c r="I172" s="712" t="s">
        <v>8</v>
      </c>
      <c r="J172" s="710" t="s">
        <v>8</v>
      </c>
      <c r="K172" s="710" t="s">
        <v>8</v>
      </c>
      <c r="L172" s="710" t="s">
        <v>8</v>
      </c>
      <c r="M172" s="710" t="s">
        <v>8</v>
      </c>
      <c r="N172" s="710" t="s">
        <v>8</v>
      </c>
      <c r="O172" s="94" t="s">
        <v>8</v>
      </c>
      <c r="P172" s="94" t="s">
        <v>8</v>
      </c>
    </row>
    <row r="173" spans="1:16" ht="22.5" x14ac:dyDescent="0.2">
      <c r="A173" s="679" t="s">
        <v>431</v>
      </c>
      <c r="B173" s="711" t="s">
        <v>8</v>
      </c>
      <c r="C173" s="711" t="s">
        <v>8</v>
      </c>
      <c r="D173" s="711" t="s">
        <v>8</v>
      </c>
      <c r="E173" s="712">
        <v>25</v>
      </c>
      <c r="F173" s="712" t="s">
        <v>8</v>
      </c>
      <c r="G173" s="712" t="s">
        <v>8</v>
      </c>
      <c r="H173" s="712" t="s">
        <v>8</v>
      </c>
      <c r="I173" s="712" t="s">
        <v>8</v>
      </c>
      <c r="J173" s="710" t="s">
        <v>8</v>
      </c>
      <c r="K173" s="710" t="s">
        <v>8</v>
      </c>
      <c r="L173" s="710" t="s">
        <v>8</v>
      </c>
      <c r="M173" s="710" t="s">
        <v>8</v>
      </c>
      <c r="N173" s="710" t="s">
        <v>8</v>
      </c>
      <c r="O173" s="94" t="s">
        <v>8</v>
      </c>
      <c r="P173" s="94" t="s">
        <v>8</v>
      </c>
    </row>
    <row r="174" spans="1:16" x14ac:dyDescent="0.2">
      <c r="A174" s="446" t="s">
        <v>168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16"/>
      <c r="O174" s="16"/>
      <c r="P174" s="16"/>
    </row>
    <row r="175" spans="1:16" x14ac:dyDescent="0.2">
      <c r="A175" s="194" t="s">
        <v>169</v>
      </c>
      <c r="B175" s="92">
        <v>919</v>
      </c>
      <c r="C175" s="92">
        <v>1005</v>
      </c>
      <c r="D175" s="92">
        <v>708.2</v>
      </c>
      <c r="E175" s="92">
        <v>633.1</v>
      </c>
      <c r="F175" s="92">
        <v>357.6</v>
      </c>
      <c r="G175" s="92">
        <v>57.8</v>
      </c>
      <c r="H175" s="92">
        <v>53.9</v>
      </c>
      <c r="I175" s="92" t="s">
        <v>8</v>
      </c>
      <c r="J175" s="92" t="s">
        <v>8</v>
      </c>
      <c r="K175" s="92" t="s">
        <v>8</v>
      </c>
      <c r="L175" s="92" t="s">
        <v>8</v>
      </c>
      <c r="M175" s="92" t="s">
        <v>8</v>
      </c>
      <c r="N175" s="92" t="s">
        <v>8</v>
      </c>
      <c r="O175" s="92" t="s">
        <v>8</v>
      </c>
      <c r="P175" s="92" t="s">
        <v>8</v>
      </c>
    </row>
    <row r="176" spans="1:16" x14ac:dyDescent="0.2">
      <c r="A176" s="194" t="s">
        <v>46</v>
      </c>
      <c r="B176" s="92">
        <v>86.26677931099222</v>
      </c>
      <c r="C176" s="92">
        <v>109.35799782372145</v>
      </c>
      <c r="D176" s="92">
        <v>70.46766169154229</v>
      </c>
      <c r="E176" s="92">
        <v>89.395650946060428</v>
      </c>
      <c r="F176" s="92">
        <v>56.483967777602274</v>
      </c>
      <c r="G176" s="92">
        <v>16.163310961968676</v>
      </c>
      <c r="H176" s="92">
        <v>93.252595155709344</v>
      </c>
      <c r="I176" s="92" t="s">
        <v>8</v>
      </c>
      <c r="J176" s="92" t="s">
        <v>8</v>
      </c>
      <c r="K176" s="92" t="s">
        <v>8</v>
      </c>
      <c r="L176" s="92" t="s">
        <v>8</v>
      </c>
      <c r="M176" s="92" t="s">
        <v>8</v>
      </c>
      <c r="N176" s="92" t="s">
        <v>8</v>
      </c>
      <c r="O176" s="92" t="s">
        <v>8</v>
      </c>
      <c r="P176" s="92" t="s">
        <v>8</v>
      </c>
    </row>
    <row r="177" spans="1:16" x14ac:dyDescent="0.2">
      <c r="A177" s="194" t="s">
        <v>652</v>
      </c>
      <c r="B177" s="704">
        <v>9.8000000000000007</v>
      </c>
      <c r="C177" s="704">
        <v>10.8</v>
      </c>
      <c r="D177" s="704">
        <v>7.6</v>
      </c>
      <c r="E177" s="704">
        <v>6.8</v>
      </c>
      <c r="F177" s="704">
        <v>3.8</v>
      </c>
      <c r="G177" s="704">
        <v>0.6</v>
      </c>
      <c r="H177" s="704">
        <v>0.6</v>
      </c>
      <c r="I177" s="92" t="s">
        <v>8</v>
      </c>
      <c r="J177" s="92" t="s">
        <v>8</v>
      </c>
      <c r="K177" s="92" t="s">
        <v>8</v>
      </c>
      <c r="L177" s="92" t="s">
        <v>8</v>
      </c>
      <c r="M177" s="92" t="s">
        <v>8</v>
      </c>
      <c r="N177" s="92" t="s">
        <v>8</v>
      </c>
      <c r="O177" s="92" t="s">
        <v>8</v>
      </c>
      <c r="P177" s="92" t="s">
        <v>8</v>
      </c>
    </row>
    <row r="178" spans="1:16" x14ac:dyDescent="0.2">
      <c r="A178" s="446" t="s">
        <v>170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9"/>
      <c r="P178" s="19"/>
    </row>
    <row r="179" spans="1:16" x14ac:dyDescent="0.2">
      <c r="A179" s="194" t="s">
        <v>653</v>
      </c>
      <c r="B179" s="92">
        <v>18646.5</v>
      </c>
      <c r="C179" s="92">
        <v>18898.3</v>
      </c>
      <c r="D179" s="92">
        <v>13620.7</v>
      </c>
      <c r="E179" s="92">
        <v>11211.6</v>
      </c>
      <c r="F179" s="92">
        <v>8800</v>
      </c>
      <c r="G179" s="92">
        <v>5298.6</v>
      </c>
      <c r="H179" s="92">
        <v>5650.7</v>
      </c>
      <c r="I179" s="92" t="s">
        <v>8</v>
      </c>
      <c r="J179" s="92" t="s">
        <v>8</v>
      </c>
      <c r="K179" s="92" t="s">
        <v>8</v>
      </c>
      <c r="L179" s="92" t="s">
        <v>8</v>
      </c>
      <c r="M179" s="92" t="s">
        <v>8</v>
      </c>
      <c r="N179" s="92" t="s">
        <v>8</v>
      </c>
      <c r="O179" s="92" t="s">
        <v>8</v>
      </c>
      <c r="P179" s="92" t="s">
        <v>8</v>
      </c>
    </row>
    <row r="180" spans="1:16" x14ac:dyDescent="0.2">
      <c r="A180" s="194" t="s">
        <v>46</v>
      </c>
      <c r="B180" s="92">
        <v>105</v>
      </c>
      <c r="C180" s="92">
        <f t="shared" ref="C180:H180" si="1">C179/B179*100</f>
        <v>101.35038747217978</v>
      </c>
      <c r="D180" s="92">
        <f t="shared" si="1"/>
        <v>72.073678584846263</v>
      </c>
      <c r="E180" s="92">
        <f t="shared" si="1"/>
        <v>82.312950142063173</v>
      </c>
      <c r="F180" s="92">
        <f t="shared" si="1"/>
        <v>78.490135217096579</v>
      </c>
      <c r="G180" s="92">
        <f t="shared" si="1"/>
        <v>60.211363636363636</v>
      </c>
      <c r="H180" s="92">
        <f t="shared" si="1"/>
        <v>106.64515154946588</v>
      </c>
      <c r="I180" s="92" t="s">
        <v>8</v>
      </c>
      <c r="J180" s="92" t="s">
        <v>8</v>
      </c>
      <c r="K180" s="92" t="s">
        <v>8</v>
      </c>
      <c r="L180" s="92" t="s">
        <v>8</v>
      </c>
      <c r="M180" s="92" t="s">
        <v>8</v>
      </c>
      <c r="N180" s="92" t="s">
        <v>8</v>
      </c>
      <c r="O180" s="92" t="s">
        <v>8</v>
      </c>
      <c r="P180" s="92" t="s">
        <v>8</v>
      </c>
    </row>
    <row r="181" spans="1:16" x14ac:dyDescent="0.2">
      <c r="A181" s="446" t="s">
        <v>654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9"/>
      <c r="P181" s="19"/>
    </row>
    <row r="182" spans="1:16" x14ac:dyDescent="0.2">
      <c r="A182" s="194" t="s">
        <v>655</v>
      </c>
      <c r="B182" s="92">
        <v>7575.5</v>
      </c>
      <c r="C182" s="92">
        <v>9332.9</v>
      </c>
      <c r="D182" s="92">
        <v>9078.4</v>
      </c>
      <c r="E182" s="92">
        <v>10031.299999999999</v>
      </c>
      <c r="F182" s="92">
        <v>8960.7999999999993</v>
      </c>
      <c r="G182" s="92">
        <v>9692.6</v>
      </c>
      <c r="H182" s="92">
        <v>7997</v>
      </c>
      <c r="I182" s="92" t="s">
        <v>8</v>
      </c>
      <c r="J182" s="92" t="s">
        <v>8</v>
      </c>
      <c r="K182" s="92" t="s">
        <v>8</v>
      </c>
      <c r="L182" s="92" t="s">
        <v>8</v>
      </c>
      <c r="M182" s="92" t="s">
        <v>8</v>
      </c>
      <c r="N182" s="92" t="s">
        <v>8</v>
      </c>
      <c r="O182" s="92" t="s">
        <v>8</v>
      </c>
      <c r="P182" s="92" t="s">
        <v>8</v>
      </c>
    </row>
    <row r="183" spans="1:16" x14ac:dyDescent="0.2">
      <c r="A183" s="194" t="s">
        <v>46</v>
      </c>
      <c r="B183" s="92">
        <v>113.9</v>
      </c>
      <c r="C183" s="92">
        <f>C182/B182*100</f>
        <v>123.19846874793743</v>
      </c>
      <c r="D183" s="92">
        <f>D182/C182*100</f>
        <v>97.273087679070812</v>
      </c>
      <c r="E183" s="92">
        <f>E182/D182*100</f>
        <v>110.49634296792385</v>
      </c>
      <c r="F183" s="92">
        <f>F182/E182*100</f>
        <v>89.32840210142254</v>
      </c>
      <c r="G183" s="92">
        <f>G182/F182*100</f>
        <v>108.16668154629052</v>
      </c>
      <c r="H183" s="92">
        <f>H182/F182*100</f>
        <v>89.244263905008495</v>
      </c>
      <c r="I183" s="92" t="s">
        <v>8</v>
      </c>
      <c r="J183" s="92" t="s">
        <v>8</v>
      </c>
      <c r="K183" s="92" t="s">
        <v>8</v>
      </c>
      <c r="L183" s="92" t="s">
        <v>8</v>
      </c>
      <c r="M183" s="92" t="s">
        <v>8</v>
      </c>
      <c r="N183" s="92" t="s">
        <v>8</v>
      </c>
      <c r="O183" s="92" t="s">
        <v>8</v>
      </c>
      <c r="P183" s="92" t="s">
        <v>8</v>
      </c>
    </row>
    <row r="184" spans="1:16" x14ac:dyDescent="0.2">
      <c r="A184" s="194" t="s">
        <v>652</v>
      </c>
      <c r="B184" s="704">
        <v>41.5</v>
      </c>
      <c r="C184" s="704">
        <v>51.2</v>
      </c>
      <c r="D184" s="704">
        <v>49.7</v>
      </c>
      <c r="E184" s="704">
        <v>54.9</v>
      </c>
      <c r="F184" s="704">
        <v>49.1</v>
      </c>
      <c r="G184" s="704">
        <v>53.1</v>
      </c>
      <c r="H184" s="704">
        <v>43.8</v>
      </c>
      <c r="I184" s="92" t="s">
        <v>8</v>
      </c>
      <c r="J184" s="92" t="s">
        <v>8</v>
      </c>
      <c r="K184" s="92" t="s">
        <v>8</v>
      </c>
      <c r="L184" s="92" t="s">
        <v>8</v>
      </c>
      <c r="M184" s="92" t="s">
        <v>8</v>
      </c>
      <c r="N184" s="92" t="s">
        <v>8</v>
      </c>
      <c r="O184" s="92" t="s">
        <v>8</v>
      </c>
      <c r="P184" s="92" t="s">
        <v>8</v>
      </c>
    </row>
    <row r="185" spans="1:16" x14ac:dyDescent="0.2">
      <c r="A185" s="446" t="s">
        <v>174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9"/>
      <c r="P185" s="19"/>
    </row>
    <row r="186" spans="1:16" x14ac:dyDescent="0.2">
      <c r="A186" s="194" t="s">
        <v>175</v>
      </c>
      <c r="B186" s="92">
        <v>77804.600000000006</v>
      </c>
      <c r="C186" s="92">
        <v>98548.2</v>
      </c>
      <c r="D186" s="92">
        <v>95167.1</v>
      </c>
      <c r="E186" s="92">
        <v>97974.3</v>
      </c>
      <c r="F186" s="92">
        <v>92343.4</v>
      </c>
      <c r="G186" s="92">
        <v>101263.5</v>
      </c>
      <c r="H186" s="92">
        <v>96062.8</v>
      </c>
      <c r="I186" s="92" t="s">
        <v>8</v>
      </c>
      <c r="J186" s="92" t="s">
        <v>8</v>
      </c>
      <c r="K186" s="92" t="s">
        <v>8</v>
      </c>
      <c r="L186" s="92" t="s">
        <v>8</v>
      </c>
      <c r="M186" s="92" t="s">
        <v>8</v>
      </c>
      <c r="N186" s="92" t="s">
        <v>8</v>
      </c>
      <c r="O186" s="92" t="s">
        <v>8</v>
      </c>
      <c r="P186" s="92" t="s">
        <v>8</v>
      </c>
    </row>
    <row r="187" spans="1:16" x14ac:dyDescent="0.2">
      <c r="A187" s="336" t="s">
        <v>656</v>
      </c>
      <c r="B187" s="92">
        <v>137.6</v>
      </c>
      <c r="C187" s="92">
        <f>C186/B186*100</f>
        <v>126.66114856962183</v>
      </c>
      <c r="D187" s="92">
        <f>D186/C186*100</f>
        <v>96.569090049336268</v>
      </c>
      <c r="E187" s="92">
        <f>E186/D186*100</f>
        <v>102.94975889777034</v>
      </c>
      <c r="F187" s="92">
        <f>F186/E186*100</f>
        <v>94.252676467195982</v>
      </c>
      <c r="G187" s="92">
        <f>G186/F186*100</f>
        <v>109.6597049707938</v>
      </c>
      <c r="H187" s="92">
        <f>H186/F186*100</f>
        <v>104.02779191582722</v>
      </c>
      <c r="I187" s="92" t="s">
        <v>8</v>
      </c>
      <c r="J187" s="92" t="s">
        <v>8</v>
      </c>
      <c r="K187" s="92" t="s">
        <v>8</v>
      </c>
      <c r="L187" s="92" t="s">
        <v>8</v>
      </c>
      <c r="M187" s="92" t="s">
        <v>8</v>
      </c>
      <c r="N187" s="92" t="s">
        <v>8</v>
      </c>
      <c r="O187" s="92" t="s">
        <v>8</v>
      </c>
      <c r="P187" s="92" t="s">
        <v>8</v>
      </c>
    </row>
    <row r="188" spans="1:16" x14ac:dyDescent="0.2">
      <c r="A188" s="446" t="s">
        <v>657</v>
      </c>
      <c r="B188" s="94"/>
      <c r="C188" s="94"/>
      <c r="D188" s="94"/>
      <c r="E188" s="94"/>
      <c r="F188" s="94"/>
      <c r="G188" s="94"/>
      <c r="H188" s="94"/>
      <c r="I188" s="94"/>
      <c r="J188" s="94"/>
      <c r="K188" s="92"/>
      <c r="L188" s="92"/>
      <c r="M188" s="92"/>
      <c r="N188" s="92"/>
      <c r="O188" s="92"/>
      <c r="P188" s="92"/>
    </row>
    <row r="189" spans="1:16" x14ac:dyDescent="0.2">
      <c r="A189" s="446" t="s">
        <v>82</v>
      </c>
      <c r="B189" s="92" t="s">
        <v>8</v>
      </c>
      <c r="C189" s="92" t="s">
        <v>8</v>
      </c>
      <c r="D189" s="92" t="s">
        <v>8</v>
      </c>
      <c r="E189" s="92" t="s">
        <v>8</v>
      </c>
      <c r="F189" s="92" t="s">
        <v>8</v>
      </c>
      <c r="G189" s="92" t="s">
        <v>8</v>
      </c>
      <c r="H189" s="92" t="s">
        <v>8</v>
      </c>
      <c r="I189" s="92" t="s">
        <v>8</v>
      </c>
      <c r="J189" s="92" t="s">
        <v>8</v>
      </c>
      <c r="K189" s="92" t="s">
        <v>8</v>
      </c>
      <c r="L189" s="92" t="s">
        <v>8</v>
      </c>
      <c r="M189" s="92" t="s">
        <v>8</v>
      </c>
      <c r="N189" s="92" t="s">
        <v>8</v>
      </c>
      <c r="O189" s="92" t="s">
        <v>8</v>
      </c>
      <c r="P189" s="92" t="s">
        <v>8</v>
      </c>
    </row>
    <row r="190" spans="1:16" x14ac:dyDescent="0.2">
      <c r="A190" s="446" t="s">
        <v>658</v>
      </c>
      <c r="B190" s="92" t="s">
        <v>8</v>
      </c>
      <c r="C190" s="92" t="s">
        <v>8</v>
      </c>
      <c r="D190" s="92" t="s">
        <v>8</v>
      </c>
      <c r="E190" s="92" t="s">
        <v>8</v>
      </c>
      <c r="F190" s="92" t="s">
        <v>8</v>
      </c>
      <c r="G190" s="92" t="s">
        <v>8</v>
      </c>
      <c r="H190" s="92" t="s">
        <v>8</v>
      </c>
      <c r="I190" s="92" t="s">
        <v>8</v>
      </c>
      <c r="J190" s="92" t="s">
        <v>8</v>
      </c>
      <c r="K190" s="92" t="s">
        <v>8</v>
      </c>
      <c r="L190" s="92" t="s">
        <v>8</v>
      </c>
      <c r="M190" s="92" t="s">
        <v>8</v>
      </c>
      <c r="N190" s="92" t="s">
        <v>8</v>
      </c>
      <c r="O190" s="92" t="s">
        <v>8</v>
      </c>
      <c r="P190" s="92" t="s">
        <v>8</v>
      </c>
    </row>
    <row r="191" spans="1:16" x14ac:dyDescent="0.2">
      <c r="A191" s="446" t="s">
        <v>659</v>
      </c>
      <c r="B191" s="92" t="s">
        <v>8</v>
      </c>
      <c r="C191" s="92" t="s">
        <v>8</v>
      </c>
      <c r="D191" s="92" t="s">
        <v>8</v>
      </c>
      <c r="E191" s="92" t="s">
        <v>8</v>
      </c>
      <c r="F191" s="92" t="s">
        <v>8</v>
      </c>
      <c r="G191" s="92" t="s">
        <v>8</v>
      </c>
      <c r="H191" s="92" t="s">
        <v>8</v>
      </c>
      <c r="I191" s="92" t="s">
        <v>8</v>
      </c>
      <c r="J191" s="92" t="s">
        <v>8</v>
      </c>
      <c r="K191" s="92" t="s">
        <v>8</v>
      </c>
      <c r="L191" s="92" t="s">
        <v>8</v>
      </c>
      <c r="M191" s="92" t="s">
        <v>8</v>
      </c>
      <c r="N191" s="92" t="s">
        <v>8</v>
      </c>
      <c r="O191" s="92" t="s">
        <v>8</v>
      </c>
      <c r="P191" s="92" t="s">
        <v>8</v>
      </c>
    </row>
    <row r="192" spans="1:16" x14ac:dyDescent="0.2">
      <c r="A192" s="446" t="s">
        <v>660</v>
      </c>
      <c r="B192" s="708"/>
      <c r="C192" s="708"/>
      <c r="D192" s="708"/>
      <c r="E192" s="708"/>
      <c r="F192" s="708"/>
      <c r="G192" s="708"/>
      <c r="H192" s="708"/>
      <c r="I192" s="708"/>
      <c r="J192" s="94"/>
      <c r="K192" s="94"/>
      <c r="L192" s="94"/>
      <c r="M192" s="94"/>
      <c r="N192" s="92"/>
      <c r="O192" s="16"/>
      <c r="P192" s="16"/>
    </row>
    <row r="193" spans="1:28" x14ac:dyDescent="0.2">
      <c r="A193" s="446" t="s">
        <v>82</v>
      </c>
      <c r="B193" s="708" t="s">
        <v>4</v>
      </c>
      <c r="C193" s="708" t="s">
        <v>4</v>
      </c>
      <c r="D193" s="708" t="s">
        <v>4</v>
      </c>
      <c r="E193" s="708" t="s">
        <v>4</v>
      </c>
      <c r="F193" s="708" t="s">
        <v>4</v>
      </c>
      <c r="G193" s="708" t="s">
        <v>4</v>
      </c>
      <c r="H193" s="708" t="s">
        <v>4</v>
      </c>
      <c r="I193" s="708" t="s">
        <v>4</v>
      </c>
      <c r="J193" s="708" t="s">
        <v>4</v>
      </c>
      <c r="K193" s="708" t="s">
        <v>4</v>
      </c>
      <c r="L193" s="708" t="s">
        <v>4</v>
      </c>
      <c r="M193" s="708" t="s">
        <v>4</v>
      </c>
      <c r="N193" s="708" t="s">
        <v>4</v>
      </c>
      <c r="O193" s="32" t="s">
        <v>4</v>
      </c>
      <c r="P193" s="32" t="s">
        <v>4</v>
      </c>
    </row>
    <row r="194" spans="1:28" ht="22.5" x14ac:dyDescent="0.2">
      <c r="A194" s="446" t="s">
        <v>661</v>
      </c>
      <c r="B194" s="708" t="s">
        <v>4</v>
      </c>
      <c r="C194" s="708" t="s">
        <v>4</v>
      </c>
      <c r="D194" s="708" t="s">
        <v>4</v>
      </c>
      <c r="E194" s="708" t="s">
        <v>4</v>
      </c>
      <c r="F194" s="708" t="s">
        <v>4</v>
      </c>
      <c r="G194" s="708" t="s">
        <v>4</v>
      </c>
      <c r="H194" s="708" t="s">
        <v>4</v>
      </c>
      <c r="I194" s="708" t="s">
        <v>4</v>
      </c>
      <c r="J194" s="708" t="s">
        <v>4</v>
      </c>
      <c r="K194" s="708" t="s">
        <v>4</v>
      </c>
      <c r="L194" s="708" t="s">
        <v>4</v>
      </c>
      <c r="M194" s="708" t="s">
        <v>4</v>
      </c>
      <c r="N194" s="708" t="s">
        <v>4</v>
      </c>
      <c r="O194" s="32" t="s">
        <v>4</v>
      </c>
      <c r="P194" s="32" t="s">
        <v>4</v>
      </c>
    </row>
    <row r="195" spans="1:28" x14ac:dyDescent="0.2">
      <c r="A195" s="446" t="s">
        <v>662</v>
      </c>
      <c r="B195" s="708" t="s">
        <v>4</v>
      </c>
      <c r="C195" s="708" t="s">
        <v>4</v>
      </c>
      <c r="D195" s="708" t="s">
        <v>4</v>
      </c>
      <c r="E195" s="708" t="s">
        <v>4</v>
      </c>
      <c r="F195" s="708" t="s">
        <v>4</v>
      </c>
      <c r="G195" s="708" t="s">
        <v>4</v>
      </c>
      <c r="H195" s="708" t="s">
        <v>4</v>
      </c>
      <c r="I195" s="708" t="s">
        <v>4</v>
      </c>
      <c r="J195" s="708" t="s">
        <v>4</v>
      </c>
      <c r="K195" s="708" t="s">
        <v>4</v>
      </c>
      <c r="L195" s="708" t="s">
        <v>4</v>
      </c>
      <c r="M195" s="708" t="s">
        <v>4</v>
      </c>
      <c r="N195" s="708" t="s">
        <v>4</v>
      </c>
      <c r="O195" s="32" t="s">
        <v>4</v>
      </c>
      <c r="P195" s="32" t="s">
        <v>4</v>
      </c>
    </row>
    <row r="196" spans="1:28" ht="22.5" x14ac:dyDescent="0.2">
      <c r="A196" s="343" t="s">
        <v>432</v>
      </c>
      <c r="B196" s="141">
        <v>2813</v>
      </c>
      <c r="C196" s="141">
        <v>3080</v>
      </c>
      <c r="D196" s="141">
        <v>2902</v>
      </c>
      <c r="E196" s="699">
        <v>3110</v>
      </c>
      <c r="F196" s="699">
        <v>3424</v>
      </c>
      <c r="G196" s="699">
        <v>3040</v>
      </c>
      <c r="H196" s="699">
        <v>2959</v>
      </c>
      <c r="I196" s="699">
        <v>2479</v>
      </c>
      <c r="J196" s="699">
        <v>2543</v>
      </c>
      <c r="K196" s="713">
        <v>2090</v>
      </c>
      <c r="L196" s="713">
        <v>2014</v>
      </c>
      <c r="M196" s="713">
        <v>2108</v>
      </c>
      <c r="N196" s="713">
        <v>2298</v>
      </c>
      <c r="O196" s="32" t="s">
        <v>4</v>
      </c>
      <c r="P196" s="32" t="s">
        <v>4</v>
      </c>
    </row>
    <row r="197" spans="1:28" ht="35.25" x14ac:dyDescent="0.2">
      <c r="A197" s="343" t="s">
        <v>663</v>
      </c>
      <c r="B197" s="141">
        <v>2693</v>
      </c>
      <c r="C197" s="141">
        <v>2484</v>
      </c>
      <c r="D197" s="141">
        <v>2175</v>
      </c>
      <c r="E197" s="699">
        <v>2384</v>
      </c>
      <c r="F197" s="699">
        <v>2803</v>
      </c>
      <c r="G197" s="699">
        <v>2748</v>
      </c>
      <c r="H197" s="699">
        <v>2731</v>
      </c>
      <c r="I197" s="699">
        <v>1820</v>
      </c>
      <c r="J197" s="699">
        <v>2002</v>
      </c>
      <c r="K197" s="699">
        <v>1850</v>
      </c>
      <c r="L197" s="699">
        <v>1796</v>
      </c>
      <c r="M197" s="699">
        <v>1860</v>
      </c>
      <c r="N197" s="699">
        <v>2102</v>
      </c>
      <c r="O197" s="32" t="s">
        <v>4</v>
      </c>
      <c r="P197" s="32" t="s">
        <v>4</v>
      </c>
    </row>
    <row r="198" spans="1:28" ht="22.5" x14ac:dyDescent="0.2">
      <c r="A198" s="323" t="s">
        <v>383</v>
      </c>
      <c r="B198" s="708" t="s">
        <v>4</v>
      </c>
      <c r="C198" s="708" t="s">
        <v>4</v>
      </c>
      <c r="D198" s="708" t="s">
        <v>4</v>
      </c>
      <c r="E198" s="708" t="s">
        <v>4</v>
      </c>
      <c r="F198" s="708" t="s">
        <v>4</v>
      </c>
      <c r="G198" s="708" t="s">
        <v>4</v>
      </c>
      <c r="H198" s="708" t="s">
        <v>4</v>
      </c>
      <c r="I198" s="708" t="s">
        <v>4</v>
      </c>
      <c r="J198" s="708" t="s">
        <v>4</v>
      </c>
      <c r="K198" s="708" t="s">
        <v>4</v>
      </c>
      <c r="L198" s="708" t="s">
        <v>4</v>
      </c>
      <c r="M198" s="708" t="s">
        <v>4</v>
      </c>
      <c r="N198" s="708" t="s">
        <v>4</v>
      </c>
      <c r="O198" s="32" t="s">
        <v>4</v>
      </c>
      <c r="P198" s="32" t="s">
        <v>4</v>
      </c>
    </row>
    <row r="199" spans="1:28" ht="22.5" x14ac:dyDescent="0.2">
      <c r="A199" s="323" t="s">
        <v>384</v>
      </c>
      <c r="B199" s="708" t="s">
        <v>4</v>
      </c>
      <c r="C199" s="708" t="s">
        <v>4</v>
      </c>
      <c r="D199" s="708" t="s">
        <v>4</v>
      </c>
      <c r="E199" s="708" t="s">
        <v>4</v>
      </c>
      <c r="F199" s="708" t="s">
        <v>4</v>
      </c>
      <c r="G199" s="708" t="s">
        <v>4</v>
      </c>
      <c r="H199" s="708" t="s">
        <v>4</v>
      </c>
      <c r="I199" s="708" t="s">
        <v>4</v>
      </c>
      <c r="J199" s="708" t="s">
        <v>4</v>
      </c>
      <c r="K199" s="708" t="s">
        <v>4</v>
      </c>
      <c r="L199" s="708" t="s">
        <v>4</v>
      </c>
      <c r="M199" s="708" t="s">
        <v>4</v>
      </c>
      <c r="N199" s="708" t="s">
        <v>4</v>
      </c>
      <c r="O199" s="32" t="s">
        <v>4</v>
      </c>
      <c r="P199" s="32" t="s">
        <v>4</v>
      </c>
    </row>
    <row r="200" spans="1:28" s="720" customFormat="1" ht="22.5" x14ac:dyDescent="0.2">
      <c r="A200" s="730" t="s">
        <v>434</v>
      </c>
      <c r="B200" s="755">
        <v>8551.4069999999992</v>
      </c>
      <c r="C200" s="748">
        <v>9906.6689999999999</v>
      </c>
      <c r="D200" s="748">
        <v>10145.918</v>
      </c>
      <c r="E200" s="748">
        <v>11221.263999999999</v>
      </c>
      <c r="F200" s="748">
        <v>12157.432000000001</v>
      </c>
      <c r="G200" s="748">
        <v>11536.374453320001</v>
      </c>
      <c r="H200" s="749">
        <v>16475.106983909998</v>
      </c>
      <c r="I200" s="749">
        <v>19514.079245799996</v>
      </c>
      <c r="J200" s="740">
        <v>20851.886448299996</v>
      </c>
      <c r="K200" s="740">
        <v>23896.137999999999</v>
      </c>
      <c r="L200" s="756">
        <v>25406.928</v>
      </c>
      <c r="M200" s="756">
        <v>42183.864999999998</v>
      </c>
      <c r="N200" s="756">
        <v>47112.800000000003</v>
      </c>
      <c r="O200" s="749">
        <v>54154.8</v>
      </c>
      <c r="P200" s="1379">
        <v>60652.853999999999</v>
      </c>
    </row>
    <row r="201" spans="1:28" x14ac:dyDescent="0.2">
      <c r="A201" s="1271" t="s">
        <v>181</v>
      </c>
      <c r="B201" s="1095"/>
      <c r="C201" s="1095"/>
      <c r="D201" s="1095"/>
      <c r="E201" s="1095"/>
      <c r="F201" s="1095"/>
      <c r="G201" s="1095"/>
      <c r="H201" s="1095"/>
      <c r="I201" s="1095"/>
      <c r="J201" s="1095"/>
      <c r="K201" s="1095"/>
      <c r="L201" s="1095"/>
      <c r="M201" s="1095"/>
      <c r="N201" s="1095"/>
      <c r="O201" s="1095"/>
      <c r="P201" s="1095"/>
    </row>
    <row r="202" spans="1:28" x14ac:dyDescent="0.2">
      <c r="A202" s="446" t="s">
        <v>664</v>
      </c>
      <c r="B202" s="130" t="s">
        <v>4</v>
      </c>
      <c r="C202" s="130" t="s">
        <v>4</v>
      </c>
      <c r="D202" s="130" t="s">
        <v>4</v>
      </c>
      <c r="E202" s="130">
        <v>7972.6</v>
      </c>
      <c r="F202" s="23">
        <v>11080.2</v>
      </c>
      <c r="G202" s="23">
        <v>21906.1</v>
      </c>
      <c r="H202" s="23">
        <v>29054</v>
      </c>
      <c r="I202" s="23">
        <v>8227.4</v>
      </c>
      <c r="J202" s="23">
        <v>19030.2</v>
      </c>
      <c r="K202" s="23">
        <v>14330.2</v>
      </c>
      <c r="L202" s="23">
        <v>23556.400000000001</v>
      </c>
      <c r="M202" s="23">
        <v>24309.3</v>
      </c>
      <c r="N202" s="130">
        <v>35366.800000000003</v>
      </c>
      <c r="O202" s="130">
        <v>29550.7</v>
      </c>
      <c r="P202" s="719">
        <v>44951.3</v>
      </c>
    </row>
    <row r="203" spans="1:28" x14ac:dyDescent="0.2">
      <c r="A203" s="361" t="s">
        <v>386</v>
      </c>
      <c r="B203" s="130"/>
      <c r="C203" s="130"/>
      <c r="D203" s="130"/>
      <c r="E203" s="130"/>
      <c r="F203" s="27">
        <v>139</v>
      </c>
      <c r="G203" s="27">
        <v>197.7</v>
      </c>
      <c r="H203" s="27">
        <v>132.6</v>
      </c>
      <c r="I203" s="27">
        <v>28.3</v>
      </c>
      <c r="J203" s="27">
        <v>231.3</v>
      </c>
      <c r="K203" s="27">
        <v>75.3</v>
      </c>
      <c r="L203" s="27">
        <v>164.4</v>
      </c>
      <c r="M203" s="27">
        <v>103.2</v>
      </c>
      <c r="N203" s="27">
        <v>145.5</v>
      </c>
      <c r="O203" s="36">
        <v>83.6</v>
      </c>
      <c r="P203" s="749">
        <f>P202/O202*100</f>
        <v>152.11585512356729</v>
      </c>
    </row>
    <row r="204" spans="1:28" ht="22.5" x14ac:dyDescent="0.2">
      <c r="A204" s="160" t="s">
        <v>690</v>
      </c>
      <c r="B204" s="130"/>
      <c r="C204" s="130"/>
      <c r="D204" s="130"/>
      <c r="E204" s="130"/>
      <c r="F204" s="27"/>
      <c r="G204" s="27"/>
      <c r="H204" s="27"/>
      <c r="I204" s="27"/>
      <c r="J204" s="27"/>
      <c r="K204" s="27"/>
      <c r="L204" s="27"/>
      <c r="M204" s="27"/>
      <c r="N204" s="27"/>
      <c r="O204" s="724"/>
      <c r="P204" s="16"/>
    </row>
    <row r="205" spans="1:28" x14ac:dyDescent="0.2">
      <c r="A205" s="160" t="s">
        <v>666</v>
      </c>
      <c r="B205" s="130" t="s">
        <v>4</v>
      </c>
      <c r="C205" s="130" t="s">
        <v>4</v>
      </c>
      <c r="D205" s="130" t="s">
        <v>4</v>
      </c>
      <c r="E205" s="130" t="s">
        <v>4</v>
      </c>
      <c r="F205" s="130">
        <v>129.4</v>
      </c>
      <c r="G205" s="23">
        <v>187.6</v>
      </c>
      <c r="H205" s="23">
        <v>110.6</v>
      </c>
      <c r="I205" s="23">
        <v>26</v>
      </c>
      <c r="J205" s="23">
        <v>217.4</v>
      </c>
      <c r="K205" s="23">
        <v>70.5</v>
      </c>
      <c r="L205" s="23">
        <v>154.1</v>
      </c>
      <c r="M205" s="23">
        <v>95.4</v>
      </c>
      <c r="N205" s="130">
        <v>137.9</v>
      </c>
      <c r="O205" s="725" t="s">
        <v>8</v>
      </c>
      <c r="P205" s="35" t="s">
        <v>8</v>
      </c>
    </row>
    <row r="206" spans="1:28" ht="12.75" x14ac:dyDescent="0.2">
      <c r="A206" s="1525" t="s">
        <v>859</v>
      </c>
      <c r="B206" s="1525"/>
      <c r="C206" s="1525"/>
      <c r="D206" s="1525"/>
      <c r="E206" s="1525"/>
      <c r="F206" s="1525"/>
      <c r="G206" s="1525"/>
      <c r="H206" s="1525"/>
      <c r="I206" s="1525"/>
      <c r="J206" s="1525"/>
      <c r="K206" s="1525"/>
      <c r="L206" s="1525"/>
      <c r="M206" s="1525"/>
      <c r="N206" s="1525"/>
      <c r="O206" s="1525"/>
      <c r="P206" s="1525"/>
      <c r="Q206" s="1525"/>
      <c r="R206" s="1525"/>
      <c r="S206" s="1525"/>
      <c r="T206" s="1525"/>
      <c r="U206" s="1525"/>
      <c r="V206" s="1525"/>
      <c r="W206" s="1525"/>
      <c r="X206" s="1525"/>
      <c r="Y206" s="1525"/>
      <c r="Z206" s="1525"/>
      <c r="AA206" s="1525"/>
      <c r="AB206" s="1525"/>
    </row>
    <row r="207" spans="1:28" x14ac:dyDescent="0.2">
      <c r="A207" s="1479" t="s">
        <v>298</v>
      </c>
      <c r="B207" s="1479"/>
      <c r="C207" s="1479"/>
      <c r="D207" s="1479"/>
      <c r="E207" s="1479"/>
      <c r="F207" s="1479"/>
      <c r="G207" s="1479"/>
      <c r="H207" s="1479"/>
      <c r="I207" s="1479"/>
      <c r="J207" s="1479"/>
      <c r="K207" s="1479"/>
      <c r="L207" s="1479"/>
      <c r="M207" s="1479"/>
      <c r="N207" s="1479"/>
      <c r="O207" s="1479"/>
      <c r="P207" s="1479"/>
      <c r="Q207" s="1479"/>
      <c r="R207" s="1479"/>
      <c r="S207" s="1479"/>
      <c r="T207" s="1479"/>
      <c r="U207" s="1479"/>
      <c r="V207" s="1479"/>
      <c r="W207" s="1479"/>
      <c r="X207" s="1479"/>
      <c r="Y207" s="1479"/>
      <c r="Z207" s="1479"/>
      <c r="AA207" s="1479"/>
      <c r="AB207" s="1479"/>
    </row>
    <row r="208" spans="1:28" ht="12.75" x14ac:dyDescent="0.2">
      <c r="A208" s="1480" t="s">
        <v>299</v>
      </c>
      <c r="B208" s="1480"/>
      <c r="C208" s="1480"/>
      <c r="D208" s="1480"/>
      <c r="E208" s="1480"/>
      <c r="F208" s="1480"/>
      <c r="G208" s="1480"/>
      <c r="H208" s="1480"/>
      <c r="I208" s="1480"/>
      <c r="J208" s="1480"/>
      <c r="K208" s="1480"/>
      <c r="L208" s="1480"/>
      <c r="M208" s="1480"/>
      <c r="N208" s="1480"/>
      <c r="O208" s="1480"/>
      <c r="P208" s="1480"/>
      <c r="Q208" s="1480"/>
      <c r="R208" s="1480"/>
      <c r="S208" s="1480"/>
      <c r="T208" s="1480"/>
      <c r="U208" s="1480"/>
      <c r="V208" s="1480"/>
      <c r="W208" s="1480"/>
      <c r="X208" s="1480"/>
      <c r="Y208" s="1480"/>
      <c r="Z208" s="1480"/>
      <c r="AA208" s="1480"/>
      <c r="AB208" s="1480"/>
    </row>
    <row r="209" spans="1:28" ht="12.75" x14ac:dyDescent="0.2">
      <c r="A209" s="1481" t="s">
        <v>300</v>
      </c>
      <c r="B209" s="1481"/>
      <c r="C209" s="1481"/>
      <c r="D209" s="1481"/>
      <c r="E209" s="1481"/>
      <c r="F209" s="1481"/>
      <c r="G209" s="1481"/>
      <c r="H209" s="1481"/>
      <c r="I209" s="1481"/>
      <c r="J209" s="1481"/>
      <c r="K209" s="1481"/>
      <c r="L209" s="1481"/>
      <c r="M209" s="1481"/>
      <c r="N209" s="1481"/>
      <c r="O209" s="1481"/>
      <c r="P209" s="1481"/>
      <c r="Q209" s="1481"/>
      <c r="R209" s="1481"/>
      <c r="S209" s="1481"/>
      <c r="T209" s="1481"/>
      <c r="U209" s="1481"/>
      <c r="V209" s="1481"/>
      <c r="W209" s="1481"/>
      <c r="X209" s="1481"/>
      <c r="Y209" s="1481"/>
      <c r="Z209" s="1481"/>
      <c r="AA209" s="1481"/>
      <c r="AB209" s="1481"/>
    </row>
    <row r="210" spans="1:28" ht="12.75" x14ac:dyDescent="0.2">
      <c r="A210" s="1482" t="s">
        <v>301</v>
      </c>
      <c r="B210" s="1482"/>
      <c r="C210" s="1482"/>
      <c r="D210" s="1482"/>
      <c r="E210" s="1482"/>
      <c r="F210" s="1482"/>
      <c r="G210" s="1482"/>
      <c r="H210" s="1482"/>
      <c r="I210" s="1482"/>
      <c r="J210" s="1482"/>
      <c r="K210" s="1482"/>
      <c r="L210" s="1482"/>
      <c r="M210" s="1482"/>
      <c r="N210" s="1482"/>
      <c r="O210" s="1482"/>
      <c r="P210" s="1482"/>
      <c r="Q210" s="1482"/>
      <c r="R210" s="1482"/>
      <c r="S210" s="1482"/>
      <c r="T210" s="1482"/>
      <c r="U210" s="1482"/>
      <c r="V210" s="1482"/>
      <c r="W210" s="1482"/>
      <c r="X210" s="1482"/>
      <c r="Y210" s="1482"/>
      <c r="Z210" s="1482"/>
      <c r="AA210" s="1482"/>
      <c r="AB210" s="1482"/>
    </row>
    <row r="211" spans="1:28" ht="12.75" x14ac:dyDescent="0.2">
      <c r="A211" s="1525" t="s">
        <v>858</v>
      </c>
      <c r="B211" s="1525"/>
      <c r="C211" s="1525"/>
      <c r="D211" s="1525"/>
      <c r="E211" s="1525"/>
      <c r="F211" s="1525"/>
      <c r="G211" s="1525"/>
      <c r="H211" s="1525"/>
      <c r="I211" s="1525"/>
      <c r="J211" s="1525"/>
      <c r="K211" s="1525"/>
      <c r="L211" s="1525"/>
      <c r="M211" s="1525"/>
      <c r="N211" s="1525"/>
      <c r="O211" s="1525"/>
      <c r="P211" s="1525"/>
      <c r="Q211" s="1525"/>
      <c r="R211" s="1525"/>
      <c r="S211" s="1525"/>
      <c r="T211" s="1525"/>
      <c r="U211" s="1525"/>
      <c r="V211" s="1525"/>
      <c r="W211" s="1525"/>
      <c r="X211" s="1525"/>
      <c r="Y211" s="1525"/>
      <c r="Z211" s="1525"/>
      <c r="AA211" s="1525"/>
      <c r="AB211" s="1525"/>
    </row>
    <row r="212" spans="1:28" s="77" customFormat="1" ht="12.75" x14ac:dyDescent="0.2">
      <c r="A212" s="223" t="s">
        <v>886</v>
      </c>
      <c r="B212" s="694"/>
      <c r="C212" s="694"/>
      <c r="D212" s="694"/>
      <c r="E212" s="694"/>
      <c r="F212" s="694"/>
      <c r="G212" s="694"/>
      <c r="H212" s="694"/>
      <c r="I212" s="694"/>
      <c r="J212" s="694"/>
      <c r="K212" s="694"/>
      <c r="L212" s="694"/>
      <c r="M212" s="694"/>
      <c r="N212" s="694"/>
    </row>
    <row r="213" spans="1:28" x14ac:dyDescent="0.2">
      <c r="A213" s="217" t="s">
        <v>491</v>
      </c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371"/>
      <c r="Y213" s="371"/>
      <c r="Z213" s="77"/>
      <c r="AA213" s="77"/>
      <c r="AB213" s="77"/>
    </row>
    <row r="214" spans="1:28" x14ac:dyDescent="0.2">
      <c r="A214" s="217" t="s">
        <v>534</v>
      </c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371"/>
      <c r="Y214" s="371"/>
      <c r="Z214" s="77"/>
      <c r="AA214" s="77"/>
      <c r="AB214" s="77"/>
    </row>
  </sheetData>
  <mergeCells count="6">
    <mergeCell ref="A211:AB211"/>
    <mergeCell ref="A206:AB206"/>
    <mergeCell ref="A207:AB207"/>
    <mergeCell ref="A208:AB208"/>
    <mergeCell ref="A209:AB209"/>
    <mergeCell ref="A210:AB21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62" sqref="J62"/>
    </sheetView>
  </sheetViews>
  <sheetFormatPr defaultColWidth="8.85546875" defaultRowHeight="11.25" x14ac:dyDescent="0.2"/>
  <cols>
    <col min="1" max="1" width="46.85546875" style="113" customWidth="1"/>
    <col min="2" max="2" width="11.85546875" style="113" bestFit="1" customWidth="1"/>
    <col min="3" max="3" width="10.42578125" style="113" customWidth="1"/>
    <col min="4" max="4" width="11.42578125" style="113" customWidth="1"/>
    <col min="5" max="5" width="13.42578125" style="113" customWidth="1"/>
    <col min="6" max="6" width="13" style="113" customWidth="1"/>
    <col min="7" max="7" width="10.42578125" style="113" bestFit="1" customWidth="1"/>
    <col min="8" max="13" width="9.42578125" style="113" customWidth="1"/>
    <col min="14" max="15" width="11" style="113" customWidth="1"/>
    <col min="16" max="16" width="17.42578125" style="113" customWidth="1"/>
    <col min="17" max="16384" width="8.85546875" style="113"/>
  </cols>
  <sheetData>
    <row r="1" spans="1:16" s="220" customFormat="1" ht="15.75" x14ac:dyDescent="0.25">
      <c r="A1" s="1491" t="s">
        <v>667</v>
      </c>
      <c r="B1" s="1491"/>
      <c r="C1" s="1491"/>
      <c r="D1" s="1491"/>
      <c r="E1" s="1491"/>
      <c r="F1" s="1491"/>
      <c r="G1" s="1491"/>
    </row>
    <row r="2" spans="1:16" s="373" customFormat="1" x14ac:dyDescent="0.25">
      <c r="A2" s="1383"/>
      <c r="B2" s="1088">
        <v>2010</v>
      </c>
      <c r="C2" s="1088">
        <v>2011</v>
      </c>
      <c r="D2" s="1088">
        <v>2012</v>
      </c>
      <c r="E2" s="1088">
        <v>2013</v>
      </c>
      <c r="F2" s="1088">
        <v>2014</v>
      </c>
      <c r="G2" s="1088">
        <v>2015</v>
      </c>
      <c r="H2" s="1088">
        <v>2016</v>
      </c>
      <c r="I2" s="1088">
        <v>2017</v>
      </c>
      <c r="J2" s="1088">
        <v>2018</v>
      </c>
      <c r="K2" s="1088">
        <v>2019</v>
      </c>
      <c r="L2" s="1088">
        <v>2020</v>
      </c>
      <c r="M2" s="1088">
        <v>2021</v>
      </c>
      <c r="N2" s="1088">
        <v>2022</v>
      </c>
      <c r="O2" s="1065">
        <v>2023</v>
      </c>
      <c r="P2" s="1209">
        <v>2024</v>
      </c>
    </row>
    <row r="3" spans="1:16" x14ac:dyDescent="0.2">
      <c r="A3" s="1345" t="s">
        <v>1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72"/>
      <c r="P3" s="1384"/>
    </row>
    <row r="4" spans="1:16" x14ac:dyDescent="0.2">
      <c r="A4" s="446" t="s">
        <v>668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720" customFormat="1" x14ac:dyDescent="0.2">
      <c r="A5" s="714" t="s">
        <v>610</v>
      </c>
      <c r="B5" s="716">
        <v>49.7</v>
      </c>
      <c r="C5" s="716">
        <v>49.3</v>
      </c>
      <c r="D5" s="716">
        <v>49.6</v>
      </c>
      <c r="E5" s="716">
        <v>49.5</v>
      </c>
      <c r="F5" s="716">
        <v>49.7</v>
      </c>
      <c r="G5" s="716">
        <v>49.7</v>
      </c>
      <c r="H5" s="716">
        <v>49.5</v>
      </c>
      <c r="I5" s="716">
        <v>48.7</v>
      </c>
      <c r="J5" s="716">
        <v>48</v>
      </c>
      <c r="K5" s="716">
        <v>47.3</v>
      </c>
      <c r="L5" s="725">
        <v>46.9</v>
      </c>
      <c r="M5" s="754">
        <v>46</v>
      </c>
      <c r="N5" s="717">
        <v>45.5</v>
      </c>
      <c r="O5" s="725">
        <v>45.1</v>
      </c>
      <c r="P5" s="725">
        <v>44.6</v>
      </c>
    </row>
    <row r="6" spans="1:16" s="720" customFormat="1" x14ac:dyDescent="0.2">
      <c r="A6" s="714" t="s">
        <v>46</v>
      </c>
      <c r="B6" s="715">
        <v>99.2</v>
      </c>
      <c r="C6" s="715">
        <v>99.2</v>
      </c>
      <c r="D6" s="715">
        <v>100.6</v>
      </c>
      <c r="E6" s="715">
        <v>99.8</v>
      </c>
      <c r="F6" s="715">
        <v>100.4</v>
      </c>
      <c r="G6" s="715">
        <v>100</v>
      </c>
      <c r="H6" s="715">
        <v>99.6</v>
      </c>
      <c r="I6" s="715">
        <v>98.4</v>
      </c>
      <c r="J6" s="716">
        <v>98.6</v>
      </c>
      <c r="K6" s="716">
        <v>98.5</v>
      </c>
      <c r="L6" s="716">
        <v>99.2</v>
      </c>
      <c r="M6" s="725">
        <v>98.1</v>
      </c>
      <c r="N6" s="754">
        <v>98.9</v>
      </c>
      <c r="O6" s="725">
        <v>99.1</v>
      </c>
      <c r="P6" s="725">
        <v>98.9</v>
      </c>
    </row>
    <row r="7" spans="1:16" s="720" customFormat="1" x14ac:dyDescent="0.2">
      <c r="A7" s="721" t="s">
        <v>6</v>
      </c>
      <c r="B7" s="757"/>
      <c r="C7" s="757"/>
      <c r="D7" s="757"/>
      <c r="E7" s="757"/>
      <c r="F7" s="757"/>
      <c r="G7" s="757"/>
      <c r="H7" s="757"/>
      <c r="I7" s="757"/>
      <c r="J7" s="757"/>
      <c r="K7" s="725"/>
      <c r="L7" s="723"/>
      <c r="M7" s="723"/>
      <c r="N7" s="723"/>
      <c r="O7" s="724"/>
      <c r="P7" s="724"/>
    </row>
    <row r="8" spans="1:16" s="720" customFormat="1" x14ac:dyDescent="0.2">
      <c r="A8" s="721" t="s">
        <v>392</v>
      </c>
      <c r="B8" s="723">
        <v>791</v>
      </c>
      <c r="C8" s="723">
        <v>746</v>
      </c>
      <c r="D8" s="723">
        <v>864</v>
      </c>
      <c r="E8" s="723">
        <v>857</v>
      </c>
      <c r="F8" s="723">
        <v>876</v>
      </c>
      <c r="G8" s="723">
        <v>834</v>
      </c>
      <c r="H8" s="723">
        <v>757</v>
      </c>
      <c r="I8" s="723">
        <v>744</v>
      </c>
      <c r="J8" s="723">
        <v>650</v>
      </c>
      <c r="K8" s="723">
        <v>586</v>
      </c>
      <c r="L8" s="723">
        <v>622</v>
      </c>
      <c r="M8" s="723">
        <v>601</v>
      </c>
      <c r="N8" s="723">
        <v>521</v>
      </c>
      <c r="O8" s="725">
        <v>445</v>
      </c>
      <c r="P8" s="725">
        <v>449</v>
      </c>
    </row>
    <row r="9" spans="1:16" s="720" customFormat="1" x14ac:dyDescent="0.2">
      <c r="A9" s="727" t="s">
        <v>9</v>
      </c>
      <c r="B9" s="757" t="s">
        <v>4</v>
      </c>
      <c r="C9" s="757" t="s">
        <v>4</v>
      </c>
      <c r="D9" s="757" t="s">
        <v>4</v>
      </c>
      <c r="E9" s="757" t="s">
        <v>4</v>
      </c>
      <c r="F9" s="757" t="s">
        <v>4</v>
      </c>
      <c r="G9" s="757" t="s">
        <v>4</v>
      </c>
      <c r="H9" s="757" t="s">
        <v>4</v>
      </c>
      <c r="I9" s="757" t="s">
        <v>4</v>
      </c>
      <c r="J9" s="757" t="s">
        <v>4</v>
      </c>
      <c r="K9" s="757" t="s">
        <v>4</v>
      </c>
      <c r="L9" s="757" t="s">
        <v>4</v>
      </c>
      <c r="M9" s="719" t="s">
        <v>4</v>
      </c>
      <c r="N9" s="719" t="s">
        <v>4</v>
      </c>
      <c r="O9" s="725" t="s">
        <v>4</v>
      </c>
      <c r="P9" s="725" t="s">
        <v>4</v>
      </c>
    </row>
    <row r="10" spans="1:16" s="720" customFormat="1" x14ac:dyDescent="0.2">
      <c r="A10" s="727" t="s">
        <v>206</v>
      </c>
      <c r="B10" s="718"/>
      <c r="C10" s="718"/>
      <c r="D10" s="718"/>
      <c r="E10" s="718"/>
      <c r="F10" s="718"/>
      <c r="G10" s="718"/>
      <c r="H10" s="718"/>
      <c r="I10" s="718"/>
      <c r="J10" s="718"/>
      <c r="K10" s="718"/>
      <c r="L10" s="718"/>
      <c r="M10" s="718"/>
      <c r="N10" s="757"/>
      <c r="O10" s="724"/>
      <c r="P10" s="725" t="s">
        <v>4</v>
      </c>
    </row>
    <row r="11" spans="1:16" s="720" customFormat="1" x14ac:dyDescent="0.2">
      <c r="A11" s="727" t="s">
        <v>393</v>
      </c>
      <c r="B11" s="723">
        <v>1124</v>
      </c>
      <c r="C11" s="723">
        <v>1027</v>
      </c>
      <c r="D11" s="723">
        <v>987</v>
      </c>
      <c r="E11" s="723">
        <v>924</v>
      </c>
      <c r="F11" s="723">
        <v>839</v>
      </c>
      <c r="G11" s="723">
        <v>819</v>
      </c>
      <c r="H11" s="723">
        <v>848</v>
      </c>
      <c r="I11" s="723">
        <v>821</v>
      </c>
      <c r="J11" s="723">
        <v>783</v>
      </c>
      <c r="K11" s="723">
        <v>725</v>
      </c>
      <c r="L11" s="723">
        <v>796</v>
      </c>
      <c r="M11" s="723">
        <v>954</v>
      </c>
      <c r="N11" s="723">
        <v>733</v>
      </c>
      <c r="O11" s="725">
        <v>721</v>
      </c>
      <c r="P11" s="725">
        <v>678</v>
      </c>
    </row>
    <row r="12" spans="1:16" s="720" customFormat="1" x14ac:dyDescent="0.2">
      <c r="A12" s="721" t="s">
        <v>12</v>
      </c>
      <c r="B12" s="757" t="s">
        <v>4</v>
      </c>
      <c r="C12" s="757" t="s">
        <v>4</v>
      </c>
      <c r="D12" s="757" t="s">
        <v>4</v>
      </c>
      <c r="E12" s="757" t="s">
        <v>4</v>
      </c>
      <c r="F12" s="757" t="s">
        <v>4</v>
      </c>
      <c r="G12" s="757" t="s">
        <v>4</v>
      </c>
      <c r="H12" s="757" t="s">
        <v>4</v>
      </c>
      <c r="I12" s="757" t="s">
        <v>4</v>
      </c>
      <c r="J12" s="757" t="s">
        <v>4</v>
      </c>
      <c r="K12" s="757" t="s">
        <v>4</v>
      </c>
      <c r="L12" s="757" t="s">
        <v>4</v>
      </c>
      <c r="M12" s="719" t="s">
        <v>4</v>
      </c>
      <c r="N12" s="719" t="s">
        <v>4</v>
      </c>
      <c r="O12" s="725" t="s">
        <v>4</v>
      </c>
      <c r="P12" s="725" t="s">
        <v>4</v>
      </c>
    </row>
    <row r="13" spans="1:16" s="720" customFormat="1" ht="22.5" x14ac:dyDescent="0.2">
      <c r="A13" s="714" t="s">
        <v>13</v>
      </c>
      <c r="B13" s="757" t="s">
        <v>4</v>
      </c>
      <c r="C13" s="757" t="s">
        <v>4</v>
      </c>
      <c r="D13" s="757" t="s">
        <v>4</v>
      </c>
      <c r="E13" s="757" t="s">
        <v>4</v>
      </c>
      <c r="F13" s="757" t="s">
        <v>4</v>
      </c>
      <c r="G13" s="757" t="s">
        <v>4</v>
      </c>
      <c r="H13" s="757" t="s">
        <v>4</v>
      </c>
      <c r="I13" s="757" t="s">
        <v>4</v>
      </c>
      <c r="J13" s="757" t="s">
        <v>4</v>
      </c>
      <c r="K13" s="757" t="s">
        <v>4</v>
      </c>
      <c r="L13" s="757" t="s">
        <v>4</v>
      </c>
      <c r="M13" s="719" t="s">
        <v>4</v>
      </c>
      <c r="N13" s="719" t="s">
        <v>4</v>
      </c>
      <c r="O13" s="725" t="s">
        <v>4</v>
      </c>
      <c r="P13" s="725" t="s">
        <v>4</v>
      </c>
    </row>
    <row r="14" spans="1:16" s="720" customFormat="1" x14ac:dyDescent="0.2">
      <c r="A14" s="714" t="s">
        <v>669</v>
      </c>
      <c r="B14" s="724"/>
      <c r="C14" s="724"/>
      <c r="D14" s="724"/>
      <c r="E14" s="724"/>
      <c r="F14" s="724"/>
      <c r="G14" s="724"/>
      <c r="H14" s="724"/>
      <c r="I14" s="724"/>
      <c r="J14" s="724"/>
      <c r="K14" s="724"/>
      <c r="L14" s="724"/>
      <c r="M14" s="724"/>
      <c r="N14" s="724"/>
      <c r="O14" s="725" t="s">
        <v>4</v>
      </c>
      <c r="P14" s="725" t="s">
        <v>4</v>
      </c>
    </row>
    <row r="15" spans="1:16" s="720" customFormat="1" x14ac:dyDescent="0.2">
      <c r="A15" s="729" t="s">
        <v>16</v>
      </c>
      <c r="B15" s="757">
        <v>-333</v>
      </c>
      <c r="C15" s="757">
        <v>-281</v>
      </c>
      <c r="D15" s="757">
        <v>-123</v>
      </c>
      <c r="E15" s="757">
        <v>-67</v>
      </c>
      <c r="F15" s="757">
        <v>37</v>
      </c>
      <c r="G15" s="757">
        <v>15</v>
      </c>
      <c r="H15" s="757">
        <v>-91</v>
      </c>
      <c r="I15" s="757">
        <v>-77</v>
      </c>
      <c r="J15" s="757">
        <v>-133</v>
      </c>
      <c r="K15" s="723">
        <v>-139</v>
      </c>
      <c r="L15" s="723">
        <v>-174</v>
      </c>
      <c r="M15" s="757">
        <v>-353</v>
      </c>
      <c r="N15" s="718">
        <v>-212</v>
      </c>
      <c r="O15" s="725">
        <v>-276</v>
      </c>
      <c r="P15" s="725">
        <v>-229</v>
      </c>
    </row>
    <row r="16" spans="1:16" s="720" customFormat="1" x14ac:dyDescent="0.2">
      <c r="A16" s="729" t="s">
        <v>17</v>
      </c>
      <c r="B16" s="757" t="s">
        <v>4</v>
      </c>
      <c r="C16" s="757" t="s">
        <v>4</v>
      </c>
      <c r="D16" s="757" t="s">
        <v>4</v>
      </c>
      <c r="E16" s="757" t="s">
        <v>4</v>
      </c>
      <c r="F16" s="757" t="s">
        <v>4</v>
      </c>
      <c r="G16" s="757" t="s">
        <v>4</v>
      </c>
      <c r="H16" s="757" t="s">
        <v>4</v>
      </c>
      <c r="I16" s="757" t="s">
        <v>4</v>
      </c>
      <c r="J16" s="757" t="s">
        <v>4</v>
      </c>
      <c r="K16" s="757" t="s">
        <v>4</v>
      </c>
      <c r="L16" s="757" t="s">
        <v>4</v>
      </c>
      <c r="M16" s="719" t="s">
        <v>4</v>
      </c>
      <c r="N16" s="719" t="s">
        <v>4</v>
      </c>
      <c r="O16" s="725" t="s">
        <v>4</v>
      </c>
      <c r="P16" s="725" t="s">
        <v>4</v>
      </c>
    </row>
    <row r="17" spans="1:16" s="720" customFormat="1" x14ac:dyDescent="0.2">
      <c r="A17" s="721" t="s">
        <v>18</v>
      </c>
      <c r="B17" s="757" t="s">
        <v>4</v>
      </c>
      <c r="C17" s="757" t="s">
        <v>4</v>
      </c>
      <c r="D17" s="757" t="s">
        <v>4</v>
      </c>
      <c r="E17" s="757" t="s">
        <v>4</v>
      </c>
      <c r="F17" s="757" t="s">
        <v>4</v>
      </c>
      <c r="G17" s="757" t="s">
        <v>4</v>
      </c>
      <c r="H17" s="757" t="s">
        <v>4</v>
      </c>
      <c r="I17" s="757" t="s">
        <v>4</v>
      </c>
      <c r="J17" s="757" t="s">
        <v>4</v>
      </c>
      <c r="K17" s="757" t="s">
        <v>4</v>
      </c>
      <c r="L17" s="757" t="s">
        <v>4</v>
      </c>
      <c r="M17" s="719" t="s">
        <v>4</v>
      </c>
      <c r="N17" s="719" t="s">
        <v>4</v>
      </c>
      <c r="O17" s="725" t="s">
        <v>4</v>
      </c>
      <c r="P17" s="725" t="s">
        <v>4</v>
      </c>
    </row>
    <row r="18" spans="1:16" s="720" customFormat="1" x14ac:dyDescent="0.2">
      <c r="A18" s="714" t="s">
        <v>19</v>
      </c>
      <c r="B18" s="757" t="s">
        <v>4</v>
      </c>
      <c r="C18" s="757" t="s">
        <v>4</v>
      </c>
      <c r="D18" s="757" t="s">
        <v>4</v>
      </c>
      <c r="E18" s="757" t="s">
        <v>4</v>
      </c>
      <c r="F18" s="757" t="s">
        <v>4</v>
      </c>
      <c r="G18" s="757" t="s">
        <v>4</v>
      </c>
      <c r="H18" s="757" t="s">
        <v>4</v>
      </c>
      <c r="I18" s="757" t="s">
        <v>4</v>
      </c>
      <c r="J18" s="757" t="s">
        <v>4</v>
      </c>
      <c r="K18" s="757" t="s">
        <v>4</v>
      </c>
      <c r="L18" s="757" t="s">
        <v>4</v>
      </c>
      <c r="M18" s="719" t="s">
        <v>4</v>
      </c>
      <c r="N18" s="719" t="s">
        <v>4</v>
      </c>
      <c r="O18" s="725" t="s">
        <v>4</v>
      </c>
      <c r="P18" s="725" t="s">
        <v>4</v>
      </c>
    </row>
    <row r="19" spans="1:16" s="720" customFormat="1" x14ac:dyDescent="0.2">
      <c r="A19" s="721" t="s">
        <v>20</v>
      </c>
      <c r="B19" s="757" t="s">
        <v>4</v>
      </c>
      <c r="C19" s="757" t="s">
        <v>4</v>
      </c>
      <c r="D19" s="757" t="s">
        <v>4</v>
      </c>
      <c r="E19" s="757" t="s">
        <v>4</v>
      </c>
      <c r="F19" s="757" t="s">
        <v>4</v>
      </c>
      <c r="G19" s="757" t="s">
        <v>4</v>
      </c>
      <c r="H19" s="757" t="s">
        <v>4</v>
      </c>
      <c r="I19" s="757" t="s">
        <v>4</v>
      </c>
      <c r="J19" s="757" t="s">
        <v>4</v>
      </c>
      <c r="K19" s="757" t="s">
        <v>4</v>
      </c>
      <c r="L19" s="757" t="s">
        <v>4</v>
      </c>
      <c r="M19" s="719" t="s">
        <v>4</v>
      </c>
      <c r="N19" s="719" t="s">
        <v>4</v>
      </c>
      <c r="O19" s="725" t="s">
        <v>4</v>
      </c>
      <c r="P19" s="725" t="s">
        <v>4</v>
      </c>
    </row>
    <row r="20" spans="1:16" s="720" customFormat="1" x14ac:dyDescent="0.2">
      <c r="A20" s="714" t="s">
        <v>21</v>
      </c>
      <c r="B20" s="757" t="s">
        <v>4</v>
      </c>
      <c r="C20" s="757" t="s">
        <v>4</v>
      </c>
      <c r="D20" s="757" t="s">
        <v>4</v>
      </c>
      <c r="E20" s="757" t="s">
        <v>4</v>
      </c>
      <c r="F20" s="757" t="s">
        <v>4</v>
      </c>
      <c r="G20" s="757" t="s">
        <v>4</v>
      </c>
      <c r="H20" s="757" t="s">
        <v>4</v>
      </c>
      <c r="I20" s="757" t="s">
        <v>4</v>
      </c>
      <c r="J20" s="757" t="s">
        <v>4</v>
      </c>
      <c r="K20" s="757" t="s">
        <v>4</v>
      </c>
      <c r="L20" s="757" t="s">
        <v>4</v>
      </c>
      <c r="M20" s="719" t="s">
        <v>4</v>
      </c>
      <c r="N20" s="719" t="s">
        <v>4</v>
      </c>
      <c r="O20" s="725" t="s">
        <v>4</v>
      </c>
      <c r="P20" s="725" t="s">
        <v>4</v>
      </c>
    </row>
    <row r="21" spans="1:16" s="720" customFormat="1" x14ac:dyDescent="0.2">
      <c r="A21" s="721" t="s">
        <v>22</v>
      </c>
      <c r="B21" s="757"/>
      <c r="C21" s="757"/>
      <c r="D21" s="757"/>
      <c r="E21" s="757"/>
      <c r="F21" s="757"/>
      <c r="G21" s="757"/>
      <c r="H21" s="757"/>
      <c r="I21" s="757"/>
      <c r="J21" s="757"/>
      <c r="K21" s="757"/>
      <c r="L21" s="757"/>
      <c r="M21" s="757"/>
      <c r="N21" s="757"/>
      <c r="O21" s="725"/>
      <c r="P21" s="725" t="s">
        <v>4</v>
      </c>
    </row>
    <row r="22" spans="1:16" s="720" customFormat="1" x14ac:dyDescent="0.2">
      <c r="A22" s="721" t="s">
        <v>211</v>
      </c>
      <c r="B22" s="757">
        <v>690</v>
      </c>
      <c r="C22" s="757">
        <v>772</v>
      </c>
      <c r="D22" s="757">
        <v>1039</v>
      </c>
      <c r="E22" s="757">
        <v>808</v>
      </c>
      <c r="F22" s="757">
        <v>954</v>
      </c>
      <c r="G22" s="757">
        <v>967</v>
      </c>
      <c r="H22" s="757">
        <v>962</v>
      </c>
      <c r="I22" s="757">
        <v>1027</v>
      </c>
      <c r="J22" s="757">
        <v>929</v>
      </c>
      <c r="K22" s="757">
        <v>1046</v>
      </c>
      <c r="L22" s="757">
        <v>830</v>
      </c>
      <c r="M22" s="757">
        <v>704</v>
      </c>
      <c r="N22" s="757">
        <v>715</v>
      </c>
      <c r="O22" s="725">
        <v>854</v>
      </c>
      <c r="P22" s="725">
        <v>1112</v>
      </c>
    </row>
    <row r="23" spans="1:16" s="720" customFormat="1" x14ac:dyDescent="0.2">
      <c r="A23" s="721" t="s">
        <v>212</v>
      </c>
      <c r="B23" s="757">
        <v>746</v>
      </c>
      <c r="C23" s="757">
        <v>833</v>
      </c>
      <c r="D23" s="757">
        <v>661</v>
      </c>
      <c r="E23" s="757">
        <v>817</v>
      </c>
      <c r="F23" s="757">
        <v>872</v>
      </c>
      <c r="G23" s="757">
        <v>976</v>
      </c>
      <c r="H23" s="757">
        <v>1073</v>
      </c>
      <c r="I23" s="757">
        <v>1715</v>
      </c>
      <c r="J23" s="757">
        <v>1508</v>
      </c>
      <c r="K23" s="757">
        <v>1627</v>
      </c>
      <c r="L23" s="757">
        <v>1071</v>
      </c>
      <c r="M23" s="757">
        <v>1053</v>
      </c>
      <c r="N23" s="757">
        <v>964</v>
      </c>
      <c r="O23" s="725">
        <v>1028</v>
      </c>
      <c r="P23" s="725">
        <v>1389</v>
      </c>
    </row>
    <row r="24" spans="1:16" s="720" customFormat="1" x14ac:dyDescent="0.2">
      <c r="A24" s="714" t="s">
        <v>27</v>
      </c>
      <c r="B24" s="757">
        <v>-56</v>
      </c>
      <c r="C24" s="757">
        <v>-61</v>
      </c>
      <c r="D24" s="757">
        <v>378</v>
      </c>
      <c r="E24" s="757">
        <v>-9</v>
      </c>
      <c r="F24" s="757">
        <v>82</v>
      </c>
      <c r="G24" s="757">
        <v>-9</v>
      </c>
      <c r="H24" s="757">
        <v>-111</v>
      </c>
      <c r="I24" s="757">
        <v>-688</v>
      </c>
      <c r="J24" s="757">
        <v>-579</v>
      </c>
      <c r="K24" s="757">
        <v>-581</v>
      </c>
      <c r="L24" s="757">
        <v>-241</v>
      </c>
      <c r="M24" s="757">
        <v>-349</v>
      </c>
      <c r="N24" s="757">
        <v>-249</v>
      </c>
      <c r="O24" s="725">
        <v>-174</v>
      </c>
      <c r="P24" s="725">
        <v>-277</v>
      </c>
    </row>
    <row r="25" spans="1:16" s="720" customFormat="1" x14ac:dyDescent="0.2">
      <c r="A25" s="714" t="s">
        <v>214</v>
      </c>
      <c r="B25" s="725" t="s">
        <v>4</v>
      </c>
      <c r="C25" s="725" t="s">
        <v>4</v>
      </c>
      <c r="D25" s="725" t="s">
        <v>4</v>
      </c>
      <c r="E25" s="725" t="s">
        <v>4</v>
      </c>
      <c r="F25" s="725" t="s">
        <v>4</v>
      </c>
      <c r="G25" s="725" t="s">
        <v>4</v>
      </c>
      <c r="H25" s="725" t="s">
        <v>4</v>
      </c>
      <c r="I25" s="725" t="s">
        <v>4</v>
      </c>
      <c r="J25" s="725" t="s">
        <v>4</v>
      </c>
      <c r="K25" s="725" t="s">
        <v>4</v>
      </c>
      <c r="L25" s="725" t="s">
        <v>4</v>
      </c>
      <c r="M25" s="725" t="s">
        <v>4</v>
      </c>
      <c r="N25" s="725" t="s">
        <v>4</v>
      </c>
      <c r="O25" s="725" t="s">
        <v>4</v>
      </c>
      <c r="P25" s="725" t="s">
        <v>4</v>
      </c>
    </row>
    <row r="26" spans="1:16" s="720" customFormat="1" x14ac:dyDescent="0.2">
      <c r="A26" s="714" t="s">
        <v>215</v>
      </c>
      <c r="B26" s="725" t="s">
        <v>4</v>
      </c>
      <c r="C26" s="725" t="s">
        <v>4</v>
      </c>
      <c r="D26" s="725" t="s">
        <v>4</v>
      </c>
      <c r="E26" s="725" t="s">
        <v>4</v>
      </c>
      <c r="F26" s="725" t="s">
        <v>4</v>
      </c>
      <c r="G26" s="725" t="s">
        <v>4</v>
      </c>
      <c r="H26" s="725" t="s">
        <v>4</v>
      </c>
      <c r="I26" s="725" t="s">
        <v>4</v>
      </c>
      <c r="J26" s="725" t="s">
        <v>4</v>
      </c>
      <c r="K26" s="725" t="s">
        <v>4</v>
      </c>
      <c r="L26" s="725" t="s">
        <v>4</v>
      </c>
      <c r="M26" s="725" t="s">
        <v>4</v>
      </c>
      <c r="N26" s="725" t="s">
        <v>4</v>
      </c>
      <c r="O26" s="725" t="s">
        <v>4</v>
      </c>
      <c r="P26" s="725" t="s">
        <v>4</v>
      </c>
    </row>
    <row r="27" spans="1:16" s="720" customFormat="1" ht="22.5" x14ac:dyDescent="0.2">
      <c r="A27" s="714" t="s">
        <v>670</v>
      </c>
      <c r="B27" s="725" t="s">
        <v>4</v>
      </c>
      <c r="C27" s="725" t="s">
        <v>4</v>
      </c>
      <c r="D27" s="725" t="s">
        <v>4</v>
      </c>
      <c r="E27" s="725" t="s">
        <v>4</v>
      </c>
      <c r="F27" s="725" t="s">
        <v>4</v>
      </c>
      <c r="G27" s="725" t="s">
        <v>4</v>
      </c>
      <c r="H27" s="725" t="s">
        <v>4</v>
      </c>
      <c r="I27" s="725" t="s">
        <v>4</v>
      </c>
      <c r="J27" s="725" t="s">
        <v>4</v>
      </c>
      <c r="K27" s="725" t="s">
        <v>4</v>
      </c>
      <c r="L27" s="725" t="s">
        <v>4</v>
      </c>
      <c r="M27" s="725" t="s">
        <v>4</v>
      </c>
      <c r="N27" s="725" t="s">
        <v>4</v>
      </c>
      <c r="O27" s="725" t="s">
        <v>4</v>
      </c>
      <c r="P27" s="725" t="s">
        <v>4</v>
      </c>
    </row>
    <row r="28" spans="1:16" s="720" customFormat="1" x14ac:dyDescent="0.2">
      <c r="A28" s="714" t="s">
        <v>614</v>
      </c>
      <c r="B28" s="725" t="s">
        <v>4</v>
      </c>
      <c r="C28" s="725" t="s">
        <v>4</v>
      </c>
      <c r="D28" s="725" t="s">
        <v>4</v>
      </c>
      <c r="E28" s="725" t="s">
        <v>4</v>
      </c>
      <c r="F28" s="725" t="s">
        <v>4</v>
      </c>
      <c r="G28" s="725" t="s">
        <v>4</v>
      </c>
      <c r="H28" s="725" t="s">
        <v>4</v>
      </c>
      <c r="I28" s="725" t="s">
        <v>4</v>
      </c>
      <c r="J28" s="725" t="s">
        <v>4</v>
      </c>
      <c r="K28" s="725" t="s">
        <v>4</v>
      </c>
      <c r="L28" s="725" t="s">
        <v>4</v>
      </c>
      <c r="M28" s="725" t="s">
        <v>4</v>
      </c>
      <c r="N28" s="725" t="s">
        <v>4</v>
      </c>
      <c r="O28" s="725" t="s">
        <v>4</v>
      </c>
      <c r="P28" s="725" t="s">
        <v>4</v>
      </c>
    </row>
    <row r="29" spans="1:16" s="720" customFormat="1" x14ac:dyDescent="0.2">
      <c r="A29" s="714" t="s">
        <v>319</v>
      </c>
      <c r="B29" s="725" t="s">
        <v>4</v>
      </c>
      <c r="C29" s="725" t="s">
        <v>4</v>
      </c>
      <c r="D29" s="725" t="s">
        <v>4</v>
      </c>
      <c r="E29" s="725" t="s">
        <v>4</v>
      </c>
      <c r="F29" s="725" t="s">
        <v>4</v>
      </c>
      <c r="G29" s="725" t="s">
        <v>4</v>
      </c>
      <c r="H29" s="725" t="s">
        <v>4</v>
      </c>
      <c r="I29" s="725" t="s">
        <v>4</v>
      </c>
      <c r="J29" s="725" t="s">
        <v>4</v>
      </c>
      <c r="K29" s="725" t="s">
        <v>4</v>
      </c>
      <c r="L29" s="725" t="s">
        <v>4</v>
      </c>
      <c r="M29" s="725" t="s">
        <v>4</v>
      </c>
      <c r="N29" s="725" t="s">
        <v>4</v>
      </c>
      <c r="O29" s="725" t="s">
        <v>4</v>
      </c>
      <c r="P29" s="725" t="s">
        <v>4</v>
      </c>
    </row>
    <row r="30" spans="1:16" s="720" customFormat="1" x14ac:dyDescent="0.2">
      <c r="A30" s="714" t="s">
        <v>615</v>
      </c>
      <c r="B30" s="725" t="s">
        <v>4</v>
      </c>
      <c r="C30" s="725" t="s">
        <v>4</v>
      </c>
      <c r="D30" s="725" t="s">
        <v>4</v>
      </c>
      <c r="E30" s="725" t="s">
        <v>4</v>
      </c>
      <c r="F30" s="725" t="s">
        <v>4</v>
      </c>
      <c r="G30" s="725" t="s">
        <v>4</v>
      </c>
      <c r="H30" s="725" t="s">
        <v>4</v>
      </c>
      <c r="I30" s="725" t="s">
        <v>4</v>
      </c>
      <c r="J30" s="725" t="s">
        <v>4</v>
      </c>
      <c r="K30" s="725" t="s">
        <v>4</v>
      </c>
      <c r="L30" s="725" t="s">
        <v>4</v>
      </c>
      <c r="M30" s="725" t="s">
        <v>4</v>
      </c>
      <c r="N30" s="725" t="s">
        <v>4</v>
      </c>
      <c r="O30" s="725" t="s">
        <v>4</v>
      </c>
      <c r="P30" s="725" t="s">
        <v>4</v>
      </c>
    </row>
    <row r="31" spans="1:16" s="720" customFormat="1" ht="12.75" x14ac:dyDescent="0.2">
      <c r="A31" s="721" t="s">
        <v>321</v>
      </c>
      <c r="B31" s="725">
        <v>2</v>
      </c>
      <c r="C31" s="725">
        <v>2</v>
      </c>
      <c r="D31" s="725">
        <v>2</v>
      </c>
      <c r="E31" s="725">
        <v>2</v>
      </c>
      <c r="F31" s="725">
        <v>3</v>
      </c>
      <c r="G31" s="725">
        <v>3</v>
      </c>
      <c r="H31" s="725">
        <v>2</v>
      </c>
      <c r="I31" s="725">
        <v>2</v>
      </c>
      <c r="J31" s="725">
        <v>2</v>
      </c>
      <c r="K31" s="725">
        <v>2</v>
      </c>
      <c r="L31" s="725">
        <v>2</v>
      </c>
      <c r="M31" s="725">
        <v>2</v>
      </c>
      <c r="N31" s="764">
        <v>2</v>
      </c>
      <c r="O31" s="725">
        <v>1</v>
      </c>
      <c r="P31" s="725">
        <v>2</v>
      </c>
    </row>
    <row r="32" spans="1:16" s="720" customFormat="1" ht="12.75" x14ac:dyDescent="0.2">
      <c r="A32" s="721" t="s">
        <v>887</v>
      </c>
      <c r="B32" s="725">
        <v>1.9</v>
      </c>
      <c r="C32" s="725">
        <v>1.8</v>
      </c>
      <c r="D32" s="725">
        <v>1.7</v>
      </c>
      <c r="E32" s="725">
        <v>1.4</v>
      </c>
      <c r="F32" s="725">
        <v>1.5</v>
      </c>
      <c r="G32" s="725">
        <v>1.4</v>
      </c>
      <c r="H32" s="725">
        <v>1.5</v>
      </c>
      <c r="I32" s="725">
        <v>1.5</v>
      </c>
      <c r="J32" s="725">
        <v>1.6</v>
      </c>
      <c r="K32" s="725">
        <v>1.3</v>
      </c>
      <c r="L32" s="725">
        <v>1.3</v>
      </c>
      <c r="M32" s="725">
        <v>1.2</v>
      </c>
      <c r="N32" s="764">
        <v>1.3</v>
      </c>
      <c r="O32" s="725">
        <v>1.5</v>
      </c>
      <c r="P32" s="725">
        <v>1.5</v>
      </c>
    </row>
    <row r="33" spans="1:16" s="720" customFormat="1" x14ac:dyDescent="0.2">
      <c r="A33" s="714" t="s">
        <v>37</v>
      </c>
      <c r="B33" s="725" t="s">
        <v>4</v>
      </c>
      <c r="C33" s="725" t="s">
        <v>4</v>
      </c>
      <c r="D33" s="725" t="s">
        <v>4</v>
      </c>
      <c r="E33" s="725" t="s">
        <v>4</v>
      </c>
      <c r="F33" s="725" t="s">
        <v>4</v>
      </c>
      <c r="G33" s="725" t="s">
        <v>4</v>
      </c>
      <c r="H33" s="725" t="s">
        <v>4</v>
      </c>
      <c r="I33" s="725" t="s">
        <v>4</v>
      </c>
      <c r="J33" s="725" t="s">
        <v>4</v>
      </c>
      <c r="K33" s="725" t="s">
        <v>4</v>
      </c>
      <c r="L33" s="725" t="s">
        <v>4</v>
      </c>
      <c r="M33" s="725" t="s">
        <v>4</v>
      </c>
      <c r="N33" s="725" t="s">
        <v>4</v>
      </c>
      <c r="O33" s="725" t="s">
        <v>4</v>
      </c>
      <c r="P33" s="725" t="s">
        <v>4</v>
      </c>
    </row>
    <row r="34" spans="1:16" x14ac:dyDescent="0.2">
      <c r="A34" s="194" t="s">
        <v>617</v>
      </c>
      <c r="B34" s="35" t="s">
        <v>4</v>
      </c>
      <c r="C34" s="35" t="s">
        <v>4</v>
      </c>
      <c r="D34" s="35" t="s">
        <v>4</v>
      </c>
      <c r="E34" s="35" t="s">
        <v>4</v>
      </c>
      <c r="F34" s="35" t="s">
        <v>4</v>
      </c>
      <c r="G34" s="35" t="s">
        <v>4</v>
      </c>
      <c r="H34" s="35" t="s">
        <v>4</v>
      </c>
      <c r="I34" s="35" t="s">
        <v>4</v>
      </c>
      <c r="J34" s="35" t="s">
        <v>4</v>
      </c>
      <c r="K34" s="35" t="s">
        <v>4</v>
      </c>
      <c r="L34" s="35" t="s">
        <v>4</v>
      </c>
      <c r="M34" s="35" t="s">
        <v>4</v>
      </c>
      <c r="N34" s="35" t="s">
        <v>4</v>
      </c>
      <c r="O34" s="35" t="s">
        <v>4</v>
      </c>
      <c r="P34" s="370" t="s">
        <v>4</v>
      </c>
    </row>
    <row r="35" spans="1:16" x14ac:dyDescent="0.2">
      <c r="A35" s="194" t="s">
        <v>401</v>
      </c>
      <c r="B35" s="35" t="s">
        <v>4</v>
      </c>
      <c r="C35" s="35" t="s">
        <v>4</v>
      </c>
      <c r="D35" s="35" t="s">
        <v>4</v>
      </c>
      <c r="E35" s="35" t="s">
        <v>4</v>
      </c>
      <c r="F35" s="35" t="s">
        <v>4</v>
      </c>
      <c r="G35" s="35" t="s">
        <v>4</v>
      </c>
      <c r="H35" s="35" t="s">
        <v>4</v>
      </c>
      <c r="I35" s="35" t="s">
        <v>4</v>
      </c>
      <c r="J35" s="35" t="s">
        <v>4</v>
      </c>
      <c r="K35" s="35" t="s">
        <v>4</v>
      </c>
      <c r="L35" s="35" t="s">
        <v>4</v>
      </c>
      <c r="M35" s="35" t="s">
        <v>4</v>
      </c>
      <c r="N35" s="35" t="s">
        <v>4</v>
      </c>
      <c r="O35" s="35" t="s">
        <v>4</v>
      </c>
      <c r="P35" s="370" t="s">
        <v>4</v>
      </c>
    </row>
    <row r="36" spans="1:16" x14ac:dyDescent="0.2">
      <c r="A36" s="1213" t="s">
        <v>40</v>
      </c>
      <c r="B36" s="1098"/>
      <c r="C36" s="1098"/>
      <c r="D36" s="1098"/>
      <c r="E36" s="1098"/>
      <c r="F36" s="1098"/>
      <c r="G36" s="1098"/>
      <c r="H36" s="1098"/>
      <c r="I36" s="1098"/>
      <c r="J36" s="1098"/>
      <c r="K36" s="1098"/>
      <c r="L36" s="1098"/>
      <c r="M36" s="1098"/>
      <c r="N36" s="1098"/>
      <c r="O36" s="1095"/>
      <c r="P36" s="1385"/>
    </row>
    <row r="37" spans="1:16" x14ac:dyDescent="0.2">
      <c r="A37" s="446" t="s">
        <v>671</v>
      </c>
      <c r="B37" s="34"/>
      <c r="C37" s="34"/>
      <c r="D37" s="34"/>
      <c r="E37" s="34"/>
      <c r="F37" s="34"/>
      <c r="G37" s="34"/>
      <c r="H37" s="34"/>
      <c r="I37" s="34"/>
      <c r="J37" s="34"/>
      <c r="K37" s="35"/>
      <c r="L37" s="35"/>
      <c r="M37" s="34"/>
      <c r="N37" s="29"/>
      <c r="O37" s="16"/>
      <c r="P37" s="16"/>
    </row>
    <row r="38" spans="1:16" x14ac:dyDescent="0.2">
      <c r="A38" s="446" t="s">
        <v>224</v>
      </c>
      <c r="B38" s="141">
        <v>13354</v>
      </c>
      <c r="C38" s="141">
        <v>16180</v>
      </c>
      <c r="D38" s="141">
        <v>16715</v>
      </c>
      <c r="E38" s="141">
        <v>19032</v>
      </c>
      <c r="F38" s="141">
        <v>20007</v>
      </c>
      <c r="G38" s="141">
        <v>20641</v>
      </c>
      <c r="H38" s="141">
        <v>23037</v>
      </c>
      <c r="I38" s="141">
        <v>25420</v>
      </c>
      <c r="J38" s="14">
        <v>29258</v>
      </c>
      <c r="K38" s="14">
        <v>30357</v>
      </c>
      <c r="L38" s="14">
        <v>34420</v>
      </c>
      <c r="M38" s="14">
        <v>40552</v>
      </c>
      <c r="N38" s="30">
        <v>47800</v>
      </c>
      <c r="O38" s="48">
        <v>54871</v>
      </c>
      <c r="P38" s="48">
        <v>58321</v>
      </c>
    </row>
    <row r="39" spans="1:16" x14ac:dyDescent="0.2">
      <c r="A39" s="446" t="s">
        <v>43</v>
      </c>
      <c r="B39" s="35">
        <v>90.6</v>
      </c>
      <c r="C39" s="35">
        <v>110.4</v>
      </c>
      <c r="D39" s="35">
        <v>112.1</v>
      </c>
      <c r="E39" s="35">
        <v>125.1</v>
      </c>
      <c r="F39" s="35">
        <v>111.7</v>
      </c>
      <c r="G39" s="35">
        <v>93.1</v>
      </c>
      <c r="H39" s="35">
        <v>67.3</v>
      </c>
      <c r="I39" s="99">
        <v>78</v>
      </c>
      <c r="J39" s="35">
        <v>84.88</v>
      </c>
      <c r="K39" s="35">
        <v>79.31</v>
      </c>
      <c r="L39" s="35">
        <v>83.35</v>
      </c>
      <c r="M39" s="35">
        <v>95.19</v>
      </c>
      <c r="N39" s="43">
        <v>103.8</v>
      </c>
      <c r="O39" s="16">
        <v>120.25</v>
      </c>
      <c r="P39" s="16">
        <v>124.24</v>
      </c>
    </row>
    <row r="40" spans="1:16" x14ac:dyDescent="0.2">
      <c r="A40" s="1271" t="s">
        <v>44</v>
      </c>
      <c r="B40" s="1098"/>
      <c r="C40" s="1098"/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5"/>
      <c r="P40" s="1385"/>
    </row>
    <row r="41" spans="1:16" x14ac:dyDescent="0.2">
      <c r="A41" s="446" t="s">
        <v>45</v>
      </c>
      <c r="B41" s="34"/>
      <c r="C41" s="34"/>
      <c r="D41" s="34"/>
      <c r="E41" s="34"/>
      <c r="F41" s="34"/>
      <c r="G41" s="34"/>
      <c r="H41" s="34"/>
      <c r="I41" s="34"/>
      <c r="J41" s="23"/>
      <c r="K41" s="35"/>
      <c r="L41" s="35"/>
      <c r="M41" s="34"/>
      <c r="N41" s="29"/>
      <c r="O41" s="16"/>
      <c r="P41" s="16"/>
    </row>
    <row r="42" spans="1:16" x14ac:dyDescent="0.2">
      <c r="A42" s="446" t="s">
        <v>3</v>
      </c>
      <c r="B42" s="23" t="s">
        <v>8</v>
      </c>
      <c r="C42" s="23" t="s">
        <v>8</v>
      </c>
      <c r="D42" s="23" t="s">
        <v>8</v>
      </c>
      <c r="E42" s="23" t="s">
        <v>8</v>
      </c>
      <c r="F42" s="99">
        <v>30.4</v>
      </c>
      <c r="G42" s="99">
        <v>30.684999999999999</v>
      </c>
      <c r="H42" s="99">
        <v>30.103999999999999</v>
      </c>
      <c r="I42" s="99">
        <v>30.097000000000001</v>
      </c>
      <c r="J42" s="99">
        <v>30.082999999999998</v>
      </c>
      <c r="K42" s="99">
        <v>29.021000000000001</v>
      </c>
      <c r="L42" s="99">
        <v>28.826000000000001</v>
      </c>
      <c r="M42" s="99">
        <v>29.077999999999999</v>
      </c>
      <c r="N42" s="50">
        <v>27.861000000000001</v>
      </c>
      <c r="O42" s="758">
        <v>27.2</v>
      </c>
      <c r="P42" s="370" t="s">
        <v>4</v>
      </c>
    </row>
    <row r="43" spans="1:16" x14ac:dyDescent="0.2">
      <c r="A43" s="446" t="s">
        <v>46</v>
      </c>
      <c r="B43" s="23" t="s">
        <v>8</v>
      </c>
      <c r="C43" s="23" t="s">
        <v>8</v>
      </c>
      <c r="D43" s="23" t="s">
        <v>8</v>
      </c>
      <c r="E43" s="23" t="s">
        <v>8</v>
      </c>
      <c r="F43" s="99" t="s">
        <v>8</v>
      </c>
      <c r="G43" s="99">
        <v>100.9</v>
      </c>
      <c r="H43" s="99">
        <v>98.1</v>
      </c>
      <c r="I43" s="99">
        <v>100</v>
      </c>
      <c r="J43" s="99">
        <v>100</v>
      </c>
      <c r="K43" s="99">
        <v>96.5</v>
      </c>
      <c r="L43" s="99">
        <v>99.3</v>
      </c>
      <c r="M43" s="99">
        <v>100.9</v>
      </c>
      <c r="N43" s="50">
        <v>95.8</v>
      </c>
      <c r="O43" s="758">
        <v>97.8</v>
      </c>
      <c r="P43" s="370" t="s">
        <v>4</v>
      </c>
    </row>
    <row r="44" spans="1:16" x14ac:dyDescent="0.2">
      <c r="A44" s="446" t="s">
        <v>47</v>
      </c>
      <c r="B44" s="34"/>
      <c r="C44" s="34"/>
      <c r="D44" s="34"/>
      <c r="E44" s="34"/>
      <c r="F44" s="759"/>
      <c r="G44" s="759"/>
      <c r="H44" s="759"/>
      <c r="I44" s="759"/>
      <c r="J44" s="99"/>
      <c r="K44" s="99"/>
      <c r="L44" s="99"/>
      <c r="M44" s="99"/>
      <c r="N44" s="50"/>
      <c r="O44" s="758"/>
      <c r="P44" s="16"/>
    </row>
    <row r="45" spans="1:16" x14ac:dyDescent="0.2">
      <c r="A45" s="446" t="s">
        <v>3</v>
      </c>
      <c r="B45" s="23" t="s">
        <v>8</v>
      </c>
      <c r="C45" s="23" t="s">
        <v>8</v>
      </c>
      <c r="D45" s="23" t="s">
        <v>8</v>
      </c>
      <c r="E45" s="23" t="s">
        <v>8</v>
      </c>
      <c r="F45" s="99">
        <v>28.954999999999998</v>
      </c>
      <c r="G45" s="99">
        <v>29.273</v>
      </c>
      <c r="H45" s="99">
        <v>28.675999999999998</v>
      </c>
      <c r="I45" s="99">
        <v>28.747</v>
      </c>
      <c r="J45" s="99">
        <v>28.681000000000001</v>
      </c>
      <c r="K45" s="99">
        <v>27.719000000000001</v>
      </c>
      <c r="L45" s="99">
        <v>27.594999999999999</v>
      </c>
      <c r="M45" s="99">
        <v>27.881</v>
      </c>
      <c r="N45" s="50">
        <v>26.658999999999999</v>
      </c>
      <c r="O45" s="758">
        <v>26.1</v>
      </c>
      <c r="P45" s="370" t="s">
        <v>4</v>
      </c>
    </row>
    <row r="46" spans="1:16" x14ac:dyDescent="0.2">
      <c r="A46" s="446" t="s">
        <v>46</v>
      </c>
      <c r="B46" s="23" t="s">
        <v>8</v>
      </c>
      <c r="C46" s="23" t="s">
        <v>8</v>
      </c>
      <c r="D46" s="23" t="s">
        <v>8</v>
      </c>
      <c r="E46" s="23" t="s">
        <v>8</v>
      </c>
      <c r="F46" s="99" t="s">
        <v>8</v>
      </c>
      <c r="G46" s="99">
        <v>101.1</v>
      </c>
      <c r="H46" s="99">
        <v>98</v>
      </c>
      <c r="I46" s="99">
        <v>100.2</v>
      </c>
      <c r="J46" s="99">
        <v>99.8</v>
      </c>
      <c r="K46" s="99">
        <v>96.6</v>
      </c>
      <c r="L46" s="99">
        <v>99.6</v>
      </c>
      <c r="M46" s="99">
        <v>101</v>
      </c>
      <c r="N46" s="50">
        <v>95.6</v>
      </c>
      <c r="O46" s="758">
        <v>97.8</v>
      </c>
      <c r="P46" s="370" t="s">
        <v>4</v>
      </c>
    </row>
    <row r="47" spans="1:16" x14ac:dyDescent="0.2">
      <c r="A47" s="446" t="s">
        <v>618</v>
      </c>
      <c r="B47" s="34"/>
      <c r="C47" s="34"/>
      <c r="D47" s="34"/>
      <c r="E47" s="34"/>
      <c r="F47" s="759"/>
      <c r="G47" s="759"/>
      <c r="H47" s="759"/>
      <c r="I47" s="759"/>
      <c r="J47" s="99"/>
      <c r="K47" s="99"/>
      <c r="L47" s="99"/>
      <c r="M47" s="99"/>
      <c r="N47" s="50"/>
      <c r="O47" s="16"/>
      <c r="P47" s="16"/>
    </row>
    <row r="48" spans="1:16" x14ac:dyDescent="0.2">
      <c r="A48" s="446" t="s">
        <v>230</v>
      </c>
      <c r="B48" s="23" t="s">
        <v>8</v>
      </c>
      <c r="C48" s="23" t="s">
        <v>8</v>
      </c>
      <c r="D48" s="23" t="s">
        <v>8</v>
      </c>
      <c r="E48" s="23" t="s">
        <v>8</v>
      </c>
      <c r="F48" s="99">
        <v>26.501999999999999</v>
      </c>
      <c r="G48" s="99">
        <v>27.370999999999999</v>
      </c>
      <c r="H48" s="99">
        <v>26.248999999999999</v>
      </c>
      <c r="I48" s="99">
        <v>26.152000000000001</v>
      </c>
      <c r="J48" s="99">
        <v>25.945</v>
      </c>
      <c r="K48" s="99">
        <v>25.539000000000001</v>
      </c>
      <c r="L48" s="99">
        <v>25.978999999999999</v>
      </c>
      <c r="M48" s="99">
        <v>26.411000000000001</v>
      </c>
      <c r="N48" s="50">
        <v>25.033999999999999</v>
      </c>
      <c r="O48" s="758">
        <v>24.8</v>
      </c>
      <c r="P48" s="370" t="s">
        <v>4</v>
      </c>
    </row>
    <row r="49" spans="1:16" x14ac:dyDescent="0.2">
      <c r="A49" s="446" t="s">
        <v>46</v>
      </c>
      <c r="B49" s="23" t="s">
        <v>8</v>
      </c>
      <c r="C49" s="23" t="s">
        <v>8</v>
      </c>
      <c r="D49" s="23" t="s">
        <v>8</v>
      </c>
      <c r="E49" s="23" t="s">
        <v>8</v>
      </c>
      <c r="F49" s="99" t="s">
        <v>8</v>
      </c>
      <c r="G49" s="99">
        <v>103.3</v>
      </c>
      <c r="H49" s="99">
        <v>95.9</v>
      </c>
      <c r="I49" s="99">
        <v>99.6</v>
      </c>
      <c r="J49" s="99">
        <v>99.2</v>
      </c>
      <c r="K49" s="99">
        <v>98.4</v>
      </c>
      <c r="L49" s="99">
        <v>101.7</v>
      </c>
      <c r="M49" s="99">
        <v>101.7</v>
      </c>
      <c r="N49" s="50">
        <v>94.8</v>
      </c>
      <c r="O49" s="758">
        <v>99</v>
      </c>
      <c r="P49" s="370" t="s">
        <v>4</v>
      </c>
    </row>
    <row r="50" spans="1:16" x14ac:dyDescent="0.2">
      <c r="A50" s="446" t="s">
        <v>672</v>
      </c>
      <c r="B50" s="23"/>
      <c r="C50" s="23"/>
      <c r="D50" s="23"/>
      <c r="E50" s="23"/>
      <c r="F50" s="99"/>
      <c r="G50" s="99"/>
      <c r="H50" s="99"/>
      <c r="I50" s="99"/>
      <c r="J50" s="99"/>
      <c r="K50" s="99"/>
      <c r="L50" s="99"/>
      <c r="M50" s="99"/>
      <c r="N50" s="50"/>
      <c r="O50" s="758"/>
      <c r="P50" s="16"/>
    </row>
    <row r="51" spans="1:16" x14ac:dyDescent="0.2">
      <c r="A51" s="446" t="s">
        <v>3</v>
      </c>
      <c r="B51" s="23" t="s">
        <v>8</v>
      </c>
      <c r="C51" s="23" t="s">
        <v>8</v>
      </c>
      <c r="D51" s="23" t="s">
        <v>8</v>
      </c>
      <c r="E51" s="23" t="s">
        <v>8</v>
      </c>
      <c r="F51" s="99">
        <v>2.4529999999999998</v>
      </c>
      <c r="G51" s="99">
        <v>1.9019999999999999</v>
      </c>
      <c r="H51" s="99">
        <v>2.427</v>
      </c>
      <c r="I51" s="99">
        <v>2.5950000000000002</v>
      </c>
      <c r="J51" s="99">
        <v>2.7360000000000002</v>
      </c>
      <c r="K51" s="99">
        <v>2.1800000000000002</v>
      </c>
      <c r="L51" s="99">
        <v>1.6160000000000001</v>
      </c>
      <c r="M51" s="99">
        <v>1.47</v>
      </c>
      <c r="N51" s="50">
        <v>1.625</v>
      </c>
      <c r="O51" s="758">
        <v>1.3</v>
      </c>
      <c r="P51" s="370" t="s">
        <v>4</v>
      </c>
    </row>
    <row r="52" spans="1:16" x14ac:dyDescent="0.2">
      <c r="A52" s="446" t="s">
        <v>46</v>
      </c>
      <c r="B52" s="23" t="s">
        <v>8</v>
      </c>
      <c r="C52" s="23" t="s">
        <v>8</v>
      </c>
      <c r="D52" s="23" t="s">
        <v>8</v>
      </c>
      <c r="E52" s="23" t="s">
        <v>8</v>
      </c>
      <c r="F52" s="99" t="s">
        <v>8</v>
      </c>
      <c r="G52" s="99">
        <v>77.5</v>
      </c>
      <c r="H52" s="99">
        <v>127.6</v>
      </c>
      <c r="I52" s="99">
        <v>106.9</v>
      </c>
      <c r="J52" s="99">
        <v>105.4</v>
      </c>
      <c r="K52" s="99">
        <v>79.7</v>
      </c>
      <c r="L52" s="99">
        <v>74.099999999999994</v>
      </c>
      <c r="M52" s="99">
        <v>91</v>
      </c>
      <c r="N52" s="50">
        <v>110.5</v>
      </c>
      <c r="O52" s="758">
        <v>79.099999999999994</v>
      </c>
      <c r="P52" s="370" t="s">
        <v>4</v>
      </c>
    </row>
    <row r="53" spans="1:16" x14ac:dyDescent="0.2">
      <c r="A53" s="446" t="s">
        <v>50</v>
      </c>
      <c r="B53" s="34"/>
      <c r="C53" s="34"/>
      <c r="D53" s="34"/>
      <c r="E53" s="34"/>
      <c r="F53" s="759"/>
      <c r="G53" s="759"/>
      <c r="H53" s="759"/>
      <c r="I53" s="759"/>
      <c r="J53" s="99"/>
      <c r="K53" s="99"/>
      <c r="L53" s="99"/>
      <c r="M53" s="99"/>
      <c r="N53" s="50"/>
      <c r="O53" s="758"/>
      <c r="P53" s="16"/>
    </row>
    <row r="54" spans="1:16" x14ac:dyDescent="0.2">
      <c r="A54" s="446" t="s">
        <v>230</v>
      </c>
      <c r="B54" s="23" t="s">
        <v>8</v>
      </c>
      <c r="C54" s="23" t="s">
        <v>8</v>
      </c>
      <c r="D54" s="23" t="s">
        <v>8</v>
      </c>
      <c r="E54" s="23" t="s">
        <v>8</v>
      </c>
      <c r="F54" s="99">
        <v>1.4450000000000001</v>
      </c>
      <c r="G54" s="99">
        <v>1.4119999999999999</v>
      </c>
      <c r="H54" s="99">
        <v>1.4279999999999999</v>
      </c>
      <c r="I54" s="99">
        <v>1.35</v>
      </c>
      <c r="J54" s="99">
        <v>1.4019999999999999</v>
      </c>
      <c r="K54" s="99">
        <v>1.302</v>
      </c>
      <c r="L54" s="99">
        <v>1.2310000000000001</v>
      </c>
      <c r="M54" s="99">
        <v>1.1970000000000001</v>
      </c>
      <c r="N54" s="50">
        <v>1.202</v>
      </c>
      <c r="O54" s="758">
        <v>1.2</v>
      </c>
      <c r="P54" s="370" t="s">
        <v>4</v>
      </c>
    </row>
    <row r="55" spans="1:16" x14ac:dyDescent="0.2">
      <c r="A55" s="446" t="s">
        <v>46</v>
      </c>
      <c r="B55" s="23" t="s">
        <v>8</v>
      </c>
      <c r="C55" s="23" t="s">
        <v>8</v>
      </c>
      <c r="D55" s="23" t="s">
        <v>8</v>
      </c>
      <c r="E55" s="23" t="s">
        <v>8</v>
      </c>
      <c r="F55" s="99" t="s">
        <v>8</v>
      </c>
      <c r="G55" s="99">
        <v>97.7</v>
      </c>
      <c r="H55" s="99">
        <v>101.1</v>
      </c>
      <c r="I55" s="99">
        <v>94.5</v>
      </c>
      <c r="J55" s="99">
        <v>103.9</v>
      </c>
      <c r="K55" s="99">
        <v>92.9</v>
      </c>
      <c r="L55" s="99">
        <v>94.5</v>
      </c>
      <c r="M55" s="99">
        <v>97.2</v>
      </c>
      <c r="N55" s="50">
        <v>100.4</v>
      </c>
      <c r="O55" s="758">
        <v>96.9</v>
      </c>
      <c r="P55" s="370" t="s">
        <v>4</v>
      </c>
    </row>
    <row r="56" spans="1:16" ht="22.5" x14ac:dyDescent="0.2">
      <c r="A56" s="446" t="s">
        <v>232</v>
      </c>
      <c r="B56" s="23" t="s">
        <v>8</v>
      </c>
      <c r="C56" s="23" t="s">
        <v>8</v>
      </c>
      <c r="D56" s="23" t="s">
        <v>8</v>
      </c>
      <c r="E56" s="23" t="s">
        <v>8</v>
      </c>
      <c r="F56" s="99" t="s">
        <v>8</v>
      </c>
      <c r="G56" s="99" t="s">
        <v>8</v>
      </c>
      <c r="H56" s="99" t="s">
        <v>8</v>
      </c>
      <c r="I56" s="99" t="s">
        <v>8</v>
      </c>
      <c r="J56" s="99" t="s">
        <v>8</v>
      </c>
      <c r="K56" s="99" t="s">
        <v>8</v>
      </c>
      <c r="L56" s="99" t="s">
        <v>8</v>
      </c>
      <c r="M56" s="99" t="s">
        <v>8</v>
      </c>
      <c r="N56" s="99" t="s">
        <v>8</v>
      </c>
      <c r="O56" s="105" t="s">
        <v>8</v>
      </c>
      <c r="P56" s="99" t="s">
        <v>8</v>
      </c>
    </row>
    <row r="57" spans="1:16" x14ac:dyDescent="0.2">
      <c r="A57" s="317" t="s">
        <v>233</v>
      </c>
      <c r="B57" s="23" t="s">
        <v>8</v>
      </c>
      <c r="C57" s="23" t="s">
        <v>8</v>
      </c>
      <c r="D57" s="23" t="s">
        <v>8</v>
      </c>
      <c r="E57" s="23" t="s">
        <v>8</v>
      </c>
      <c r="F57" s="99" t="s">
        <v>8</v>
      </c>
      <c r="G57" s="99" t="s">
        <v>8</v>
      </c>
      <c r="H57" s="99" t="s">
        <v>8</v>
      </c>
      <c r="I57" s="99" t="s">
        <v>8</v>
      </c>
      <c r="J57" s="99" t="s">
        <v>8</v>
      </c>
      <c r="K57" s="99" t="s">
        <v>8</v>
      </c>
      <c r="L57" s="99" t="s">
        <v>8</v>
      </c>
      <c r="M57" s="99" t="s">
        <v>8</v>
      </c>
      <c r="N57" s="99" t="s">
        <v>8</v>
      </c>
      <c r="O57" s="105" t="s">
        <v>8</v>
      </c>
      <c r="P57" s="99" t="s">
        <v>8</v>
      </c>
    </row>
    <row r="58" spans="1:16" x14ac:dyDescent="0.2">
      <c r="A58" s="446" t="s">
        <v>51</v>
      </c>
      <c r="B58" s="23" t="s">
        <v>8</v>
      </c>
      <c r="C58" s="23" t="s">
        <v>8</v>
      </c>
      <c r="D58" s="23" t="s">
        <v>8</v>
      </c>
      <c r="E58" s="23" t="s">
        <v>8</v>
      </c>
      <c r="F58" s="99">
        <v>4.8</v>
      </c>
      <c r="G58" s="99">
        <v>4.5999999999999996</v>
      </c>
      <c r="H58" s="99">
        <v>4.7</v>
      </c>
      <c r="I58" s="99">
        <v>4.5</v>
      </c>
      <c r="J58" s="99">
        <v>4.7</v>
      </c>
      <c r="K58" s="99">
        <v>4.5</v>
      </c>
      <c r="L58" s="99">
        <v>4.3</v>
      </c>
      <c r="M58" s="99">
        <v>4.0999999999999996</v>
      </c>
      <c r="N58" s="50">
        <v>4.3</v>
      </c>
      <c r="O58" s="758">
        <v>4.3</v>
      </c>
      <c r="P58" s="370" t="s">
        <v>4</v>
      </c>
    </row>
    <row r="59" spans="1:16" x14ac:dyDescent="0.2">
      <c r="A59" s="317" t="s">
        <v>52</v>
      </c>
      <c r="B59" s="23" t="s">
        <v>8</v>
      </c>
      <c r="C59" s="23" t="s">
        <v>8</v>
      </c>
      <c r="D59" s="23" t="s">
        <v>8</v>
      </c>
      <c r="E59" s="23" t="s">
        <v>8</v>
      </c>
      <c r="F59" s="23" t="s">
        <v>8</v>
      </c>
      <c r="G59" s="99" t="s">
        <v>8</v>
      </c>
      <c r="H59" s="99" t="s">
        <v>8</v>
      </c>
      <c r="I59" s="99">
        <v>3.7</v>
      </c>
      <c r="J59" s="99">
        <v>5.9</v>
      </c>
      <c r="K59" s="99">
        <v>5.8</v>
      </c>
      <c r="L59" s="99">
        <v>5.3</v>
      </c>
      <c r="M59" s="99">
        <v>5.3</v>
      </c>
      <c r="N59" s="99">
        <v>6.5</v>
      </c>
      <c r="O59" s="758">
        <v>4.9000000000000004</v>
      </c>
      <c r="P59" s="370" t="s">
        <v>4</v>
      </c>
    </row>
    <row r="60" spans="1:16" x14ac:dyDescent="0.2">
      <c r="A60" s="317" t="s">
        <v>533</v>
      </c>
      <c r="B60" s="23" t="s">
        <v>8</v>
      </c>
      <c r="C60" s="23" t="s">
        <v>8</v>
      </c>
      <c r="D60" s="23" t="s">
        <v>8</v>
      </c>
      <c r="E60" s="23" t="s">
        <v>8</v>
      </c>
      <c r="F60" s="99">
        <v>2.6</v>
      </c>
      <c r="G60" s="99">
        <v>1.3</v>
      </c>
      <c r="H60" s="99">
        <v>0.5</v>
      </c>
      <c r="I60" s="99">
        <v>5.3</v>
      </c>
      <c r="J60" s="99">
        <v>5</v>
      </c>
      <c r="K60" s="99">
        <v>5.9</v>
      </c>
      <c r="L60" s="99">
        <v>6</v>
      </c>
      <c r="M60" s="99">
        <v>5.5</v>
      </c>
      <c r="N60" s="99">
        <v>6.7</v>
      </c>
      <c r="O60" s="758">
        <v>3.6</v>
      </c>
      <c r="P60" s="370" t="s">
        <v>4</v>
      </c>
    </row>
    <row r="61" spans="1:16" s="720" customFormat="1" x14ac:dyDescent="0.2">
      <c r="A61" s="714" t="s">
        <v>413</v>
      </c>
      <c r="B61" s="722"/>
      <c r="C61" s="722"/>
      <c r="D61" s="722"/>
      <c r="E61" s="722"/>
      <c r="F61" s="722"/>
      <c r="G61" s="722"/>
      <c r="H61" s="722"/>
      <c r="I61" s="722"/>
      <c r="J61" s="725"/>
      <c r="K61" s="725"/>
      <c r="L61" s="725"/>
      <c r="M61" s="722"/>
      <c r="N61" s="765"/>
      <c r="O61" s="16"/>
      <c r="P61" s="724"/>
    </row>
    <row r="62" spans="1:16" s="720" customFormat="1" x14ac:dyDescent="0.2">
      <c r="A62" s="714" t="s">
        <v>224</v>
      </c>
      <c r="B62" s="723">
        <v>73736</v>
      </c>
      <c r="C62" s="723">
        <v>90274</v>
      </c>
      <c r="D62" s="723">
        <v>100731</v>
      </c>
      <c r="E62" s="723">
        <v>109782</v>
      </c>
      <c r="F62" s="723">
        <v>122023</v>
      </c>
      <c r="G62" s="723">
        <v>130303</v>
      </c>
      <c r="H62" s="723">
        <v>145758</v>
      </c>
      <c r="I62" s="723">
        <v>155414</v>
      </c>
      <c r="J62" s="726">
        <v>168685</v>
      </c>
      <c r="K62" s="735">
        <v>198874</v>
      </c>
      <c r="L62" s="735">
        <v>233949</v>
      </c>
      <c r="M62" s="725">
        <v>278261</v>
      </c>
      <c r="N62" s="723">
        <v>355478</v>
      </c>
      <c r="O62" s="766">
        <v>415653</v>
      </c>
      <c r="P62" s="736">
        <v>465648</v>
      </c>
    </row>
    <row r="63" spans="1:16" s="720" customFormat="1" x14ac:dyDescent="0.2">
      <c r="A63" s="714" t="s">
        <v>43</v>
      </c>
      <c r="B63" s="723">
        <v>500</v>
      </c>
      <c r="C63" s="723">
        <v>616</v>
      </c>
      <c r="D63" s="723">
        <v>676</v>
      </c>
      <c r="E63" s="723">
        <v>722</v>
      </c>
      <c r="F63" s="723">
        <v>681</v>
      </c>
      <c r="G63" s="723">
        <v>588</v>
      </c>
      <c r="H63" s="723">
        <v>426</v>
      </c>
      <c r="I63" s="723">
        <v>477</v>
      </c>
      <c r="J63" s="723">
        <v>489</v>
      </c>
      <c r="K63" s="735">
        <v>520</v>
      </c>
      <c r="L63" s="735">
        <v>567</v>
      </c>
      <c r="M63" s="723">
        <v>653.1488392836186</v>
      </c>
      <c r="N63" s="723">
        <v>772</v>
      </c>
      <c r="O63" s="767">
        <v>911</v>
      </c>
      <c r="P63" s="744">
        <v>991.92229038854805</v>
      </c>
    </row>
    <row r="64" spans="1:16" s="720" customFormat="1" x14ac:dyDescent="0.2">
      <c r="A64" s="714" t="s">
        <v>620</v>
      </c>
      <c r="B64" s="716">
        <v>112.6</v>
      </c>
      <c r="C64" s="716">
        <v>122.4</v>
      </c>
      <c r="D64" s="716">
        <v>111.6</v>
      </c>
      <c r="E64" s="716">
        <v>109</v>
      </c>
      <c r="F64" s="716">
        <v>111.2</v>
      </c>
      <c r="G64" s="716">
        <v>105.5</v>
      </c>
      <c r="H64" s="716">
        <v>111.9</v>
      </c>
      <c r="I64" s="716">
        <v>106.6</v>
      </c>
      <c r="J64" s="738">
        <v>108.5</v>
      </c>
      <c r="K64" s="739">
        <v>117.9</v>
      </c>
      <c r="L64" s="739">
        <v>117.6</v>
      </c>
      <c r="M64" s="725">
        <v>118.9</v>
      </c>
      <c r="N64" s="716">
        <v>127.7</v>
      </c>
      <c r="O64" s="768">
        <v>116.9</v>
      </c>
      <c r="P64" s="740">
        <v>112</v>
      </c>
    </row>
    <row r="65" spans="1:16" s="720" customFormat="1" x14ac:dyDescent="0.2">
      <c r="A65" s="714" t="s">
        <v>415</v>
      </c>
      <c r="B65" s="716">
        <v>105.2</v>
      </c>
      <c r="C65" s="716">
        <v>113.3</v>
      </c>
      <c r="D65" s="716">
        <v>106.2</v>
      </c>
      <c r="E65" s="716">
        <v>103.4</v>
      </c>
      <c r="F65" s="716">
        <v>104</v>
      </c>
      <c r="G65" s="716">
        <v>98.7</v>
      </c>
      <c r="H65" s="716">
        <v>98.2</v>
      </c>
      <c r="I65" s="716">
        <v>99.1</v>
      </c>
      <c r="J65" s="738">
        <v>102.7</v>
      </c>
      <c r="K65" s="739">
        <v>112</v>
      </c>
      <c r="L65" s="739">
        <v>110.3</v>
      </c>
      <c r="M65" s="725">
        <v>109.9</v>
      </c>
      <c r="N65" s="716">
        <v>110.8</v>
      </c>
      <c r="O65" s="768">
        <v>102</v>
      </c>
      <c r="P65" s="740">
        <v>102.5</v>
      </c>
    </row>
    <row r="66" spans="1:16" s="720" customFormat="1" x14ac:dyDescent="0.2">
      <c r="A66" s="714" t="s">
        <v>57</v>
      </c>
      <c r="B66" s="716" t="s">
        <v>64</v>
      </c>
      <c r="C66" s="716" t="s">
        <v>66</v>
      </c>
      <c r="D66" s="716" t="s">
        <v>71</v>
      </c>
      <c r="E66" s="716" t="s">
        <v>621</v>
      </c>
      <c r="F66" s="716" t="s">
        <v>622</v>
      </c>
      <c r="G66" s="716" t="s">
        <v>622</v>
      </c>
      <c r="H66" s="716" t="s">
        <v>621</v>
      </c>
      <c r="I66" s="716" t="s">
        <v>621</v>
      </c>
      <c r="J66" s="716" t="s">
        <v>622</v>
      </c>
      <c r="K66" s="739" t="s">
        <v>673</v>
      </c>
      <c r="L66" s="739" t="s">
        <v>674</v>
      </c>
      <c r="M66" s="716" t="s">
        <v>675</v>
      </c>
      <c r="N66" s="716" t="s">
        <v>676</v>
      </c>
      <c r="O66" s="769" t="s">
        <v>917</v>
      </c>
      <c r="P66" s="769" t="s">
        <v>626</v>
      </c>
    </row>
    <row r="67" spans="1:16" s="720" customFormat="1" ht="31.5" customHeight="1" x14ac:dyDescent="0.2">
      <c r="A67" s="714" t="s">
        <v>75</v>
      </c>
      <c r="B67" s="738" t="s">
        <v>627</v>
      </c>
      <c r="C67" s="726">
        <v>15999</v>
      </c>
      <c r="D67" s="726">
        <v>17439</v>
      </c>
      <c r="E67" s="723">
        <v>18660</v>
      </c>
      <c r="F67" s="723">
        <v>19966</v>
      </c>
      <c r="G67" s="723">
        <v>21364</v>
      </c>
      <c r="H67" s="723">
        <v>22859</v>
      </c>
      <c r="I67" s="723">
        <v>24459</v>
      </c>
      <c r="J67" s="723">
        <v>28284</v>
      </c>
      <c r="K67" s="770">
        <v>42500</v>
      </c>
      <c r="L67" s="770">
        <v>42500</v>
      </c>
      <c r="M67" s="718">
        <v>42500</v>
      </c>
      <c r="N67" s="744">
        <v>60000</v>
      </c>
      <c r="O67" s="771">
        <v>70000</v>
      </c>
      <c r="P67" s="1254">
        <v>85000</v>
      </c>
    </row>
    <row r="68" spans="1:16" x14ac:dyDescent="0.2">
      <c r="A68" s="1213" t="s">
        <v>80</v>
      </c>
      <c r="B68" s="1098"/>
      <c r="C68" s="1098"/>
      <c r="D68" s="1098"/>
      <c r="E68" s="1098"/>
      <c r="F68" s="1098"/>
      <c r="G68" s="1098"/>
      <c r="H68" s="1098"/>
      <c r="I68" s="1098"/>
      <c r="J68" s="1098"/>
      <c r="K68" s="1098"/>
      <c r="L68" s="1098"/>
      <c r="M68" s="1098"/>
      <c r="N68" s="1098"/>
      <c r="O68" s="1095"/>
      <c r="P68" s="1095"/>
    </row>
    <row r="69" spans="1:16" ht="12.75" x14ac:dyDescent="0.2">
      <c r="A69" s="446" t="s">
        <v>242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3"/>
      <c r="P69" s="16"/>
    </row>
    <row r="70" spans="1:16" x14ac:dyDescent="0.2">
      <c r="A70" s="446" t="s">
        <v>82</v>
      </c>
      <c r="B70" s="30">
        <v>9028</v>
      </c>
      <c r="C70" s="30">
        <v>14961</v>
      </c>
      <c r="D70" s="30">
        <v>20287</v>
      </c>
      <c r="E70" s="30">
        <v>19653</v>
      </c>
      <c r="F70" s="30">
        <v>20939</v>
      </c>
      <c r="G70" s="30">
        <v>20257</v>
      </c>
      <c r="H70" s="30">
        <v>18922</v>
      </c>
      <c r="I70" s="30">
        <v>20802</v>
      </c>
      <c r="J70" s="30">
        <v>27840</v>
      </c>
      <c r="K70" s="30">
        <v>37613</v>
      </c>
      <c r="L70" s="30">
        <v>59302</v>
      </c>
      <c r="M70" s="30">
        <v>77612</v>
      </c>
      <c r="N70" s="30">
        <v>93689</v>
      </c>
      <c r="O70" s="24">
        <v>86410.1</v>
      </c>
      <c r="P70" s="772">
        <v>82632.800000000003</v>
      </c>
    </row>
    <row r="71" spans="1:16" x14ac:dyDescent="0.2">
      <c r="A71" s="679" t="s">
        <v>84</v>
      </c>
      <c r="B71" s="64">
        <v>61.269087207329491</v>
      </c>
      <c r="C71" s="64">
        <v>102.03928522711772</v>
      </c>
      <c r="D71" s="64">
        <v>136.05391992488765</v>
      </c>
      <c r="E71" s="64">
        <v>129.18556497732203</v>
      </c>
      <c r="F71" s="64">
        <v>116.85361906356381</v>
      </c>
      <c r="G71" s="64">
        <v>91.358859874622297</v>
      </c>
      <c r="H71" s="64">
        <v>55.301613280336682</v>
      </c>
      <c r="I71" s="64">
        <v>63.809815950920246</v>
      </c>
      <c r="J71" s="64">
        <v>80.763540367265236</v>
      </c>
      <c r="K71" s="64">
        <v>98.270411495754402</v>
      </c>
      <c r="L71" s="64">
        <v>143.60576340961376</v>
      </c>
      <c r="M71" s="64">
        <v>182.17496420439878</v>
      </c>
      <c r="N71" s="64">
        <v>203.5</v>
      </c>
      <c r="O71" s="16">
        <v>189.4</v>
      </c>
      <c r="P71" s="772">
        <f>P70/469.44</f>
        <v>176.02419904567145</v>
      </c>
    </row>
    <row r="72" spans="1:16" ht="22.5" x14ac:dyDescent="0.2">
      <c r="A72" s="446" t="s">
        <v>677</v>
      </c>
      <c r="B72" s="69">
        <v>111.8</v>
      </c>
      <c r="C72" s="69">
        <v>155</v>
      </c>
      <c r="D72" s="64">
        <v>128.9</v>
      </c>
      <c r="E72" s="69">
        <v>92.7</v>
      </c>
      <c r="F72" s="64">
        <v>104.5</v>
      </c>
      <c r="G72" s="64">
        <v>94.2</v>
      </c>
      <c r="H72" s="64">
        <v>88.6</v>
      </c>
      <c r="I72" s="64">
        <v>103.2</v>
      </c>
      <c r="J72" s="64">
        <v>126</v>
      </c>
      <c r="K72" s="64">
        <v>132.6</v>
      </c>
      <c r="L72" s="64">
        <v>153.80000000000001</v>
      </c>
      <c r="M72" s="64">
        <v>125.2</v>
      </c>
      <c r="N72" s="64">
        <v>115.4</v>
      </c>
      <c r="O72" s="16">
        <v>89.1</v>
      </c>
      <c r="P72" s="772">
        <v>93.3</v>
      </c>
    </row>
    <row r="73" spans="1:16" ht="22.5" x14ac:dyDescent="0.2">
      <c r="A73" s="446" t="s">
        <v>630</v>
      </c>
      <c r="B73" s="64">
        <v>111.8</v>
      </c>
      <c r="C73" s="64">
        <v>173.3</v>
      </c>
      <c r="D73" s="64">
        <v>223.4</v>
      </c>
      <c r="E73" s="64">
        <v>207.1</v>
      </c>
      <c r="F73" s="64">
        <v>216.4</v>
      </c>
      <c r="G73" s="64">
        <v>203.8</v>
      </c>
      <c r="H73" s="64">
        <v>180.6</v>
      </c>
      <c r="I73" s="64">
        <v>186.4</v>
      </c>
      <c r="J73" s="64">
        <v>234.9</v>
      </c>
      <c r="K73" s="64">
        <v>311.5</v>
      </c>
      <c r="L73" s="64">
        <v>479.1</v>
      </c>
      <c r="M73" s="64">
        <v>599.79999999999995</v>
      </c>
      <c r="N73" s="36">
        <v>692.2</v>
      </c>
      <c r="O73" s="16">
        <v>616.79999999999995</v>
      </c>
      <c r="P73" s="772">
        <f>O73*P72/100</f>
        <v>575.47439999999995</v>
      </c>
    </row>
    <row r="74" spans="1:16" x14ac:dyDescent="0.2">
      <c r="A74" s="446" t="s">
        <v>87</v>
      </c>
      <c r="B74" s="36" t="s">
        <v>8</v>
      </c>
      <c r="C74" s="36" t="s">
        <v>8</v>
      </c>
      <c r="D74" s="36" t="s">
        <v>8</v>
      </c>
      <c r="E74" s="36" t="s">
        <v>8</v>
      </c>
      <c r="F74" s="36" t="s">
        <v>8</v>
      </c>
      <c r="G74" s="36" t="s">
        <v>8</v>
      </c>
      <c r="H74" s="36" t="s">
        <v>8</v>
      </c>
      <c r="I74" s="36" t="s">
        <v>8</v>
      </c>
      <c r="J74" s="36" t="s">
        <v>8</v>
      </c>
      <c r="K74" s="36" t="s">
        <v>8</v>
      </c>
      <c r="L74" s="36" t="s">
        <v>8</v>
      </c>
      <c r="M74" s="36" t="s">
        <v>8</v>
      </c>
      <c r="N74" s="36" t="s">
        <v>8</v>
      </c>
      <c r="O74" s="36" t="s">
        <v>8</v>
      </c>
      <c r="P74" s="718" t="s">
        <v>8</v>
      </c>
    </row>
    <row r="75" spans="1:16" x14ac:dyDescent="0.2">
      <c r="A75" s="446" t="s">
        <v>243</v>
      </c>
      <c r="B75" s="36" t="s">
        <v>8</v>
      </c>
      <c r="C75" s="36" t="s">
        <v>8</v>
      </c>
      <c r="D75" s="36" t="s">
        <v>8</v>
      </c>
      <c r="E75" s="36" t="s">
        <v>8</v>
      </c>
      <c r="F75" s="36" t="s">
        <v>8</v>
      </c>
      <c r="G75" s="36" t="s">
        <v>8</v>
      </c>
      <c r="H75" s="36" t="s">
        <v>8</v>
      </c>
      <c r="I75" s="36" t="s">
        <v>8</v>
      </c>
      <c r="J75" s="36" t="s">
        <v>8</v>
      </c>
      <c r="K75" s="36" t="s">
        <v>8</v>
      </c>
      <c r="L75" s="36" t="s">
        <v>8</v>
      </c>
      <c r="M75" s="36" t="s">
        <v>8</v>
      </c>
      <c r="N75" s="36" t="s">
        <v>8</v>
      </c>
      <c r="O75" s="36" t="s">
        <v>8</v>
      </c>
      <c r="P75" s="718" t="s">
        <v>8</v>
      </c>
    </row>
    <row r="76" spans="1:16" ht="33.75" x14ac:dyDescent="0.2">
      <c r="A76" s="446" t="s">
        <v>90</v>
      </c>
      <c r="B76" s="64">
        <v>44</v>
      </c>
      <c r="C76" s="64">
        <v>28</v>
      </c>
      <c r="D76" s="64">
        <v>43.8</v>
      </c>
      <c r="E76" s="36">
        <v>119.1</v>
      </c>
      <c r="F76" s="36">
        <v>128.30000000000001</v>
      </c>
      <c r="G76" s="36">
        <v>122.4</v>
      </c>
      <c r="H76" s="36">
        <v>107.8</v>
      </c>
      <c r="I76" s="36">
        <v>102.7</v>
      </c>
      <c r="J76" s="36">
        <v>157.4</v>
      </c>
      <c r="K76" s="36">
        <v>155.9</v>
      </c>
      <c r="L76" s="64">
        <v>161.4</v>
      </c>
      <c r="M76" s="36">
        <v>127.6</v>
      </c>
      <c r="N76" s="36">
        <v>119.7</v>
      </c>
      <c r="O76" s="718">
        <v>197.5</v>
      </c>
      <c r="P76" s="740">
        <v>326.44209999999998</v>
      </c>
    </row>
    <row r="77" spans="1:16" ht="22.5" x14ac:dyDescent="0.2">
      <c r="A77" s="317" t="s">
        <v>91</v>
      </c>
      <c r="B77" s="36">
        <v>2</v>
      </c>
      <c r="C77" s="36">
        <v>2</v>
      </c>
      <c r="D77" s="36">
        <v>2</v>
      </c>
      <c r="E77" s="36">
        <v>2</v>
      </c>
      <c r="F77" s="36">
        <v>2</v>
      </c>
      <c r="G77" s="36">
        <v>2</v>
      </c>
      <c r="H77" s="36">
        <v>2</v>
      </c>
      <c r="I77" s="36">
        <v>2</v>
      </c>
      <c r="J77" s="36">
        <v>2</v>
      </c>
      <c r="K77" s="36">
        <v>1</v>
      </c>
      <c r="L77" s="36">
        <v>1</v>
      </c>
      <c r="M77" s="36">
        <v>1</v>
      </c>
      <c r="N77" s="36">
        <v>1</v>
      </c>
      <c r="O77" s="1101">
        <v>1</v>
      </c>
      <c r="P77" s="718">
        <v>1</v>
      </c>
    </row>
    <row r="78" spans="1:16" x14ac:dyDescent="0.2">
      <c r="A78" s="328" t="s">
        <v>92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1101"/>
      <c r="P78" s="718"/>
    </row>
    <row r="79" spans="1:16" x14ac:dyDescent="0.2">
      <c r="A79" s="328" t="s">
        <v>245</v>
      </c>
      <c r="B79" s="36">
        <v>1</v>
      </c>
      <c r="C79" s="36">
        <v>1</v>
      </c>
      <c r="D79" s="36">
        <v>1</v>
      </c>
      <c r="E79" s="36">
        <v>1</v>
      </c>
      <c r="F79" s="36">
        <v>1</v>
      </c>
      <c r="G79" s="36">
        <v>1</v>
      </c>
      <c r="H79" s="36">
        <v>1</v>
      </c>
      <c r="I79" s="36">
        <v>1</v>
      </c>
      <c r="J79" s="36">
        <v>1</v>
      </c>
      <c r="K79" s="36">
        <v>1</v>
      </c>
      <c r="L79" s="36">
        <v>1</v>
      </c>
      <c r="M79" s="36">
        <v>1</v>
      </c>
      <c r="N79" s="36">
        <v>1</v>
      </c>
      <c r="O79" s="1101">
        <v>1</v>
      </c>
      <c r="P79" s="718">
        <v>1</v>
      </c>
    </row>
    <row r="80" spans="1:16" x14ac:dyDescent="0.2">
      <c r="A80" s="328" t="s">
        <v>94</v>
      </c>
      <c r="B80" s="36" t="s">
        <v>8</v>
      </c>
      <c r="C80" s="36" t="s">
        <v>8</v>
      </c>
      <c r="D80" s="36" t="s">
        <v>8</v>
      </c>
      <c r="E80" s="36" t="s">
        <v>8</v>
      </c>
      <c r="F80" s="36" t="s">
        <v>8</v>
      </c>
      <c r="G80" s="36" t="s">
        <v>8</v>
      </c>
      <c r="H80" s="36" t="s">
        <v>8</v>
      </c>
      <c r="I80" s="36" t="s">
        <v>8</v>
      </c>
      <c r="J80" s="36" t="s">
        <v>8</v>
      </c>
      <c r="K80" s="36" t="s">
        <v>8</v>
      </c>
      <c r="L80" s="36" t="s">
        <v>8</v>
      </c>
      <c r="M80" s="36" t="s">
        <v>8</v>
      </c>
      <c r="N80" s="36" t="s">
        <v>8</v>
      </c>
      <c r="O80" s="1101" t="s">
        <v>8</v>
      </c>
      <c r="P80" s="718" t="s">
        <v>8</v>
      </c>
    </row>
    <row r="81" spans="1:16" x14ac:dyDescent="0.2">
      <c r="A81" s="328" t="s">
        <v>95</v>
      </c>
      <c r="B81" s="36">
        <v>1</v>
      </c>
      <c r="C81" s="36">
        <v>1</v>
      </c>
      <c r="D81" s="36">
        <v>1</v>
      </c>
      <c r="E81" s="36">
        <v>1</v>
      </c>
      <c r="F81" s="36">
        <v>1</v>
      </c>
      <c r="G81" s="36">
        <v>1</v>
      </c>
      <c r="H81" s="36">
        <v>1</v>
      </c>
      <c r="I81" s="36">
        <v>1</v>
      </c>
      <c r="J81" s="36">
        <v>1</v>
      </c>
      <c r="K81" s="36" t="s">
        <v>8</v>
      </c>
      <c r="L81" s="36" t="s">
        <v>8</v>
      </c>
      <c r="M81" s="36" t="s">
        <v>8</v>
      </c>
      <c r="N81" s="36" t="s">
        <v>8</v>
      </c>
      <c r="O81" s="1101" t="s">
        <v>8</v>
      </c>
      <c r="P81" s="718" t="s">
        <v>8</v>
      </c>
    </row>
    <row r="82" spans="1:16" x14ac:dyDescent="0.2">
      <c r="A82" s="328" t="s">
        <v>246</v>
      </c>
      <c r="B82" s="36" t="s">
        <v>8</v>
      </c>
      <c r="C82" s="36" t="s">
        <v>8</v>
      </c>
      <c r="D82" s="36" t="s">
        <v>8</v>
      </c>
      <c r="E82" s="36" t="s">
        <v>8</v>
      </c>
      <c r="F82" s="36" t="s">
        <v>8</v>
      </c>
      <c r="G82" s="36" t="s">
        <v>8</v>
      </c>
      <c r="H82" s="36" t="s">
        <v>8</v>
      </c>
      <c r="I82" s="36" t="s">
        <v>8</v>
      </c>
      <c r="J82" s="36" t="s">
        <v>8</v>
      </c>
      <c r="K82" s="36" t="s">
        <v>8</v>
      </c>
      <c r="L82" s="36" t="s">
        <v>8</v>
      </c>
      <c r="M82" s="36" t="s">
        <v>8</v>
      </c>
      <c r="N82" s="36" t="s">
        <v>8</v>
      </c>
      <c r="O82" s="1101" t="s">
        <v>8</v>
      </c>
      <c r="P82" s="718" t="s">
        <v>8</v>
      </c>
    </row>
    <row r="83" spans="1:16" ht="12.75" customHeight="1" x14ac:dyDescent="0.2">
      <c r="A83" s="317" t="s">
        <v>97</v>
      </c>
      <c r="B83" s="30">
        <v>40</v>
      </c>
      <c r="C83" s="30">
        <v>43</v>
      </c>
      <c r="D83" s="30">
        <v>42</v>
      </c>
      <c r="E83" s="36">
        <v>47</v>
      </c>
      <c r="F83" s="36">
        <v>47</v>
      </c>
      <c r="G83" s="36">
        <v>49</v>
      </c>
      <c r="H83" s="36">
        <v>55</v>
      </c>
      <c r="I83" s="36">
        <v>55</v>
      </c>
      <c r="J83" s="36">
        <v>55</v>
      </c>
      <c r="K83" s="36">
        <v>44</v>
      </c>
      <c r="L83" s="36">
        <v>44</v>
      </c>
      <c r="M83" s="36">
        <v>43</v>
      </c>
      <c r="N83" s="36">
        <v>43</v>
      </c>
      <c r="O83" s="1101">
        <v>43</v>
      </c>
      <c r="P83" s="718">
        <v>43</v>
      </c>
    </row>
    <row r="84" spans="1:16" x14ac:dyDescent="0.2">
      <c r="A84" s="329" t="s">
        <v>98</v>
      </c>
      <c r="B84" s="36">
        <v>13</v>
      </c>
      <c r="C84" s="36">
        <v>14</v>
      </c>
      <c r="D84" s="36">
        <v>13</v>
      </c>
      <c r="E84" s="36">
        <v>13</v>
      </c>
      <c r="F84" s="36">
        <v>13</v>
      </c>
      <c r="G84" s="36">
        <v>15</v>
      </c>
      <c r="H84" s="36">
        <v>16</v>
      </c>
      <c r="I84" s="36">
        <v>16</v>
      </c>
      <c r="J84" s="36">
        <v>16</v>
      </c>
      <c r="K84" s="36">
        <v>11</v>
      </c>
      <c r="L84" s="36">
        <v>11</v>
      </c>
      <c r="M84" s="36">
        <v>10</v>
      </c>
      <c r="N84" s="36">
        <v>10</v>
      </c>
      <c r="O84" s="1101">
        <v>10</v>
      </c>
      <c r="P84" s="718">
        <v>10</v>
      </c>
    </row>
    <row r="85" spans="1:16" x14ac:dyDescent="0.2">
      <c r="A85" s="330" t="s">
        <v>99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1101"/>
      <c r="P85" s="718"/>
    </row>
    <row r="86" spans="1:16" x14ac:dyDescent="0.2">
      <c r="A86" s="330" t="s">
        <v>100</v>
      </c>
      <c r="B86" s="36">
        <v>1</v>
      </c>
      <c r="C86" s="36" t="s">
        <v>8</v>
      </c>
      <c r="D86" s="36" t="s">
        <v>8</v>
      </c>
      <c r="E86" s="36" t="s">
        <v>8</v>
      </c>
      <c r="F86" s="36" t="s">
        <v>8</v>
      </c>
      <c r="G86" s="36" t="s">
        <v>8</v>
      </c>
      <c r="H86" s="36" t="s">
        <v>8</v>
      </c>
      <c r="I86" s="36" t="s">
        <v>8</v>
      </c>
      <c r="J86" s="36" t="s">
        <v>8</v>
      </c>
      <c r="K86" s="36" t="s">
        <v>8</v>
      </c>
      <c r="L86" s="36" t="s">
        <v>8</v>
      </c>
      <c r="M86" s="36" t="s">
        <v>8</v>
      </c>
      <c r="N86" s="36" t="s">
        <v>8</v>
      </c>
      <c r="O86" s="1101" t="s">
        <v>8</v>
      </c>
      <c r="P86" s="718" t="s">
        <v>8</v>
      </c>
    </row>
    <row r="87" spans="1:16" x14ac:dyDescent="0.2">
      <c r="A87" s="330" t="s">
        <v>102</v>
      </c>
      <c r="B87" s="36" t="s">
        <v>8</v>
      </c>
      <c r="C87" s="36">
        <v>1</v>
      </c>
      <c r="D87" s="36">
        <v>1</v>
      </c>
      <c r="E87" s="36" t="s">
        <v>8</v>
      </c>
      <c r="F87" s="36" t="s">
        <v>8</v>
      </c>
      <c r="G87" s="36" t="s">
        <v>8</v>
      </c>
      <c r="H87" s="36" t="s">
        <v>8</v>
      </c>
      <c r="I87" s="36" t="s">
        <v>8</v>
      </c>
      <c r="J87" s="36" t="s">
        <v>8</v>
      </c>
      <c r="K87" s="36" t="s">
        <v>8</v>
      </c>
      <c r="L87" s="36" t="s">
        <v>8</v>
      </c>
      <c r="M87" s="36" t="s">
        <v>8</v>
      </c>
      <c r="N87" s="36" t="s">
        <v>8</v>
      </c>
      <c r="O87" s="1101" t="s">
        <v>8</v>
      </c>
      <c r="P87" s="718" t="s">
        <v>8</v>
      </c>
    </row>
    <row r="88" spans="1:16" x14ac:dyDescent="0.2">
      <c r="A88" s="330" t="s">
        <v>103</v>
      </c>
      <c r="B88" s="36" t="s">
        <v>8</v>
      </c>
      <c r="C88" s="36" t="s">
        <v>8</v>
      </c>
      <c r="D88" s="36" t="s">
        <v>8</v>
      </c>
      <c r="E88" s="36" t="s">
        <v>8</v>
      </c>
      <c r="F88" s="36" t="s">
        <v>8</v>
      </c>
      <c r="G88" s="36" t="s">
        <v>8</v>
      </c>
      <c r="H88" s="36" t="s">
        <v>8</v>
      </c>
      <c r="I88" s="36" t="s">
        <v>8</v>
      </c>
      <c r="J88" s="36" t="s">
        <v>8</v>
      </c>
      <c r="K88" s="36" t="s">
        <v>8</v>
      </c>
      <c r="L88" s="36" t="s">
        <v>8</v>
      </c>
      <c r="M88" s="36" t="s">
        <v>8</v>
      </c>
      <c r="N88" s="36" t="s">
        <v>8</v>
      </c>
      <c r="O88" s="1101" t="s">
        <v>8</v>
      </c>
      <c r="P88" s="718" t="s">
        <v>8</v>
      </c>
    </row>
    <row r="89" spans="1:16" x14ac:dyDescent="0.2">
      <c r="A89" s="330" t="s">
        <v>104</v>
      </c>
      <c r="B89" s="36">
        <v>6</v>
      </c>
      <c r="C89" s="36">
        <v>7</v>
      </c>
      <c r="D89" s="36">
        <v>6</v>
      </c>
      <c r="E89" s="36">
        <v>5</v>
      </c>
      <c r="F89" s="36">
        <v>5</v>
      </c>
      <c r="G89" s="36">
        <v>5</v>
      </c>
      <c r="H89" s="36">
        <v>7</v>
      </c>
      <c r="I89" s="36">
        <v>7</v>
      </c>
      <c r="J89" s="36">
        <v>7</v>
      </c>
      <c r="K89" s="36">
        <v>4</v>
      </c>
      <c r="L89" s="36">
        <v>4</v>
      </c>
      <c r="M89" s="36">
        <v>3</v>
      </c>
      <c r="N89" s="36">
        <v>3</v>
      </c>
      <c r="O89" s="1101">
        <v>3</v>
      </c>
      <c r="P89" s="718">
        <v>3</v>
      </c>
    </row>
    <row r="90" spans="1:16" x14ac:dyDescent="0.2">
      <c r="A90" s="1213" t="s">
        <v>678</v>
      </c>
      <c r="B90" s="1098"/>
      <c r="C90" s="1098"/>
      <c r="D90" s="1098"/>
      <c r="E90" s="1098"/>
      <c r="F90" s="1098"/>
      <c r="G90" s="1098"/>
      <c r="H90" s="1098"/>
      <c r="I90" s="1098"/>
      <c r="J90" s="1098"/>
      <c r="K90" s="1098"/>
      <c r="L90" s="1098"/>
      <c r="M90" s="1098"/>
      <c r="N90" s="1098"/>
      <c r="O90" s="1095"/>
      <c r="P90" s="1095"/>
    </row>
    <row r="91" spans="1:16" x14ac:dyDescent="0.2">
      <c r="A91" s="417" t="s">
        <v>106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4"/>
      <c r="O91" s="16"/>
      <c r="P91" s="16"/>
    </row>
    <row r="92" spans="1:16" x14ac:dyDescent="0.2">
      <c r="A92" s="446" t="s">
        <v>82</v>
      </c>
      <c r="B92" s="69">
        <v>9208.5740000000005</v>
      </c>
      <c r="C92" s="69">
        <v>77985.978000000003</v>
      </c>
      <c r="D92" s="69">
        <v>59224.057000000001</v>
      </c>
      <c r="E92" s="69">
        <v>76967.623000000007</v>
      </c>
      <c r="F92" s="69">
        <v>83283.695999999996</v>
      </c>
      <c r="G92" s="69">
        <v>69301.684999999998</v>
      </c>
      <c r="H92" s="69">
        <v>110738.535</v>
      </c>
      <c r="I92" s="69">
        <v>133356.424</v>
      </c>
      <c r="J92" s="69">
        <v>138641.098</v>
      </c>
      <c r="K92" s="69">
        <v>132008.386</v>
      </c>
      <c r="L92" s="69">
        <v>126514.94899999999</v>
      </c>
      <c r="M92" s="69">
        <v>160203.80499999999</v>
      </c>
      <c r="N92" s="64">
        <v>192513</v>
      </c>
      <c r="O92" s="22">
        <v>164752.78700000001</v>
      </c>
      <c r="P92" s="755">
        <v>175463.93400000001</v>
      </c>
    </row>
    <row r="93" spans="1:16" ht="22.5" x14ac:dyDescent="0.2">
      <c r="A93" s="317" t="s">
        <v>418</v>
      </c>
      <c r="B93" s="69">
        <v>1.4359958211820401</v>
      </c>
      <c r="C93" s="69">
        <v>9.476884262496915</v>
      </c>
      <c r="D93" s="69">
        <v>6.1326649392181976</v>
      </c>
      <c r="E93" s="69">
        <v>7.706775651950375</v>
      </c>
      <c r="F93" s="69">
        <v>7.4651351776533827</v>
      </c>
      <c r="G93" s="69">
        <v>6.7824547009519067</v>
      </c>
      <c r="H93" s="69">
        <v>7.3502814383266131</v>
      </c>
      <c r="I93" s="69">
        <v>8.4321136473623906</v>
      </c>
      <c r="J93" s="69">
        <v>7.4534266641046658</v>
      </c>
      <c r="K93" s="69">
        <v>6.1287978497338482</v>
      </c>
      <c r="L93" s="69">
        <v>5.2706858229322622</v>
      </c>
      <c r="M93" s="69">
        <v>5.7973099755626603</v>
      </c>
      <c r="N93" s="64">
        <v>8.6807556738568099</v>
      </c>
      <c r="O93" s="22">
        <v>7.1</v>
      </c>
      <c r="P93" s="755">
        <v>6.6017694719619184</v>
      </c>
    </row>
    <row r="94" spans="1:16" ht="12.75" x14ac:dyDescent="0.2">
      <c r="A94" s="317" t="s">
        <v>885</v>
      </c>
      <c r="B94" s="130" t="s">
        <v>4</v>
      </c>
      <c r="C94" s="130" t="s">
        <v>4</v>
      </c>
      <c r="D94" s="130" t="s">
        <v>4</v>
      </c>
      <c r="E94" s="130" t="s">
        <v>4</v>
      </c>
      <c r="F94" s="130" t="s">
        <v>4</v>
      </c>
      <c r="G94" s="130" t="s">
        <v>4</v>
      </c>
      <c r="H94" s="130" t="s">
        <v>4</v>
      </c>
      <c r="I94" s="130" t="s">
        <v>4</v>
      </c>
      <c r="J94" s="130" t="s">
        <v>4</v>
      </c>
      <c r="K94" s="130" t="s">
        <v>4</v>
      </c>
      <c r="L94" s="130" t="s">
        <v>4</v>
      </c>
      <c r="M94" s="130" t="s">
        <v>4</v>
      </c>
      <c r="N94" s="130" t="s">
        <v>4</v>
      </c>
      <c r="O94" s="69" t="s">
        <v>4</v>
      </c>
      <c r="P94" s="748" t="s">
        <v>4</v>
      </c>
    </row>
    <row r="95" spans="1:16" s="720" customFormat="1" x14ac:dyDescent="0.2">
      <c r="A95" s="747" t="s">
        <v>679</v>
      </c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1380"/>
      <c r="P95" s="765"/>
    </row>
    <row r="96" spans="1:16" s="720" customFormat="1" x14ac:dyDescent="0.2">
      <c r="A96" s="714" t="s">
        <v>82</v>
      </c>
      <c r="B96" s="748">
        <v>1206.7370000000001</v>
      </c>
      <c r="C96" s="748">
        <v>16638.802</v>
      </c>
      <c r="D96" s="748">
        <v>845.04499999999996</v>
      </c>
      <c r="E96" s="748">
        <v>16620.601999999999</v>
      </c>
      <c r="F96" s="748">
        <v>8670.2980000000007</v>
      </c>
      <c r="G96" s="748">
        <v>395.71</v>
      </c>
      <c r="H96" s="748">
        <v>2205.5219999999999</v>
      </c>
      <c r="I96" s="748">
        <v>228.851</v>
      </c>
      <c r="J96" s="748">
        <v>6938.1559999999999</v>
      </c>
      <c r="K96" s="748">
        <v>3743.5990000000002</v>
      </c>
      <c r="L96" s="748">
        <v>1167.07</v>
      </c>
      <c r="M96" s="748">
        <v>78.155000000000001</v>
      </c>
      <c r="N96" s="749">
        <v>262.39999999999998</v>
      </c>
      <c r="O96" s="755">
        <v>248.423</v>
      </c>
      <c r="P96" s="755">
        <v>217.60599999999999</v>
      </c>
    </row>
    <row r="97" spans="1:16" s="720" customFormat="1" ht="12.75" x14ac:dyDescent="0.2">
      <c r="A97" s="721" t="s">
        <v>885</v>
      </c>
      <c r="B97" s="719" t="s">
        <v>4</v>
      </c>
      <c r="C97" s="719" t="s">
        <v>4</v>
      </c>
      <c r="D97" s="719" t="s">
        <v>4</v>
      </c>
      <c r="E97" s="719" t="s">
        <v>4</v>
      </c>
      <c r="F97" s="719" t="s">
        <v>4</v>
      </c>
      <c r="G97" s="719" t="s">
        <v>4</v>
      </c>
      <c r="H97" s="719" t="s">
        <v>4</v>
      </c>
      <c r="I97" s="719" t="s">
        <v>4</v>
      </c>
      <c r="J97" s="719" t="s">
        <v>4</v>
      </c>
      <c r="K97" s="719" t="s">
        <v>4</v>
      </c>
      <c r="L97" s="719" t="s">
        <v>4</v>
      </c>
      <c r="M97" s="719" t="s">
        <v>4</v>
      </c>
      <c r="N97" s="719" t="s">
        <v>4</v>
      </c>
      <c r="O97" s="748" t="s">
        <v>4</v>
      </c>
      <c r="P97" s="748" t="s">
        <v>4</v>
      </c>
    </row>
    <row r="98" spans="1:16" s="720" customFormat="1" x14ac:dyDescent="0.2">
      <c r="A98" s="747" t="s">
        <v>349</v>
      </c>
      <c r="B98" s="749"/>
      <c r="C98" s="749"/>
      <c r="D98" s="749"/>
      <c r="E98" s="749"/>
      <c r="F98" s="749"/>
      <c r="G98" s="749"/>
      <c r="H98" s="749"/>
      <c r="I98" s="749"/>
      <c r="J98" s="749"/>
      <c r="K98" s="749"/>
      <c r="L98" s="749"/>
      <c r="M98" s="749"/>
      <c r="N98" s="749"/>
      <c r="O98" s="1381"/>
      <c r="P98" s="718"/>
    </row>
    <row r="99" spans="1:16" s="720" customFormat="1" x14ac:dyDescent="0.2">
      <c r="A99" s="714" t="s">
        <v>82</v>
      </c>
      <c r="B99" s="748">
        <v>5912.674</v>
      </c>
      <c r="C99" s="748">
        <v>57669.038999999997</v>
      </c>
      <c r="D99" s="748">
        <v>54657.902000000002</v>
      </c>
      <c r="E99" s="748">
        <v>54677.572999999997</v>
      </c>
      <c r="F99" s="748">
        <v>69376.891000000003</v>
      </c>
      <c r="G99" s="748">
        <v>63007.296000000002</v>
      </c>
      <c r="H99" s="748">
        <v>101830.523</v>
      </c>
      <c r="I99" s="748">
        <v>124514.43799999999</v>
      </c>
      <c r="J99" s="748">
        <v>121654.876</v>
      </c>
      <c r="K99" s="748">
        <v>118779.04399999999</v>
      </c>
      <c r="L99" s="748">
        <v>116497.133</v>
      </c>
      <c r="M99" s="748">
        <v>152006.997</v>
      </c>
      <c r="N99" s="749">
        <v>183604</v>
      </c>
      <c r="O99" s="755">
        <v>156650.95300000001</v>
      </c>
      <c r="P99" s="755">
        <v>163918.47700000001</v>
      </c>
    </row>
    <row r="100" spans="1:16" s="720" customFormat="1" ht="12.75" x14ac:dyDescent="0.2">
      <c r="A100" s="721" t="s">
        <v>885</v>
      </c>
      <c r="B100" s="719" t="s">
        <v>4</v>
      </c>
      <c r="C100" s="719" t="s">
        <v>4</v>
      </c>
      <c r="D100" s="719" t="s">
        <v>4</v>
      </c>
      <c r="E100" s="719" t="s">
        <v>4</v>
      </c>
      <c r="F100" s="719" t="s">
        <v>4</v>
      </c>
      <c r="G100" s="719" t="s">
        <v>4</v>
      </c>
      <c r="H100" s="719" t="s">
        <v>4</v>
      </c>
      <c r="I100" s="719" t="s">
        <v>4</v>
      </c>
      <c r="J100" s="719" t="s">
        <v>4</v>
      </c>
      <c r="K100" s="719" t="s">
        <v>4</v>
      </c>
      <c r="L100" s="719" t="s">
        <v>4</v>
      </c>
      <c r="M100" s="719" t="s">
        <v>4</v>
      </c>
      <c r="N100" s="719" t="s">
        <v>4</v>
      </c>
      <c r="O100" s="748" t="s">
        <v>4</v>
      </c>
      <c r="P100" s="748" t="s">
        <v>4</v>
      </c>
    </row>
    <row r="101" spans="1:16" s="720" customFormat="1" x14ac:dyDescent="0.2">
      <c r="A101" s="750" t="s">
        <v>118</v>
      </c>
      <c r="B101" s="748">
        <v>28.814</v>
      </c>
      <c r="C101" s="748">
        <v>52.569000000000003</v>
      </c>
      <c r="D101" s="748">
        <v>120.90900000000001</v>
      </c>
      <c r="E101" s="748">
        <v>275.17099999999999</v>
      </c>
      <c r="F101" s="748">
        <v>274.84800000000001</v>
      </c>
      <c r="G101" s="748">
        <v>312.96100000000001</v>
      </c>
      <c r="H101" s="748">
        <v>324.26799999999997</v>
      </c>
      <c r="I101" s="748">
        <v>429.04899999999998</v>
      </c>
      <c r="J101" s="748">
        <v>480.75700000000001</v>
      </c>
      <c r="K101" s="748">
        <v>574.43700000000001</v>
      </c>
      <c r="L101" s="748">
        <v>526.12</v>
      </c>
      <c r="M101" s="748">
        <v>582.12699999999995</v>
      </c>
      <c r="N101" s="749">
        <v>633.70000000000005</v>
      </c>
      <c r="O101" s="773">
        <v>776.29899999999998</v>
      </c>
      <c r="P101" s="755">
        <v>629.6</v>
      </c>
    </row>
    <row r="102" spans="1:16" s="720" customFormat="1" x14ac:dyDescent="0.2">
      <c r="A102" s="750" t="s">
        <v>119</v>
      </c>
      <c r="B102" s="748">
        <v>10.375</v>
      </c>
      <c r="C102" s="748">
        <v>11.093</v>
      </c>
      <c r="D102" s="748">
        <v>11.949</v>
      </c>
      <c r="E102" s="748">
        <v>3.923</v>
      </c>
      <c r="F102" s="748">
        <v>0.28799999999999998</v>
      </c>
      <c r="G102" s="748" t="s">
        <v>8</v>
      </c>
      <c r="H102" s="748" t="s">
        <v>8</v>
      </c>
      <c r="I102" s="748" t="s">
        <v>8</v>
      </c>
      <c r="J102" s="748" t="s">
        <v>8</v>
      </c>
      <c r="K102" s="748" t="s">
        <v>8</v>
      </c>
      <c r="L102" s="748" t="s">
        <v>8</v>
      </c>
      <c r="M102" s="748" t="s">
        <v>8</v>
      </c>
      <c r="N102" s="749" t="s">
        <v>8</v>
      </c>
      <c r="O102" s="749">
        <v>1.1399999999999999</v>
      </c>
      <c r="P102" s="755" t="s">
        <v>101</v>
      </c>
    </row>
    <row r="103" spans="1:16" s="720" customFormat="1" x14ac:dyDescent="0.2">
      <c r="A103" s="751" t="s">
        <v>120</v>
      </c>
      <c r="B103" s="748">
        <v>8.8279999999999994</v>
      </c>
      <c r="C103" s="748">
        <v>10.98</v>
      </c>
      <c r="D103" s="748">
        <v>11.659000000000001</v>
      </c>
      <c r="E103" s="748">
        <v>12.42</v>
      </c>
      <c r="F103" s="748">
        <v>10.081</v>
      </c>
      <c r="G103" s="748">
        <v>9.6950000000000003</v>
      </c>
      <c r="H103" s="748">
        <v>1.1819999999999999</v>
      </c>
      <c r="I103" s="748" t="s">
        <v>8</v>
      </c>
      <c r="J103" s="748" t="s">
        <v>8</v>
      </c>
      <c r="K103" s="748" t="s">
        <v>8</v>
      </c>
      <c r="L103" s="748">
        <v>157.41900000000001</v>
      </c>
      <c r="M103" s="748">
        <v>199.25299999999999</v>
      </c>
      <c r="N103" s="749">
        <v>474.1</v>
      </c>
      <c r="O103" s="748">
        <v>630.52700000000004</v>
      </c>
      <c r="P103" s="755">
        <v>504.315</v>
      </c>
    </row>
    <row r="104" spans="1:16" s="720" customFormat="1" ht="33.75" x14ac:dyDescent="0.2">
      <c r="A104" s="751" t="s">
        <v>419</v>
      </c>
      <c r="B104" s="748">
        <v>59.381</v>
      </c>
      <c r="C104" s="748">
        <v>124.06699999999999</v>
      </c>
      <c r="D104" s="748">
        <v>122.47199999999999</v>
      </c>
      <c r="E104" s="748">
        <v>124.848</v>
      </c>
      <c r="F104" s="748">
        <v>98.402000000000001</v>
      </c>
      <c r="G104" s="748">
        <v>93.781000000000006</v>
      </c>
      <c r="H104" s="748">
        <v>95.207999999999998</v>
      </c>
      <c r="I104" s="748">
        <v>132.05500000000001</v>
      </c>
      <c r="J104" s="748">
        <v>151.67500000000001</v>
      </c>
      <c r="K104" s="748">
        <v>157.06800000000001</v>
      </c>
      <c r="L104" s="748">
        <v>203.488</v>
      </c>
      <c r="M104" s="748">
        <v>219.273</v>
      </c>
      <c r="N104" s="749">
        <v>296.8</v>
      </c>
      <c r="O104" s="748">
        <v>308.37200000000001</v>
      </c>
      <c r="P104" s="755">
        <v>279.63099999999997</v>
      </c>
    </row>
    <row r="105" spans="1:16" s="720" customFormat="1" x14ac:dyDescent="0.2">
      <c r="A105" s="751" t="s">
        <v>122</v>
      </c>
      <c r="B105" s="748" t="s">
        <v>8</v>
      </c>
      <c r="C105" s="748">
        <v>903.80200000000002</v>
      </c>
      <c r="D105" s="748">
        <v>896.83100000000002</v>
      </c>
      <c r="E105" s="748">
        <v>702.63099999999997</v>
      </c>
      <c r="F105" s="748">
        <v>2279.413</v>
      </c>
      <c r="G105" s="748">
        <v>1825.3119999999999</v>
      </c>
      <c r="H105" s="748">
        <v>2765.058</v>
      </c>
      <c r="I105" s="748">
        <v>1588.039</v>
      </c>
      <c r="J105" s="748">
        <v>1379.48</v>
      </c>
      <c r="K105" s="748">
        <v>1745.4880000000001</v>
      </c>
      <c r="L105" s="748">
        <v>802.82500000000005</v>
      </c>
      <c r="M105" s="748">
        <v>877.05700000000002</v>
      </c>
      <c r="N105" s="749">
        <v>3356.4</v>
      </c>
      <c r="O105" s="755">
        <v>5761.1229999999996</v>
      </c>
      <c r="P105" s="755">
        <v>5932.723</v>
      </c>
    </row>
    <row r="106" spans="1:16" s="720" customFormat="1" ht="22.5" x14ac:dyDescent="0.2">
      <c r="A106" s="751" t="s">
        <v>420</v>
      </c>
      <c r="B106" s="748" t="s">
        <v>8</v>
      </c>
      <c r="C106" s="748">
        <v>53.542999999999999</v>
      </c>
      <c r="D106" s="748">
        <v>148.53800000000001</v>
      </c>
      <c r="E106" s="748">
        <v>155.881</v>
      </c>
      <c r="F106" s="748">
        <v>187.715</v>
      </c>
      <c r="G106" s="748">
        <v>178.15700000000001</v>
      </c>
      <c r="H106" s="748">
        <v>258.86200000000002</v>
      </c>
      <c r="I106" s="748">
        <v>306.209</v>
      </c>
      <c r="J106" s="748">
        <v>355.673</v>
      </c>
      <c r="K106" s="748">
        <v>381.56299999999999</v>
      </c>
      <c r="L106" s="748">
        <v>548.55200000000002</v>
      </c>
      <c r="M106" s="748">
        <v>906.59299999999996</v>
      </c>
      <c r="N106" s="749">
        <v>1141.3</v>
      </c>
      <c r="O106" s="755">
        <v>1144.298</v>
      </c>
      <c r="P106" s="755">
        <v>1044.373</v>
      </c>
    </row>
    <row r="107" spans="1:16" s="720" customFormat="1" x14ac:dyDescent="0.2">
      <c r="A107" s="751" t="s">
        <v>421</v>
      </c>
      <c r="B107" s="748">
        <v>717.85</v>
      </c>
      <c r="C107" s="748">
        <v>36394.745999999999</v>
      </c>
      <c r="D107" s="748">
        <v>31742.507000000001</v>
      </c>
      <c r="E107" s="748">
        <v>31744.233</v>
      </c>
      <c r="F107" s="748">
        <v>44771.44</v>
      </c>
      <c r="G107" s="748">
        <v>44407.014999999999</v>
      </c>
      <c r="H107" s="748">
        <v>82213.604999999996</v>
      </c>
      <c r="I107" s="748">
        <v>116797.751</v>
      </c>
      <c r="J107" s="748">
        <v>112323.05899999999</v>
      </c>
      <c r="K107" s="748">
        <v>106451.10400000001</v>
      </c>
      <c r="L107" s="748">
        <v>103155.40300000001</v>
      </c>
      <c r="M107" s="748">
        <v>134925.03200000001</v>
      </c>
      <c r="N107" s="749">
        <v>155552.20000000001</v>
      </c>
      <c r="O107" s="755">
        <v>124003.25</v>
      </c>
      <c r="P107" s="755">
        <v>136507.40700000001</v>
      </c>
    </row>
    <row r="108" spans="1:16" s="720" customFormat="1" ht="22.5" x14ac:dyDescent="0.2">
      <c r="A108" s="751" t="s">
        <v>422</v>
      </c>
      <c r="B108" s="748">
        <v>330.589</v>
      </c>
      <c r="C108" s="748">
        <v>636.35299999999995</v>
      </c>
      <c r="D108" s="748">
        <v>6903.98</v>
      </c>
      <c r="E108" s="748">
        <v>6379.9409999999998</v>
      </c>
      <c r="F108" s="748">
        <v>6517.701</v>
      </c>
      <c r="G108" s="748">
        <v>5167.8450000000003</v>
      </c>
      <c r="H108" s="748">
        <v>5668.7039999999997</v>
      </c>
      <c r="I108" s="748">
        <v>2572.0709999999999</v>
      </c>
      <c r="J108" s="748">
        <v>4095.2449999999999</v>
      </c>
      <c r="K108" s="748">
        <v>5530.8010000000004</v>
      </c>
      <c r="L108" s="748">
        <v>6140.6530000000002</v>
      </c>
      <c r="M108" s="748">
        <v>8155.3149999999996</v>
      </c>
      <c r="N108" s="749">
        <v>12759.5</v>
      </c>
      <c r="O108" s="755">
        <v>14134.245000000001</v>
      </c>
      <c r="P108" s="755">
        <v>10700.645</v>
      </c>
    </row>
    <row r="109" spans="1:16" s="720" customFormat="1" ht="22.5" x14ac:dyDescent="0.2">
      <c r="A109" s="751" t="s">
        <v>127</v>
      </c>
      <c r="B109" s="748">
        <v>4648.7780000000002</v>
      </c>
      <c r="C109" s="748">
        <v>6467.7910000000002</v>
      </c>
      <c r="D109" s="748">
        <v>8.1340000000000003</v>
      </c>
      <c r="E109" s="748">
        <v>6.6219999999999999</v>
      </c>
      <c r="F109" s="748">
        <v>1.1679999999999999</v>
      </c>
      <c r="G109" s="748" t="s">
        <v>8</v>
      </c>
      <c r="H109" s="748" t="s">
        <v>8</v>
      </c>
      <c r="I109" s="748">
        <v>23.803000000000001</v>
      </c>
      <c r="J109" s="748">
        <v>25.725000000000001</v>
      </c>
      <c r="K109" s="748">
        <v>13.727</v>
      </c>
      <c r="L109" s="748" t="s">
        <v>8</v>
      </c>
      <c r="M109" s="748" t="s">
        <v>8</v>
      </c>
      <c r="N109" s="749" t="s">
        <v>8</v>
      </c>
      <c r="O109" s="749">
        <v>788.94399999999996</v>
      </c>
      <c r="P109" s="755">
        <v>145.19999999999999</v>
      </c>
    </row>
    <row r="110" spans="1:16" s="720" customFormat="1" ht="22.5" x14ac:dyDescent="0.2">
      <c r="A110" s="751" t="s">
        <v>128</v>
      </c>
      <c r="B110" s="748" t="s">
        <v>8</v>
      </c>
      <c r="C110" s="748" t="s">
        <v>8</v>
      </c>
      <c r="D110" s="748" t="s">
        <v>8</v>
      </c>
      <c r="E110" s="748" t="s">
        <v>8</v>
      </c>
      <c r="F110" s="748" t="s">
        <v>8</v>
      </c>
      <c r="G110" s="748" t="s">
        <v>8</v>
      </c>
      <c r="H110" s="748" t="s">
        <v>8</v>
      </c>
      <c r="I110" s="748" t="s">
        <v>8</v>
      </c>
      <c r="J110" s="748" t="s">
        <v>8</v>
      </c>
      <c r="K110" s="748" t="s">
        <v>8</v>
      </c>
      <c r="L110" s="748" t="s">
        <v>8</v>
      </c>
      <c r="M110" s="748" t="s">
        <v>8</v>
      </c>
      <c r="N110" s="749" t="s">
        <v>8</v>
      </c>
      <c r="O110" s="749" t="s">
        <v>8</v>
      </c>
      <c r="P110" s="755" t="s">
        <v>8</v>
      </c>
    </row>
    <row r="111" spans="1:16" s="720" customFormat="1" x14ac:dyDescent="0.2">
      <c r="A111" s="751" t="s">
        <v>423</v>
      </c>
      <c r="B111" s="748" t="s">
        <v>8</v>
      </c>
      <c r="C111" s="748" t="s">
        <v>8</v>
      </c>
      <c r="D111" s="748" t="s">
        <v>8</v>
      </c>
      <c r="E111" s="748" t="s">
        <v>8</v>
      </c>
      <c r="F111" s="748" t="s">
        <v>8</v>
      </c>
      <c r="G111" s="748" t="s">
        <v>8</v>
      </c>
      <c r="H111" s="748" t="s">
        <v>8</v>
      </c>
      <c r="I111" s="748" t="s">
        <v>8</v>
      </c>
      <c r="J111" s="748" t="s">
        <v>8</v>
      </c>
      <c r="K111" s="748" t="s">
        <v>8</v>
      </c>
      <c r="L111" s="748" t="s">
        <v>8</v>
      </c>
      <c r="M111" s="748" t="s">
        <v>8</v>
      </c>
      <c r="N111" s="749" t="s">
        <v>8</v>
      </c>
      <c r="O111" s="749" t="s">
        <v>8</v>
      </c>
      <c r="P111" s="755" t="s">
        <v>8</v>
      </c>
    </row>
    <row r="112" spans="1:16" s="720" customFormat="1" x14ac:dyDescent="0.2">
      <c r="A112" s="751" t="s">
        <v>424</v>
      </c>
      <c r="B112" s="748">
        <v>0.35599999999999998</v>
      </c>
      <c r="C112" s="748">
        <v>1.0489999999999999</v>
      </c>
      <c r="D112" s="748">
        <v>1</v>
      </c>
      <c r="E112" s="748">
        <v>1.716</v>
      </c>
      <c r="F112" s="748">
        <v>1.139</v>
      </c>
      <c r="G112" s="748">
        <v>2.0030000000000001</v>
      </c>
      <c r="H112" s="748">
        <v>3.7629999999999999</v>
      </c>
      <c r="I112" s="748">
        <v>1.821</v>
      </c>
      <c r="J112" s="748">
        <v>1.7470000000000001</v>
      </c>
      <c r="K112" s="748">
        <v>0.60299999999999998</v>
      </c>
      <c r="L112" s="748">
        <v>0.57599999999999996</v>
      </c>
      <c r="M112" s="748">
        <v>1.6990000000000001</v>
      </c>
      <c r="N112" s="749">
        <v>1.2</v>
      </c>
      <c r="O112" s="748">
        <v>4.8259999999999996</v>
      </c>
      <c r="P112" s="755" t="s">
        <v>8</v>
      </c>
    </row>
    <row r="113" spans="1:16" s="720" customFormat="1" ht="22.5" x14ac:dyDescent="0.2">
      <c r="A113" s="747" t="s">
        <v>131</v>
      </c>
      <c r="B113" s="716"/>
      <c r="C113" s="716"/>
      <c r="D113" s="716"/>
      <c r="E113" s="716"/>
      <c r="F113" s="716"/>
      <c r="G113" s="716"/>
      <c r="H113" s="716"/>
      <c r="I113" s="716"/>
      <c r="J113" s="774"/>
      <c r="K113" s="716"/>
      <c r="L113" s="719"/>
      <c r="M113" s="719"/>
      <c r="N113" s="749"/>
      <c r="O113" s="1381"/>
      <c r="P113" s="718"/>
    </row>
    <row r="114" spans="1:16" s="720" customFormat="1" x14ac:dyDescent="0.2">
      <c r="A114" s="714" t="s">
        <v>82</v>
      </c>
      <c r="B114" s="748">
        <v>1856.9190000000001</v>
      </c>
      <c r="C114" s="748">
        <v>3395.366</v>
      </c>
      <c r="D114" s="748">
        <v>3422.0250000000001</v>
      </c>
      <c r="E114" s="748">
        <v>5289.6679999999997</v>
      </c>
      <c r="F114" s="748">
        <v>4758.7160000000003</v>
      </c>
      <c r="G114" s="748">
        <v>5366.8720000000003</v>
      </c>
      <c r="H114" s="748">
        <v>6078.9210000000003</v>
      </c>
      <c r="I114" s="748">
        <v>8038.2489999999998</v>
      </c>
      <c r="J114" s="748">
        <v>9454.0990000000002</v>
      </c>
      <c r="K114" s="748">
        <v>8864.5409999999993</v>
      </c>
      <c r="L114" s="748">
        <v>8133.9769999999999</v>
      </c>
      <c r="M114" s="748">
        <v>7098.5450000000001</v>
      </c>
      <c r="N114" s="749">
        <v>7586.1</v>
      </c>
      <c r="O114" s="755">
        <v>6887.5230000000001</v>
      </c>
      <c r="P114" s="755">
        <v>10144.09</v>
      </c>
    </row>
    <row r="115" spans="1:16" s="720" customFormat="1" ht="12.75" x14ac:dyDescent="0.2">
      <c r="A115" s="721" t="s">
        <v>885</v>
      </c>
      <c r="B115" s="719" t="s">
        <v>4</v>
      </c>
      <c r="C115" s="719" t="s">
        <v>4</v>
      </c>
      <c r="D115" s="719" t="s">
        <v>4</v>
      </c>
      <c r="E115" s="719" t="s">
        <v>4</v>
      </c>
      <c r="F115" s="719" t="s">
        <v>4</v>
      </c>
      <c r="G115" s="719" t="s">
        <v>4</v>
      </c>
      <c r="H115" s="719" t="s">
        <v>4</v>
      </c>
      <c r="I115" s="719" t="s">
        <v>4</v>
      </c>
      <c r="J115" s="719" t="s">
        <v>4</v>
      </c>
      <c r="K115" s="719" t="s">
        <v>4</v>
      </c>
      <c r="L115" s="719" t="s">
        <v>4</v>
      </c>
      <c r="M115" s="719" t="s">
        <v>4</v>
      </c>
      <c r="N115" s="719" t="s">
        <v>4</v>
      </c>
      <c r="O115" s="748" t="s">
        <v>4</v>
      </c>
      <c r="P115" s="748" t="s">
        <v>4</v>
      </c>
    </row>
    <row r="116" spans="1:16" s="720" customFormat="1" ht="22.5" x14ac:dyDescent="0.2">
      <c r="A116" s="747" t="s">
        <v>132</v>
      </c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1381"/>
      <c r="P116" s="718"/>
    </row>
    <row r="117" spans="1:16" s="720" customFormat="1" x14ac:dyDescent="0.2">
      <c r="A117" s="714" t="s">
        <v>82</v>
      </c>
      <c r="B117" s="748">
        <v>232.244</v>
      </c>
      <c r="C117" s="748">
        <v>282.77100000000002</v>
      </c>
      <c r="D117" s="748">
        <v>299.08499999999998</v>
      </c>
      <c r="E117" s="748">
        <v>379.78</v>
      </c>
      <c r="F117" s="748">
        <v>477.791</v>
      </c>
      <c r="G117" s="748">
        <v>531.80700000000002</v>
      </c>
      <c r="H117" s="748">
        <v>623.56899999999996</v>
      </c>
      <c r="I117" s="748">
        <v>574.88599999999997</v>
      </c>
      <c r="J117" s="748">
        <v>593.96699999999998</v>
      </c>
      <c r="K117" s="748">
        <v>621.202</v>
      </c>
      <c r="L117" s="748">
        <v>716.76900000000001</v>
      </c>
      <c r="M117" s="748">
        <v>1020.1079999999999</v>
      </c>
      <c r="N117" s="749">
        <v>1060.4000000000001</v>
      </c>
      <c r="O117" s="755">
        <v>965.88800000000003</v>
      </c>
      <c r="P117" s="755">
        <v>1183.761</v>
      </c>
    </row>
    <row r="118" spans="1:16" s="720" customFormat="1" ht="12.75" x14ac:dyDescent="0.2">
      <c r="A118" s="721" t="s">
        <v>885</v>
      </c>
      <c r="B118" s="775" t="s">
        <v>4</v>
      </c>
      <c r="C118" s="775" t="s">
        <v>4</v>
      </c>
      <c r="D118" s="775" t="s">
        <v>4</v>
      </c>
      <c r="E118" s="775" t="s">
        <v>4</v>
      </c>
      <c r="F118" s="775" t="s">
        <v>4</v>
      </c>
      <c r="G118" s="775" t="s">
        <v>4</v>
      </c>
      <c r="H118" s="775" t="s">
        <v>4</v>
      </c>
      <c r="I118" s="775" t="s">
        <v>4</v>
      </c>
      <c r="J118" s="775" t="s">
        <v>4</v>
      </c>
      <c r="K118" s="775" t="s">
        <v>4</v>
      </c>
      <c r="L118" s="775" t="s">
        <v>4</v>
      </c>
      <c r="M118" s="775" t="s">
        <v>4</v>
      </c>
      <c r="N118" s="775" t="s">
        <v>4</v>
      </c>
      <c r="O118" s="748" t="s">
        <v>4</v>
      </c>
      <c r="P118" s="748" t="s">
        <v>4</v>
      </c>
    </row>
    <row r="119" spans="1:16" s="720" customFormat="1" ht="22.5" x14ac:dyDescent="0.2">
      <c r="A119" s="714" t="s">
        <v>133</v>
      </c>
      <c r="B119" s="718"/>
      <c r="C119" s="718"/>
      <c r="D119" s="718"/>
      <c r="E119" s="718"/>
      <c r="F119" s="718"/>
      <c r="G119" s="718"/>
      <c r="H119" s="718"/>
      <c r="I119" s="718"/>
      <c r="J119" s="718"/>
      <c r="K119" s="718"/>
      <c r="L119" s="718"/>
      <c r="M119" s="718"/>
      <c r="N119" s="718"/>
      <c r="O119" s="1187"/>
      <c r="P119" s="1187"/>
    </row>
    <row r="120" spans="1:16" x14ac:dyDescent="0.2">
      <c r="A120" s="446" t="s">
        <v>267</v>
      </c>
      <c r="B120" s="23">
        <v>2087.6</v>
      </c>
      <c r="C120" s="23">
        <v>3365</v>
      </c>
      <c r="D120" s="23">
        <v>3594.6</v>
      </c>
      <c r="E120" s="760">
        <v>4386.2</v>
      </c>
      <c r="F120" s="760">
        <v>5138.7</v>
      </c>
      <c r="G120" s="23">
        <v>5283.5</v>
      </c>
      <c r="H120" s="23">
        <v>5256.5</v>
      </c>
      <c r="I120" s="23">
        <v>6170.1</v>
      </c>
      <c r="J120" s="23">
        <v>6512.8</v>
      </c>
      <c r="K120" s="23">
        <v>6699</v>
      </c>
      <c r="L120" s="130">
        <v>8476.5</v>
      </c>
      <c r="M120" s="130">
        <v>11242.5</v>
      </c>
      <c r="N120" s="64">
        <v>13127.7</v>
      </c>
      <c r="O120" s="749">
        <v>11968</v>
      </c>
      <c r="P120" s="1381">
        <v>12565.1</v>
      </c>
    </row>
    <row r="121" spans="1:16" ht="22.5" x14ac:dyDescent="0.2">
      <c r="A121" s="446" t="s">
        <v>633</v>
      </c>
      <c r="B121" s="23">
        <v>107.2</v>
      </c>
      <c r="C121" s="23">
        <v>111.3</v>
      </c>
      <c r="D121" s="23">
        <v>115.7</v>
      </c>
      <c r="E121" s="760">
        <v>111.4</v>
      </c>
      <c r="F121" s="760">
        <v>111.6</v>
      </c>
      <c r="G121" s="23">
        <v>105.3</v>
      </c>
      <c r="H121" s="23">
        <v>100.7</v>
      </c>
      <c r="I121" s="23">
        <v>96.5</v>
      </c>
      <c r="J121" s="23">
        <v>103.3</v>
      </c>
      <c r="K121" s="23">
        <v>104</v>
      </c>
      <c r="L121" s="130">
        <v>106.3</v>
      </c>
      <c r="M121" s="130">
        <v>104.5</v>
      </c>
      <c r="N121" s="64">
        <v>100</v>
      </c>
      <c r="O121" s="749">
        <v>95.2</v>
      </c>
      <c r="P121" s="1381">
        <v>147</v>
      </c>
    </row>
    <row r="122" spans="1:16" x14ac:dyDescent="0.2">
      <c r="A122" s="431" t="s">
        <v>135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64"/>
      <c r="P122" s="24"/>
    </row>
    <row r="123" spans="1:16" x14ac:dyDescent="0.2">
      <c r="A123" s="431" t="s">
        <v>136</v>
      </c>
      <c r="B123" s="90"/>
      <c r="C123" s="90"/>
      <c r="D123" s="90"/>
      <c r="E123" s="90"/>
      <c r="F123" s="90"/>
      <c r="G123" s="90"/>
      <c r="H123" s="23"/>
      <c r="I123" s="23"/>
      <c r="J123" s="23"/>
      <c r="K123" s="23"/>
      <c r="L123" s="130"/>
      <c r="M123" s="130"/>
      <c r="N123" s="102"/>
      <c r="O123" s="64"/>
      <c r="P123" s="24"/>
    </row>
    <row r="124" spans="1:16" x14ac:dyDescent="0.2">
      <c r="A124" s="432" t="s">
        <v>82</v>
      </c>
      <c r="B124" s="23">
        <v>1203.5</v>
      </c>
      <c r="C124" s="23">
        <v>2368.8000000000002</v>
      </c>
      <c r="D124" s="23">
        <v>2295.1</v>
      </c>
      <c r="E124" s="760">
        <v>2961</v>
      </c>
      <c r="F124" s="23">
        <v>3627.1</v>
      </c>
      <c r="G124" s="23">
        <v>3780.7</v>
      </c>
      <c r="H124" s="23">
        <v>3685.2</v>
      </c>
      <c r="I124" s="23">
        <v>4893.6000000000004</v>
      </c>
      <c r="J124" s="23">
        <v>5153</v>
      </c>
      <c r="K124" s="23">
        <v>5169.2</v>
      </c>
      <c r="L124" s="23">
        <v>6783.6</v>
      </c>
      <c r="M124" s="23">
        <v>9299.7999999999993</v>
      </c>
      <c r="N124" s="64">
        <v>10670.7</v>
      </c>
      <c r="O124" s="749">
        <v>9700.2999999999993</v>
      </c>
      <c r="P124" s="772">
        <v>10114.299999999999</v>
      </c>
    </row>
    <row r="125" spans="1:16" ht="22.5" x14ac:dyDescent="0.2">
      <c r="A125" s="432" t="s">
        <v>137</v>
      </c>
      <c r="B125" s="23">
        <v>111</v>
      </c>
      <c r="C125" s="23">
        <v>118</v>
      </c>
      <c r="D125" s="23">
        <v>116.5</v>
      </c>
      <c r="E125" s="760">
        <v>115.4</v>
      </c>
      <c r="F125" s="23">
        <v>114.2</v>
      </c>
      <c r="G125" s="23">
        <v>108.7</v>
      </c>
      <c r="H125" s="23">
        <v>101.5</v>
      </c>
      <c r="I125" s="23">
        <v>106.2</v>
      </c>
      <c r="J125" s="23">
        <v>103.8</v>
      </c>
      <c r="K125" s="23">
        <v>103.4</v>
      </c>
      <c r="L125" s="23">
        <v>108</v>
      </c>
      <c r="M125" s="23">
        <v>105</v>
      </c>
      <c r="N125" s="64">
        <v>99.3</v>
      </c>
      <c r="O125" s="749">
        <v>94.7</v>
      </c>
      <c r="P125" s="772">
        <v>162.9</v>
      </c>
    </row>
    <row r="126" spans="1:16" x14ac:dyDescent="0.2">
      <c r="A126" s="431" t="s">
        <v>138</v>
      </c>
      <c r="B126" s="90"/>
      <c r="C126" s="90"/>
      <c r="D126" s="90"/>
      <c r="E126" s="90"/>
      <c r="F126" s="90"/>
      <c r="G126" s="90"/>
      <c r="H126" s="23"/>
      <c r="I126" s="23"/>
      <c r="J126" s="23"/>
      <c r="K126" s="23"/>
      <c r="L126" s="23"/>
      <c r="M126" s="23"/>
      <c r="N126" s="64"/>
      <c r="O126" s="749"/>
      <c r="P126" s="772"/>
    </row>
    <row r="127" spans="1:16" x14ac:dyDescent="0.2">
      <c r="A127" s="432" t="s">
        <v>82</v>
      </c>
      <c r="B127" s="23">
        <v>884.1</v>
      </c>
      <c r="C127" s="23">
        <v>996.2</v>
      </c>
      <c r="D127" s="23">
        <v>1299.5</v>
      </c>
      <c r="E127" s="760">
        <v>1425.2</v>
      </c>
      <c r="F127" s="23">
        <v>1511.6</v>
      </c>
      <c r="G127" s="23">
        <v>1502.8</v>
      </c>
      <c r="H127" s="23">
        <v>1571.3</v>
      </c>
      <c r="I127" s="23">
        <v>1276.5</v>
      </c>
      <c r="J127" s="23">
        <v>1359.8</v>
      </c>
      <c r="K127" s="23">
        <v>1529.7</v>
      </c>
      <c r="L127" s="23">
        <v>1692.9</v>
      </c>
      <c r="M127" s="23">
        <v>1942.7</v>
      </c>
      <c r="N127" s="64">
        <v>2457.1</v>
      </c>
      <c r="O127" s="749">
        <v>2267.6999999999998</v>
      </c>
      <c r="P127" s="772">
        <v>2450.9</v>
      </c>
    </row>
    <row r="128" spans="1:16" ht="22.5" x14ac:dyDescent="0.2">
      <c r="A128" s="432" t="s">
        <v>139</v>
      </c>
      <c r="B128" s="23">
        <v>101.2</v>
      </c>
      <c r="C128" s="23">
        <v>102.2</v>
      </c>
      <c r="D128" s="23">
        <v>113.5</v>
      </c>
      <c r="E128" s="23">
        <v>104.5</v>
      </c>
      <c r="F128" s="23">
        <v>106.1</v>
      </c>
      <c r="G128" s="23">
        <v>97</v>
      </c>
      <c r="H128" s="23">
        <v>98.8</v>
      </c>
      <c r="I128" s="23">
        <v>73.599999999999994</v>
      </c>
      <c r="J128" s="23">
        <v>101.2</v>
      </c>
      <c r="K128" s="23">
        <v>106.3</v>
      </c>
      <c r="L128" s="23">
        <v>100.7</v>
      </c>
      <c r="M128" s="23">
        <v>102.6</v>
      </c>
      <c r="N128" s="64">
        <v>103.2</v>
      </c>
      <c r="O128" s="749">
        <v>98</v>
      </c>
      <c r="P128" s="772">
        <v>104</v>
      </c>
    </row>
    <row r="129" spans="1:16" ht="22.5" x14ac:dyDescent="0.2">
      <c r="A129" s="446" t="s">
        <v>634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96"/>
      <c r="P129" s="24"/>
    </row>
    <row r="130" spans="1:16" ht="22.5" x14ac:dyDescent="0.2">
      <c r="A130" s="337" t="s">
        <v>680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16"/>
      <c r="P130" s="64"/>
    </row>
    <row r="131" spans="1:16" x14ac:dyDescent="0.2">
      <c r="A131" s="446" t="s">
        <v>273</v>
      </c>
      <c r="B131" s="23">
        <v>0.8</v>
      </c>
      <c r="C131" s="23">
        <v>0.8</v>
      </c>
      <c r="D131" s="23">
        <v>0.9</v>
      </c>
      <c r="E131" s="23">
        <v>1</v>
      </c>
      <c r="F131" s="23">
        <v>1.1000000000000001</v>
      </c>
      <c r="G131" s="23">
        <v>1</v>
      </c>
      <c r="H131" s="23">
        <v>0.9</v>
      </c>
      <c r="I131" s="23">
        <v>0.9</v>
      </c>
      <c r="J131" s="23">
        <v>1.1000000000000001</v>
      </c>
      <c r="K131" s="35">
        <v>1.2</v>
      </c>
      <c r="L131" s="35">
        <v>1.1000000000000001</v>
      </c>
      <c r="M131" s="23">
        <v>1.2</v>
      </c>
      <c r="N131" s="64">
        <v>1.2</v>
      </c>
      <c r="O131" s="64">
        <v>1.5</v>
      </c>
      <c r="P131" s="64">
        <v>1.3</v>
      </c>
    </row>
    <row r="132" spans="1:16" x14ac:dyDescent="0.2">
      <c r="A132" s="446" t="s">
        <v>427</v>
      </c>
      <c r="B132" s="130" t="s">
        <v>8</v>
      </c>
      <c r="C132" s="130" t="s">
        <v>8</v>
      </c>
      <c r="D132" s="130" t="s">
        <v>8</v>
      </c>
      <c r="E132" s="130" t="s">
        <v>8</v>
      </c>
      <c r="F132" s="130" t="s">
        <v>8</v>
      </c>
      <c r="G132" s="130" t="s">
        <v>8</v>
      </c>
      <c r="H132" s="130" t="s">
        <v>8</v>
      </c>
      <c r="I132" s="130" t="s">
        <v>8</v>
      </c>
      <c r="J132" s="130" t="s">
        <v>8</v>
      </c>
      <c r="K132" s="130" t="s">
        <v>8</v>
      </c>
      <c r="L132" s="35" t="s">
        <v>8</v>
      </c>
      <c r="M132" s="23" t="s">
        <v>8</v>
      </c>
      <c r="N132" s="64" t="s">
        <v>8</v>
      </c>
      <c r="O132" s="96" t="s">
        <v>8</v>
      </c>
      <c r="P132" s="64" t="s">
        <v>8</v>
      </c>
    </row>
    <row r="133" spans="1:16" x14ac:dyDescent="0.2">
      <c r="A133" s="446" t="s">
        <v>636</v>
      </c>
      <c r="B133" s="130" t="s">
        <v>8</v>
      </c>
      <c r="C133" s="130" t="s">
        <v>8</v>
      </c>
      <c r="D133" s="130" t="s">
        <v>8</v>
      </c>
      <c r="E133" s="130" t="s">
        <v>8</v>
      </c>
      <c r="F133" s="130" t="s">
        <v>8</v>
      </c>
      <c r="G133" s="130" t="s">
        <v>8</v>
      </c>
      <c r="H133" s="130" t="s">
        <v>8</v>
      </c>
      <c r="I133" s="130" t="s">
        <v>8</v>
      </c>
      <c r="J133" s="130" t="s">
        <v>8</v>
      </c>
      <c r="K133" s="130" t="s">
        <v>8</v>
      </c>
      <c r="L133" s="35" t="s">
        <v>8</v>
      </c>
      <c r="M133" s="23" t="s">
        <v>8</v>
      </c>
      <c r="N133" s="64" t="s">
        <v>8</v>
      </c>
      <c r="O133" s="96" t="s">
        <v>8</v>
      </c>
      <c r="P133" s="64" t="s">
        <v>8</v>
      </c>
    </row>
    <row r="134" spans="1:16" x14ac:dyDescent="0.2">
      <c r="A134" s="446" t="s">
        <v>637</v>
      </c>
      <c r="B134" s="130" t="s">
        <v>8</v>
      </c>
      <c r="C134" s="130" t="s">
        <v>8</v>
      </c>
      <c r="D134" s="130" t="s">
        <v>8</v>
      </c>
      <c r="E134" s="130" t="s">
        <v>8</v>
      </c>
      <c r="F134" s="130" t="s">
        <v>8</v>
      </c>
      <c r="G134" s="130" t="s">
        <v>8</v>
      </c>
      <c r="H134" s="130" t="s">
        <v>8</v>
      </c>
      <c r="I134" s="130" t="s">
        <v>8</v>
      </c>
      <c r="J134" s="130" t="s">
        <v>8</v>
      </c>
      <c r="K134" s="130" t="s">
        <v>8</v>
      </c>
      <c r="L134" s="35" t="s">
        <v>8</v>
      </c>
      <c r="M134" s="23" t="s">
        <v>8</v>
      </c>
      <c r="N134" s="64" t="s">
        <v>8</v>
      </c>
      <c r="O134" s="96" t="s">
        <v>8</v>
      </c>
      <c r="P134" s="64" t="s">
        <v>8</v>
      </c>
    </row>
    <row r="135" spans="1:16" x14ac:dyDescent="0.2">
      <c r="A135" s="446" t="s">
        <v>638</v>
      </c>
      <c r="B135" s="130" t="s">
        <v>8</v>
      </c>
      <c r="C135" s="130" t="s">
        <v>8</v>
      </c>
      <c r="D135" s="130" t="s">
        <v>8</v>
      </c>
      <c r="E135" s="130" t="s">
        <v>8</v>
      </c>
      <c r="F135" s="130" t="s">
        <v>8</v>
      </c>
      <c r="G135" s="130" t="s">
        <v>8</v>
      </c>
      <c r="H135" s="130" t="s">
        <v>8</v>
      </c>
      <c r="I135" s="130" t="s">
        <v>8</v>
      </c>
      <c r="J135" s="130" t="s">
        <v>8</v>
      </c>
      <c r="K135" s="130" t="s">
        <v>8</v>
      </c>
      <c r="L135" s="35" t="s">
        <v>8</v>
      </c>
      <c r="M135" s="23" t="s">
        <v>8</v>
      </c>
      <c r="N135" s="64" t="s">
        <v>8</v>
      </c>
      <c r="O135" s="64" t="s">
        <v>8</v>
      </c>
      <c r="P135" s="64" t="s">
        <v>8</v>
      </c>
    </row>
    <row r="136" spans="1:16" x14ac:dyDescent="0.2">
      <c r="A136" s="446" t="s">
        <v>142</v>
      </c>
      <c r="B136" s="23">
        <v>1</v>
      </c>
      <c r="C136" s="23">
        <v>1</v>
      </c>
      <c r="D136" s="23">
        <v>1</v>
      </c>
      <c r="E136" s="23">
        <v>1.1000000000000001</v>
      </c>
      <c r="F136" s="23">
        <v>1.1000000000000001</v>
      </c>
      <c r="G136" s="23">
        <v>1.2</v>
      </c>
      <c r="H136" s="23">
        <v>1.2</v>
      </c>
      <c r="I136" s="23">
        <v>1.1000000000000001</v>
      </c>
      <c r="J136" s="23">
        <v>1.1000000000000001</v>
      </c>
      <c r="K136" s="23">
        <v>1.1000000000000001</v>
      </c>
      <c r="L136" s="23">
        <v>1.1000000000000001</v>
      </c>
      <c r="M136" s="23">
        <v>1.1000000000000001</v>
      </c>
      <c r="N136" s="64">
        <v>1.1000000000000001</v>
      </c>
      <c r="O136" s="64">
        <v>1.1000000000000001</v>
      </c>
      <c r="P136" s="64">
        <v>1.1000000000000001</v>
      </c>
    </row>
    <row r="137" spans="1:16" x14ac:dyDescent="0.2">
      <c r="A137" s="446" t="s">
        <v>639</v>
      </c>
      <c r="B137" s="23">
        <v>0.2</v>
      </c>
      <c r="C137" s="23">
        <v>0.2</v>
      </c>
      <c r="D137" s="23">
        <v>0.2</v>
      </c>
      <c r="E137" s="23">
        <v>0.2</v>
      </c>
      <c r="F137" s="23">
        <v>0.3</v>
      </c>
      <c r="G137" s="23">
        <v>0.3</v>
      </c>
      <c r="H137" s="23">
        <v>0.3</v>
      </c>
      <c r="I137" s="23">
        <v>0.3</v>
      </c>
      <c r="J137" s="23">
        <v>0.3</v>
      </c>
      <c r="K137" s="23">
        <v>0.3</v>
      </c>
      <c r="L137" s="23">
        <v>0.3</v>
      </c>
      <c r="M137" s="23">
        <v>0.3</v>
      </c>
      <c r="N137" s="64">
        <v>0.3</v>
      </c>
      <c r="O137" s="64">
        <v>0.3</v>
      </c>
      <c r="P137" s="64">
        <v>0.3</v>
      </c>
    </row>
    <row r="138" spans="1:16" ht="22.5" x14ac:dyDescent="0.2">
      <c r="A138" s="446" t="s">
        <v>634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96"/>
      <c r="P138" s="64"/>
    </row>
    <row r="139" spans="1:16" x14ac:dyDescent="0.2">
      <c r="A139" s="431" t="s">
        <v>273</v>
      </c>
      <c r="B139" s="23">
        <v>1.1705000000000001</v>
      </c>
      <c r="C139" s="23">
        <v>1.1536999999999999</v>
      </c>
      <c r="D139" s="23">
        <v>1.4844999999999999</v>
      </c>
      <c r="E139" s="23">
        <v>2.0238999999999998</v>
      </c>
      <c r="F139" s="23">
        <v>2.5305</v>
      </c>
      <c r="G139" s="23">
        <v>2.3969999999999998</v>
      </c>
      <c r="H139" s="23">
        <v>2.3439999999999999</v>
      </c>
      <c r="I139" s="23">
        <v>2.238</v>
      </c>
      <c r="J139" s="23">
        <v>2.9453</v>
      </c>
      <c r="K139" s="23">
        <v>3.1187</v>
      </c>
      <c r="L139" s="23">
        <v>2.4500999999999999</v>
      </c>
      <c r="M139" s="23">
        <v>2.9051999999999998</v>
      </c>
      <c r="N139" s="64">
        <v>2.7957000000000001</v>
      </c>
      <c r="O139" s="64">
        <v>1.3</v>
      </c>
      <c r="P139" s="64">
        <v>3.1</v>
      </c>
    </row>
    <row r="140" spans="1:16" x14ac:dyDescent="0.2">
      <c r="A140" s="705" t="s">
        <v>641</v>
      </c>
      <c r="B140" s="23">
        <v>0.5</v>
      </c>
      <c r="C140" s="23">
        <v>0.6</v>
      </c>
      <c r="D140" s="23">
        <v>0.9</v>
      </c>
      <c r="E140" s="23">
        <v>1.1000000000000001</v>
      </c>
      <c r="F140" s="23">
        <v>1.1000000000000001</v>
      </c>
      <c r="G140" s="23">
        <v>0.8</v>
      </c>
      <c r="H140" s="23">
        <v>0.9</v>
      </c>
      <c r="I140" s="23">
        <v>0.3</v>
      </c>
      <c r="J140" s="23">
        <v>0.8</v>
      </c>
      <c r="K140" s="23">
        <v>0.8</v>
      </c>
      <c r="L140" s="23">
        <v>0.8</v>
      </c>
      <c r="M140" s="23">
        <v>1.5</v>
      </c>
      <c r="N140" s="64">
        <v>0.8</v>
      </c>
      <c r="O140" s="64">
        <v>0.3</v>
      </c>
      <c r="P140" s="64">
        <v>0.9</v>
      </c>
    </row>
    <row r="141" spans="1:16" x14ac:dyDescent="0.2">
      <c r="A141" s="431" t="s">
        <v>427</v>
      </c>
      <c r="B141" s="23" t="s">
        <v>8</v>
      </c>
      <c r="C141" s="23" t="s">
        <v>8</v>
      </c>
      <c r="D141" s="23" t="s">
        <v>8</v>
      </c>
      <c r="E141" s="23" t="s">
        <v>8</v>
      </c>
      <c r="F141" s="23" t="s">
        <v>8</v>
      </c>
      <c r="G141" s="23" t="s">
        <v>8</v>
      </c>
      <c r="H141" s="23" t="s">
        <v>8</v>
      </c>
      <c r="I141" s="23" t="s">
        <v>8</v>
      </c>
      <c r="J141" s="23" t="s">
        <v>8</v>
      </c>
      <c r="K141" s="23" t="s">
        <v>8</v>
      </c>
      <c r="L141" s="23" t="s">
        <v>8</v>
      </c>
      <c r="M141" s="23" t="s">
        <v>8</v>
      </c>
      <c r="N141" s="23" t="s">
        <v>8</v>
      </c>
      <c r="O141" s="64" t="s">
        <v>8</v>
      </c>
      <c r="P141" s="64" t="s">
        <v>8</v>
      </c>
    </row>
    <row r="142" spans="1:16" x14ac:dyDescent="0.2">
      <c r="A142" s="431" t="s">
        <v>142</v>
      </c>
      <c r="B142" s="23">
        <v>13.4115</v>
      </c>
      <c r="C142" s="23">
        <v>15.429500000000001</v>
      </c>
      <c r="D142" s="23">
        <v>18.5153</v>
      </c>
      <c r="E142" s="23">
        <v>22.8231</v>
      </c>
      <c r="F142" s="23">
        <v>24.730799999999999</v>
      </c>
      <c r="G142" s="23">
        <v>28.1371</v>
      </c>
      <c r="H142" s="23">
        <v>27.578490000000002</v>
      </c>
      <c r="I142" s="23">
        <v>27.359259999999999</v>
      </c>
      <c r="J142" s="23">
        <v>26.974049999999998</v>
      </c>
      <c r="K142" s="23">
        <v>26.6433</v>
      </c>
      <c r="L142" s="23">
        <v>27.767700000000001</v>
      </c>
      <c r="M142" s="23">
        <v>28.081099999999999</v>
      </c>
      <c r="N142" s="64">
        <v>27.175099999999997</v>
      </c>
      <c r="O142" s="64">
        <v>24.6</v>
      </c>
      <c r="P142" s="64">
        <v>26.2</v>
      </c>
    </row>
    <row r="143" spans="1:16" x14ac:dyDescent="0.2">
      <c r="A143" s="431" t="s">
        <v>143</v>
      </c>
      <c r="B143" s="23">
        <v>2.4083000000000001</v>
      </c>
      <c r="C143" s="23">
        <v>3.5219699999999996</v>
      </c>
      <c r="D143" s="23">
        <v>3.8465500000000001</v>
      </c>
      <c r="E143" s="23">
        <v>4.1657799999999998</v>
      </c>
      <c r="F143" s="23">
        <v>5.5862100000000003</v>
      </c>
      <c r="G143" s="23">
        <v>5.9021999999999997</v>
      </c>
      <c r="H143" s="23">
        <v>6.48909</v>
      </c>
      <c r="I143" s="23">
        <v>6.6490400000000003</v>
      </c>
      <c r="J143" s="23">
        <v>8.1456999999999997</v>
      </c>
      <c r="K143" s="23">
        <v>8.2982499999999995</v>
      </c>
      <c r="L143" s="23">
        <v>8.1581799999999998</v>
      </c>
      <c r="M143" s="23">
        <v>8.4633899999999986</v>
      </c>
      <c r="N143" s="64">
        <v>8.2588200000000001</v>
      </c>
      <c r="O143" s="64">
        <v>8</v>
      </c>
      <c r="P143" s="749">
        <v>8.1</v>
      </c>
    </row>
    <row r="144" spans="1:16" ht="22.5" x14ac:dyDescent="0.2">
      <c r="A144" s="446" t="s">
        <v>681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P144" s="64"/>
    </row>
    <row r="145" spans="1:16" x14ac:dyDescent="0.2">
      <c r="A145" s="431" t="s">
        <v>273</v>
      </c>
      <c r="B145" s="35">
        <v>13.8</v>
      </c>
      <c r="C145" s="761">
        <v>14.0901</v>
      </c>
      <c r="D145" s="761">
        <v>15.875299999999999</v>
      </c>
      <c r="E145" s="35">
        <v>20.2</v>
      </c>
      <c r="F145" s="35">
        <v>22.8</v>
      </c>
      <c r="G145" s="35">
        <v>22.9</v>
      </c>
      <c r="H145" s="761">
        <v>24.751799999999999</v>
      </c>
      <c r="I145" s="761">
        <v>25.047599999999999</v>
      </c>
      <c r="J145" s="23">
        <v>26.6</v>
      </c>
      <c r="K145" s="35">
        <v>25.4</v>
      </c>
      <c r="L145" s="35">
        <v>21.8</v>
      </c>
      <c r="M145" s="23">
        <v>24.2</v>
      </c>
      <c r="N145" s="64">
        <v>23.7</v>
      </c>
      <c r="O145" s="64">
        <v>15.8</v>
      </c>
      <c r="P145" s="64">
        <v>23.4</v>
      </c>
    </row>
    <row r="146" spans="1:16" x14ac:dyDescent="0.2">
      <c r="A146" s="431" t="s">
        <v>427</v>
      </c>
      <c r="B146" s="130" t="s">
        <v>8</v>
      </c>
      <c r="C146" s="130" t="s">
        <v>8</v>
      </c>
      <c r="D146" s="130" t="s">
        <v>8</v>
      </c>
      <c r="E146" s="130" t="s">
        <v>8</v>
      </c>
      <c r="F146" s="130" t="s">
        <v>8</v>
      </c>
      <c r="G146" s="130" t="s">
        <v>8</v>
      </c>
      <c r="H146" s="130" t="s">
        <v>8</v>
      </c>
      <c r="I146" s="130" t="s">
        <v>8</v>
      </c>
      <c r="J146" s="130" t="s">
        <v>8</v>
      </c>
      <c r="K146" s="130" t="s">
        <v>8</v>
      </c>
      <c r="L146" s="35" t="s">
        <v>8</v>
      </c>
      <c r="M146" s="23" t="s">
        <v>8</v>
      </c>
      <c r="N146" s="64" t="s">
        <v>8</v>
      </c>
      <c r="O146" s="110" t="s">
        <v>8</v>
      </c>
      <c r="P146" s="64" t="s">
        <v>8</v>
      </c>
    </row>
    <row r="147" spans="1:16" x14ac:dyDescent="0.2">
      <c r="A147" s="431" t="s">
        <v>142</v>
      </c>
      <c r="B147" s="99">
        <v>139</v>
      </c>
      <c r="C147" s="761">
        <v>154.29480000000001</v>
      </c>
      <c r="D147" s="761">
        <v>185.15280000000001</v>
      </c>
      <c r="E147" s="35">
        <v>206.2</v>
      </c>
      <c r="F147" s="35">
        <v>221.7</v>
      </c>
      <c r="G147" s="99">
        <v>239.5</v>
      </c>
      <c r="H147" s="761">
        <v>239.81299999999999</v>
      </c>
      <c r="I147" s="761">
        <v>246.47980000000001</v>
      </c>
      <c r="J147" s="23">
        <v>243.1</v>
      </c>
      <c r="K147" s="35">
        <v>247.2</v>
      </c>
      <c r="L147" s="35">
        <v>249.4</v>
      </c>
      <c r="M147" s="23">
        <v>256.39999999999998</v>
      </c>
      <c r="N147" s="64">
        <v>242.6</v>
      </c>
      <c r="O147" s="64">
        <v>243.5</v>
      </c>
      <c r="P147" s="64">
        <v>228.3</v>
      </c>
    </row>
    <row r="148" spans="1:16" x14ac:dyDescent="0.2">
      <c r="A148" s="431" t="s">
        <v>146</v>
      </c>
      <c r="B148" s="35">
        <v>161.4</v>
      </c>
      <c r="C148" s="761">
        <v>176.0985</v>
      </c>
      <c r="D148" s="761">
        <v>192.32749999999999</v>
      </c>
      <c r="E148" s="99">
        <v>198</v>
      </c>
      <c r="F148" s="35">
        <v>211.3</v>
      </c>
      <c r="G148" s="99">
        <v>221.6</v>
      </c>
      <c r="H148" s="761">
        <v>243.4931</v>
      </c>
      <c r="I148" s="761">
        <v>252.91130000000001</v>
      </c>
      <c r="J148" s="23">
        <v>305.39999999999998</v>
      </c>
      <c r="K148" s="35">
        <v>312.2</v>
      </c>
      <c r="L148" s="35">
        <v>304.8</v>
      </c>
      <c r="M148" s="23">
        <v>310.39999999999998</v>
      </c>
      <c r="N148" s="64">
        <v>332.6</v>
      </c>
      <c r="O148" s="64">
        <v>330.5</v>
      </c>
      <c r="P148" s="64">
        <v>326.8</v>
      </c>
    </row>
    <row r="149" spans="1:16" x14ac:dyDescent="0.2">
      <c r="A149" s="706" t="s">
        <v>147</v>
      </c>
      <c r="B149" s="35"/>
      <c r="C149" s="761"/>
      <c r="D149" s="761"/>
      <c r="E149" s="99"/>
      <c r="F149" s="35"/>
      <c r="G149" s="99"/>
      <c r="H149" s="761"/>
      <c r="I149" s="761"/>
      <c r="J149" s="23"/>
      <c r="K149" s="35"/>
      <c r="L149" s="35"/>
      <c r="M149" s="23"/>
      <c r="N149" s="64"/>
      <c r="O149" s="16"/>
      <c r="P149" s="35"/>
    </row>
    <row r="150" spans="1:16" x14ac:dyDescent="0.2">
      <c r="A150" s="707" t="s">
        <v>642</v>
      </c>
      <c r="B150" s="23">
        <v>914</v>
      </c>
      <c r="C150" s="23">
        <v>929.8</v>
      </c>
      <c r="D150" s="23">
        <v>1170</v>
      </c>
      <c r="E150" s="23">
        <v>1244</v>
      </c>
      <c r="F150" s="23">
        <v>1338.9</v>
      </c>
      <c r="G150" s="23">
        <v>1204.9000000000001</v>
      </c>
      <c r="H150" s="23">
        <v>1210.0999999999999</v>
      </c>
      <c r="I150" s="23">
        <v>989.3</v>
      </c>
      <c r="J150" s="23">
        <v>985.3</v>
      </c>
      <c r="K150" s="23">
        <v>1025.5999999999999</v>
      </c>
      <c r="L150" s="23">
        <v>1046</v>
      </c>
      <c r="M150" s="23">
        <v>1068.7</v>
      </c>
      <c r="N150" s="64">
        <v>1113.7</v>
      </c>
      <c r="O150" s="1041">
        <v>1.1157999999999999</v>
      </c>
      <c r="P150" s="1041">
        <v>1.1177000000000001</v>
      </c>
    </row>
    <row r="151" spans="1:16" x14ac:dyDescent="0.2">
      <c r="A151" s="707" t="s">
        <v>682</v>
      </c>
      <c r="B151" s="23">
        <v>6235.5</v>
      </c>
      <c r="C151" s="23">
        <v>6299.1</v>
      </c>
      <c r="D151" s="23">
        <v>6541.4</v>
      </c>
      <c r="E151" s="23">
        <v>6778.5</v>
      </c>
      <c r="F151" s="23">
        <v>7008.8</v>
      </c>
      <c r="G151" s="23">
        <v>7189.6</v>
      </c>
      <c r="H151" s="23">
        <v>7111.4</v>
      </c>
      <c r="I151" s="23">
        <v>4859.2</v>
      </c>
      <c r="J151" s="23">
        <v>5037.1000000000004</v>
      </c>
      <c r="K151" s="23">
        <v>5191.2</v>
      </c>
      <c r="L151" s="23">
        <v>5234.8999999999996</v>
      </c>
      <c r="M151" s="23">
        <v>5508.3</v>
      </c>
      <c r="N151" s="64">
        <v>5661.3</v>
      </c>
      <c r="O151" s="1041">
        <v>5.6478999999999999</v>
      </c>
      <c r="P151" s="1041">
        <v>3.8881999999999999</v>
      </c>
    </row>
    <row r="152" spans="1:16" x14ac:dyDescent="0.2">
      <c r="A152" s="707" t="s">
        <v>644</v>
      </c>
      <c r="B152" s="23">
        <v>0.9</v>
      </c>
      <c r="C152" s="23">
        <v>0.9</v>
      </c>
      <c r="D152" s="23">
        <v>1.1000000000000001</v>
      </c>
      <c r="E152" s="23">
        <v>1.2</v>
      </c>
      <c r="F152" s="23">
        <v>1.3</v>
      </c>
      <c r="G152" s="23">
        <v>1.4</v>
      </c>
      <c r="H152" s="23">
        <v>1.7</v>
      </c>
      <c r="I152" s="23">
        <v>1.7</v>
      </c>
      <c r="J152" s="23">
        <v>1.7</v>
      </c>
      <c r="K152" s="23">
        <v>1.8</v>
      </c>
      <c r="L152" s="23">
        <v>1.8</v>
      </c>
      <c r="M152" s="23">
        <v>1.8</v>
      </c>
      <c r="N152" s="64">
        <v>1.8</v>
      </c>
      <c r="O152" s="24">
        <v>1.8</v>
      </c>
      <c r="P152" s="64">
        <v>1.8</v>
      </c>
    </row>
    <row r="153" spans="1:16" x14ac:dyDescent="0.2">
      <c r="A153" s="707" t="s">
        <v>151</v>
      </c>
      <c r="B153" s="35">
        <v>3.1</v>
      </c>
      <c r="C153" s="761">
        <v>3.1</v>
      </c>
      <c r="D153" s="761">
        <v>3.6</v>
      </c>
      <c r="E153" s="99">
        <v>3.8</v>
      </c>
      <c r="F153" s="35">
        <v>3.7</v>
      </c>
      <c r="G153" s="99">
        <v>3.7</v>
      </c>
      <c r="H153" s="761">
        <v>2.1</v>
      </c>
      <c r="I153" s="761">
        <v>3.7</v>
      </c>
      <c r="J153" s="23">
        <v>3.6</v>
      </c>
      <c r="K153" s="35">
        <v>3.6</v>
      </c>
      <c r="L153" s="35">
        <v>3.5</v>
      </c>
      <c r="M153" s="23">
        <v>4.2</v>
      </c>
      <c r="N153" s="64">
        <v>4.2</v>
      </c>
      <c r="O153" s="24">
        <v>4.9000000000000004</v>
      </c>
      <c r="P153" s="64">
        <v>4.2</v>
      </c>
    </row>
    <row r="154" spans="1:16" x14ac:dyDescent="0.2">
      <c r="A154" s="707" t="s">
        <v>918</v>
      </c>
      <c r="B154" s="35"/>
      <c r="C154" s="761"/>
      <c r="D154" s="761"/>
      <c r="E154" s="99"/>
      <c r="F154" s="35"/>
      <c r="G154" s="99"/>
      <c r="H154" s="761"/>
      <c r="I154" s="761"/>
      <c r="J154" s="23"/>
      <c r="K154" s="35"/>
      <c r="L154" s="35"/>
      <c r="M154" s="23"/>
      <c r="N154" s="64"/>
      <c r="O154" s="24"/>
      <c r="P154" s="64"/>
    </row>
    <row r="155" spans="1:16" x14ac:dyDescent="0.2">
      <c r="A155" s="431" t="s">
        <v>153</v>
      </c>
      <c r="B155" s="23">
        <v>4.4320000000000004</v>
      </c>
      <c r="C155" s="23">
        <v>4.5999999999999996</v>
      </c>
      <c r="D155" s="23">
        <v>4.6820000000000004</v>
      </c>
      <c r="E155" s="23">
        <v>4.6929999999999996</v>
      </c>
      <c r="F155" s="23">
        <v>4.7160000000000002</v>
      </c>
      <c r="G155" s="23">
        <v>4.7240000000000002</v>
      </c>
      <c r="H155" s="23">
        <v>4.8710000000000004</v>
      </c>
      <c r="I155" s="23">
        <v>4.9000000000000004</v>
      </c>
      <c r="J155" s="23">
        <v>4.9000000000000004</v>
      </c>
      <c r="K155" s="99">
        <v>5.2</v>
      </c>
      <c r="L155" s="130">
        <v>5.4</v>
      </c>
      <c r="M155" s="23">
        <v>6.2</v>
      </c>
      <c r="N155" s="64">
        <v>6.3</v>
      </c>
      <c r="O155" s="24">
        <v>6.5</v>
      </c>
      <c r="P155" s="64">
        <v>6.5</v>
      </c>
    </row>
    <row r="156" spans="1:16" x14ac:dyDescent="0.2">
      <c r="A156" s="707" t="s">
        <v>645</v>
      </c>
      <c r="B156" s="23">
        <v>2.2000000000000002</v>
      </c>
      <c r="C156" s="23">
        <v>2.2000000000000002</v>
      </c>
      <c r="D156" s="23">
        <v>2.2999999999999998</v>
      </c>
      <c r="E156" s="23">
        <v>2.2999999999999998</v>
      </c>
      <c r="F156" s="23">
        <v>2.4</v>
      </c>
      <c r="G156" s="23">
        <v>2.4</v>
      </c>
      <c r="H156" s="23">
        <v>1.9</v>
      </c>
      <c r="I156" s="23">
        <v>1.9</v>
      </c>
      <c r="J156" s="23">
        <v>2</v>
      </c>
      <c r="K156" s="99">
        <v>2.2000000000000002</v>
      </c>
      <c r="L156" s="130">
        <v>2.2999999999999998</v>
      </c>
      <c r="M156" s="23">
        <v>2.5</v>
      </c>
      <c r="N156" s="64">
        <v>3.1</v>
      </c>
      <c r="O156" s="24">
        <v>3.1</v>
      </c>
      <c r="P156" s="64">
        <v>3.1</v>
      </c>
    </row>
    <row r="157" spans="1:16" x14ac:dyDescent="0.2">
      <c r="A157" s="433" t="s">
        <v>155</v>
      </c>
      <c r="B157" s="23">
        <v>1.268</v>
      </c>
      <c r="C157" s="23">
        <v>1.4019999999999999</v>
      </c>
      <c r="D157" s="23">
        <v>1.4690000000000001</v>
      </c>
      <c r="E157" s="23">
        <v>1.4750000000000001</v>
      </c>
      <c r="F157" s="23">
        <v>1.49</v>
      </c>
      <c r="G157" s="23">
        <v>1.5029999999999999</v>
      </c>
      <c r="H157" s="23">
        <v>1.5</v>
      </c>
      <c r="I157" s="23">
        <v>1.5</v>
      </c>
      <c r="J157" s="23">
        <v>1.6</v>
      </c>
      <c r="K157" s="99">
        <v>1.7</v>
      </c>
      <c r="L157" s="130">
        <v>1.8</v>
      </c>
      <c r="M157" s="23">
        <v>1.8</v>
      </c>
      <c r="N157" s="64">
        <v>2.4</v>
      </c>
      <c r="O157" s="24">
        <v>2.4</v>
      </c>
      <c r="P157" s="64">
        <v>2.9</v>
      </c>
    </row>
    <row r="158" spans="1:16" x14ac:dyDescent="0.2">
      <c r="A158" s="431" t="s">
        <v>156</v>
      </c>
      <c r="B158" s="23">
        <v>0.70299999999999996</v>
      </c>
      <c r="C158" s="23">
        <v>1.083</v>
      </c>
      <c r="D158" s="23">
        <v>1.1930000000000001</v>
      </c>
      <c r="E158" s="23">
        <v>1.2190000000000001</v>
      </c>
      <c r="F158" s="23">
        <v>1.395</v>
      </c>
      <c r="G158" s="23">
        <v>1.4039999999999999</v>
      </c>
      <c r="H158" s="23">
        <v>1.6</v>
      </c>
      <c r="I158" s="23">
        <v>1.6</v>
      </c>
      <c r="J158" s="23">
        <v>1.6</v>
      </c>
      <c r="K158" s="99">
        <v>1.7</v>
      </c>
      <c r="L158" s="130">
        <v>1.7</v>
      </c>
      <c r="M158" s="23">
        <v>1.7</v>
      </c>
      <c r="N158" s="64">
        <v>2.1</v>
      </c>
      <c r="O158" s="24">
        <v>2.1</v>
      </c>
      <c r="P158" s="64">
        <v>1.8</v>
      </c>
    </row>
    <row r="159" spans="1:16" x14ac:dyDescent="0.2">
      <c r="A159" s="431" t="s">
        <v>157</v>
      </c>
      <c r="B159" s="23">
        <v>0.95</v>
      </c>
      <c r="C159" s="23">
        <v>1.02</v>
      </c>
      <c r="D159" s="23">
        <v>1.1419999999999999</v>
      </c>
      <c r="E159" s="762">
        <v>1.1419999999999999</v>
      </c>
      <c r="F159" s="762">
        <v>1.1639999999999999</v>
      </c>
      <c r="G159" s="762">
        <v>1.103</v>
      </c>
      <c r="H159" s="762">
        <v>1.3</v>
      </c>
      <c r="I159" s="762">
        <v>1.3</v>
      </c>
      <c r="J159" s="762">
        <v>1.6</v>
      </c>
      <c r="K159" s="650">
        <v>1.9</v>
      </c>
      <c r="L159" s="366">
        <v>1.9</v>
      </c>
      <c r="M159" s="762">
        <v>1.9</v>
      </c>
      <c r="N159" s="763">
        <v>2.7</v>
      </c>
      <c r="O159" s="24">
        <v>2.8</v>
      </c>
      <c r="P159" s="64">
        <v>3.2</v>
      </c>
    </row>
    <row r="160" spans="1:16" x14ac:dyDescent="0.2">
      <c r="A160" s="341" t="s">
        <v>646</v>
      </c>
      <c r="B160" s="23">
        <v>6.6559999999999997</v>
      </c>
      <c r="C160" s="23">
        <v>8.9139999999999997</v>
      </c>
      <c r="D160" s="23">
        <v>8.9949999999999992</v>
      </c>
      <c r="E160" s="762">
        <v>9.1419999999999995</v>
      </c>
      <c r="F160" s="762">
        <v>10.712</v>
      </c>
      <c r="G160" s="762">
        <v>11.252000000000001</v>
      </c>
      <c r="H160" s="762">
        <v>12.565</v>
      </c>
      <c r="I160" s="762">
        <v>12.734999999999999</v>
      </c>
      <c r="J160" s="762">
        <v>13.07</v>
      </c>
      <c r="K160" s="650">
        <v>13.234999999999999</v>
      </c>
      <c r="L160" s="762">
        <v>13.244999999999999</v>
      </c>
      <c r="M160" s="762">
        <v>13.244999999999999</v>
      </c>
      <c r="N160" s="763">
        <v>13.255000000000001</v>
      </c>
      <c r="O160" s="24">
        <v>13.255000000000001</v>
      </c>
      <c r="P160" s="64">
        <v>13.3</v>
      </c>
    </row>
    <row r="161" spans="1:16" ht="22.5" x14ac:dyDescent="0.2">
      <c r="A161" s="446" t="s">
        <v>159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P161" s="16"/>
    </row>
    <row r="162" spans="1:16" x14ac:dyDescent="0.2">
      <c r="A162" s="446" t="s">
        <v>82</v>
      </c>
      <c r="B162" s="23">
        <v>6450.8</v>
      </c>
      <c r="C162" s="23">
        <v>9965.4</v>
      </c>
      <c r="D162" s="23">
        <v>13075.8</v>
      </c>
      <c r="E162" s="23">
        <v>12962.6</v>
      </c>
      <c r="F162" s="23">
        <v>17454</v>
      </c>
      <c r="G162" s="23">
        <v>12065.9</v>
      </c>
      <c r="H162" s="23">
        <v>10368.5</v>
      </c>
      <c r="I162" s="23">
        <v>11768.6</v>
      </c>
      <c r="J162" s="23">
        <v>12690.5</v>
      </c>
      <c r="K162" s="23">
        <v>14322</v>
      </c>
      <c r="L162" s="23">
        <v>23397</v>
      </c>
      <c r="M162" s="23">
        <v>33430.199999999997</v>
      </c>
      <c r="N162" s="23">
        <v>46175.9</v>
      </c>
      <c r="O162" s="23">
        <v>48291.555999999997</v>
      </c>
      <c r="P162" s="1157">
        <v>52652.427000000003</v>
      </c>
    </row>
    <row r="163" spans="1:16" x14ac:dyDescent="0.2">
      <c r="A163" s="446" t="s">
        <v>647</v>
      </c>
      <c r="B163" s="23">
        <v>145.80000000000001</v>
      </c>
      <c r="C163" s="23">
        <v>146</v>
      </c>
      <c r="D163" s="23">
        <v>126.5</v>
      </c>
      <c r="E163" s="23">
        <v>95.9</v>
      </c>
      <c r="F163" s="23">
        <v>134</v>
      </c>
      <c r="G163" s="23">
        <v>68.099999999999994</v>
      </c>
      <c r="H163" s="23">
        <v>81.5</v>
      </c>
      <c r="I163" s="23">
        <v>108.7</v>
      </c>
      <c r="J163" s="23">
        <v>103.6</v>
      </c>
      <c r="K163" s="23">
        <v>110.2</v>
      </c>
      <c r="L163" s="23">
        <v>163.9</v>
      </c>
      <c r="M163" s="35">
        <v>137.5</v>
      </c>
      <c r="N163" s="35">
        <v>133.6</v>
      </c>
      <c r="O163" s="23">
        <v>100.9</v>
      </c>
      <c r="P163" s="1171">
        <v>105</v>
      </c>
    </row>
    <row r="164" spans="1:16" ht="22.5" x14ac:dyDescent="0.2">
      <c r="A164" s="446" t="s">
        <v>648</v>
      </c>
      <c r="B164" s="23">
        <v>145.80000000000001</v>
      </c>
      <c r="C164" s="23">
        <v>212.86800000000002</v>
      </c>
      <c r="D164" s="23">
        <v>269.27802000000003</v>
      </c>
      <c r="E164" s="23">
        <v>258.23762118000002</v>
      </c>
      <c r="F164" s="23">
        <v>346.03841238120003</v>
      </c>
      <c r="G164" s="23">
        <v>235.65215883159718</v>
      </c>
      <c r="H164" s="23">
        <v>192.05650944775169</v>
      </c>
      <c r="I164" s="23">
        <v>208.7654257697061</v>
      </c>
      <c r="J164" s="23">
        <v>216.28098109741549</v>
      </c>
      <c r="K164" s="23">
        <v>238.34164116935187</v>
      </c>
      <c r="L164" s="23">
        <v>390.64194987656776</v>
      </c>
      <c r="M164" s="23">
        <v>537.13268108028069</v>
      </c>
      <c r="N164" s="23">
        <v>717.6</v>
      </c>
      <c r="O164" s="23">
        <v>724.05840000000012</v>
      </c>
      <c r="P164" s="1157">
        <v>760.26132000000007</v>
      </c>
    </row>
    <row r="165" spans="1:16" ht="22.5" x14ac:dyDescent="0.2">
      <c r="A165" s="446" t="s">
        <v>162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5"/>
      <c r="P165" s="1157"/>
    </row>
    <row r="166" spans="1:16" x14ac:dyDescent="0.2">
      <c r="A166" s="446" t="s">
        <v>163</v>
      </c>
      <c r="B166" s="23">
        <v>3.4</v>
      </c>
      <c r="C166" s="23">
        <v>4.5</v>
      </c>
      <c r="D166" s="23">
        <v>4.3</v>
      </c>
      <c r="E166" s="23">
        <v>12.3</v>
      </c>
      <c r="F166" s="23">
        <v>19.2</v>
      </c>
      <c r="G166" s="23">
        <v>13.3</v>
      </c>
      <c r="H166" s="23">
        <v>1.7</v>
      </c>
      <c r="I166" s="23">
        <v>8</v>
      </c>
      <c r="J166" s="99">
        <v>11</v>
      </c>
      <c r="K166" s="35">
        <v>2.5</v>
      </c>
      <c r="L166" s="35">
        <v>3.4</v>
      </c>
      <c r="M166" s="35">
        <v>5.7</v>
      </c>
      <c r="N166" s="35">
        <v>6.8</v>
      </c>
      <c r="O166" s="23">
        <v>5.8</v>
      </c>
      <c r="P166" s="1157">
        <v>3.516</v>
      </c>
    </row>
    <row r="167" spans="1:16" ht="22.5" x14ac:dyDescent="0.2">
      <c r="A167" s="425" t="s">
        <v>164</v>
      </c>
      <c r="B167" s="23">
        <v>45.4</v>
      </c>
      <c r="C167" s="23">
        <v>131.69999999999999</v>
      </c>
      <c r="D167" s="23">
        <v>96.9</v>
      </c>
      <c r="E167" s="23">
        <v>283.10000000000002</v>
      </c>
      <c r="F167" s="23">
        <v>156.19999999999999</v>
      </c>
      <c r="G167" s="23">
        <v>69.400000000000006</v>
      </c>
      <c r="H167" s="23">
        <v>12.9</v>
      </c>
      <c r="I167" s="23">
        <v>468.3</v>
      </c>
      <c r="J167" s="35">
        <v>136.69999999999999</v>
      </c>
      <c r="K167" s="99">
        <v>23</v>
      </c>
      <c r="L167" s="35">
        <v>133.5</v>
      </c>
      <c r="M167" s="35">
        <v>168.4</v>
      </c>
      <c r="N167" s="35">
        <v>118.9</v>
      </c>
      <c r="O167" s="35">
        <v>85.7</v>
      </c>
      <c r="P167" s="1171">
        <v>60.7</v>
      </c>
    </row>
    <row r="168" spans="1:16" ht="22.5" x14ac:dyDescent="0.2">
      <c r="A168" s="446" t="s">
        <v>650</v>
      </c>
      <c r="B168" s="23">
        <v>45.4</v>
      </c>
      <c r="C168" s="23">
        <v>59.791799999999995</v>
      </c>
      <c r="D168" s="23">
        <v>57.938254200000003</v>
      </c>
      <c r="E168" s="23">
        <v>164.02319764020001</v>
      </c>
      <c r="F168" s="23">
        <v>256.20423471399243</v>
      </c>
      <c r="G168" s="23">
        <v>177.80573889151077</v>
      </c>
      <c r="H168" s="23">
        <v>22.936940317004893</v>
      </c>
      <c r="I168" s="23">
        <v>107.41369150453393</v>
      </c>
      <c r="J168" s="23">
        <v>146.83451628669786</v>
      </c>
      <c r="K168" s="23">
        <v>33.771938745940503</v>
      </c>
      <c r="L168" s="23">
        <v>45.085538225830568</v>
      </c>
      <c r="M168" s="23">
        <v>75.924046372298676</v>
      </c>
      <c r="N168" s="23">
        <v>90.273691136663132</v>
      </c>
      <c r="O168" s="35">
        <v>77.400000000000006</v>
      </c>
      <c r="P168" s="1157">
        <v>46.9818</v>
      </c>
    </row>
    <row r="169" spans="1:16" ht="22.5" x14ac:dyDescent="0.2">
      <c r="A169" s="446" t="s">
        <v>651</v>
      </c>
      <c r="B169" s="14"/>
      <c r="C169" s="14"/>
      <c r="D169" s="14"/>
      <c r="E169" s="14"/>
      <c r="F169" s="14"/>
      <c r="G169" s="14"/>
      <c r="H169" s="14"/>
      <c r="I169" s="14"/>
      <c r="J169" s="35"/>
      <c r="K169" s="35"/>
      <c r="L169" s="35"/>
      <c r="M169" s="35"/>
      <c r="N169" s="36"/>
      <c r="P169" s="16"/>
    </row>
    <row r="170" spans="1:16" ht="22.5" x14ac:dyDescent="0.2">
      <c r="A170" s="679" t="s">
        <v>166</v>
      </c>
      <c r="B170" s="14" t="s">
        <v>8</v>
      </c>
      <c r="C170" s="14" t="s">
        <v>8</v>
      </c>
      <c r="D170" s="14" t="s">
        <v>8</v>
      </c>
      <c r="E170" s="14" t="s">
        <v>8</v>
      </c>
      <c r="F170" s="14" t="s">
        <v>8</v>
      </c>
      <c r="G170" s="14" t="s">
        <v>8</v>
      </c>
      <c r="H170" s="14" t="s">
        <v>8</v>
      </c>
      <c r="I170" s="14" t="s">
        <v>8</v>
      </c>
      <c r="J170" s="35" t="s">
        <v>8</v>
      </c>
      <c r="K170" s="35" t="s">
        <v>8</v>
      </c>
      <c r="L170" s="35" t="s">
        <v>8</v>
      </c>
      <c r="M170" s="23" t="s">
        <v>8</v>
      </c>
      <c r="N170" s="35">
        <v>600</v>
      </c>
      <c r="O170" s="36"/>
      <c r="P170" s="35" t="s">
        <v>8</v>
      </c>
    </row>
    <row r="171" spans="1:16" ht="22.5" x14ac:dyDescent="0.2">
      <c r="A171" s="679" t="s">
        <v>167</v>
      </c>
      <c r="B171" s="14" t="s">
        <v>8</v>
      </c>
      <c r="C171" s="14" t="s">
        <v>8</v>
      </c>
      <c r="D171" s="14" t="s">
        <v>8</v>
      </c>
      <c r="E171" s="14">
        <v>280</v>
      </c>
      <c r="F171" s="14" t="s">
        <v>8</v>
      </c>
      <c r="G171" s="14">
        <v>140</v>
      </c>
      <c r="H171" s="14" t="s">
        <v>8</v>
      </c>
      <c r="I171" s="14">
        <v>280</v>
      </c>
      <c r="J171" s="35" t="s">
        <v>8</v>
      </c>
      <c r="K171" s="35" t="s">
        <v>8</v>
      </c>
      <c r="L171" s="35" t="s">
        <v>8</v>
      </c>
      <c r="M171" s="23" t="s">
        <v>8</v>
      </c>
      <c r="N171" s="23" t="s">
        <v>8</v>
      </c>
      <c r="O171" s="36" t="s">
        <v>8</v>
      </c>
      <c r="P171" s="35" t="s">
        <v>8</v>
      </c>
    </row>
    <row r="172" spans="1:16" x14ac:dyDescent="0.2">
      <c r="A172" s="446" t="s">
        <v>377</v>
      </c>
      <c r="B172" s="14"/>
      <c r="C172" s="14"/>
      <c r="D172" s="14"/>
      <c r="E172" s="14"/>
      <c r="F172" s="14"/>
      <c r="G172" s="14"/>
      <c r="H172" s="14"/>
      <c r="I172" s="14"/>
      <c r="J172" s="35"/>
      <c r="K172" s="35"/>
      <c r="L172" s="35"/>
      <c r="M172" s="35"/>
      <c r="N172" s="35"/>
      <c r="O172" s="36" t="s">
        <v>8</v>
      </c>
      <c r="P172" s="35"/>
    </row>
    <row r="173" spans="1:16" x14ac:dyDescent="0.2">
      <c r="A173" s="679" t="s">
        <v>430</v>
      </c>
      <c r="B173" s="14" t="s">
        <v>8</v>
      </c>
      <c r="C173" s="14" t="s">
        <v>8</v>
      </c>
      <c r="D173" s="14" t="s">
        <v>8</v>
      </c>
      <c r="E173" s="14" t="s">
        <v>8</v>
      </c>
      <c r="F173" s="14" t="s">
        <v>8</v>
      </c>
      <c r="G173" s="14" t="s">
        <v>8</v>
      </c>
      <c r="H173" s="14" t="s">
        <v>8</v>
      </c>
      <c r="I173" s="14" t="s">
        <v>8</v>
      </c>
      <c r="J173" s="35" t="s">
        <v>8</v>
      </c>
      <c r="K173" s="35" t="s">
        <v>8</v>
      </c>
      <c r="L173" s="35" t="s">
        <v>8</v>
      </c>
      <c r="M173" s="23" t="s">
        <v>8</v>
      </c>
      <c r="N173" s="23" t="s">
        <v>8</v>
      </c>
      <c r="O173" s="36"/>
      <c r="P173" s="35" t="s">
        <v>8</v>
      </c>
    </row>
    <row r="174" spans="1:16" ht="22.5" x14ac:dyDescent="0.2">
      <c r="A174" s="679" t="s">
        <v>431</v>
      </c>
      <c r="B174" s="14" t="s">
        <v>8</v>
      </c>
      <c r="C174" s="14" t="s">
        <v>8</v>
      </c>
      <c r="D174" s="14" t="s">
        <v>8</v>
      </c>
      <c r="E174" s="14" t="s">
        <v>8</v>
      </c>
      <c r="F174" s="14" t="s">
        <v>8</v>
      </c>
      <c r="G174" s="14" t="s">
        <v>8</v>
      </c>
      <c r="H174" s="14" t="s">
        <v>8</v>
      </c>
      <c r="I174" s="14" t="s">
        <v>8</v>
      </c>
      <c r="J174" s="35" t="s">
        <v>8</v>
      </c>
      <c r="K174" s="35" t="s">
        <v>8</v>
      </c>
      <c r="L174" s="35" t="s">
        <v>8</v>
      </c>
      <c r="M174" s="23" t="s">
        <v>8</v>
      </c>
      <c r="N174" s="23" t="s">
        <v>8</v>
      </c>
      <c r="O174" s="23" t="s">
        <v>8</v>
      </c>
      <c r="P174" s="35" t="s">
        <v>8</v>
      </c>
    </row>
    <row r="175" spans="1:16" x14ac:dyDescent="0.2">
      <c r="A175" s="446" t="s">
        <v>168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16"/>
      <c r="P175" s="35" t="s">
        <v>8</v>
      </c>
    </row>
    <row r="176" spans="1:16" x14ac:dyDescent="0.2">
      <c r="A176" s="194" t="s">
        <v>169</v>
      </c>
      <c r="B176" s="23">
        <v>3019.4</v>
      </c>
      <c r="C176" s="23">
        <v>2482.6</v>
      </c>
      <c r="D176" s="23">
        <v>1985.5</v>
      </c>
      <c r="E176" s="23">
        <v>1405.7</v>
      </c>
      <c r="F176" s="23">
        <v>1398.6</v>
      </c>
      <c r="G176" s="23">
        <v>1438.5</v>
      </c>
      <c r="H176" s="23">
        <v>945</v>
      </c>
      <c r="I176" s="35" t="s">
        <v>8</v>
      </c>
      <c r="J176" s="35" t="s">
        <v>8</v>
      </c>
      <c r="K176" s="35" t="s">
        <v>8</v>
      </c>
      <c r="L176" s="35" t="s">
        <v>8</v>
      </c>
      <c r="M176" s="35" t="s">
        <v>8</v>
      </c>
      <c r="N176" s="35" t="s">
        <v>8</v>
      </c>
      <c r="O176" s="16"/>
      <c r="P176" s="35" t="s">
        <v>8</v>
      </c>
    </row>
    <row r="177" spans="1:16" x14ac:dyDescent="0.2">
      <c r="A177" s="194" t="s">
        <v>46</v>
      </c>
      <c r="B177" s="23">
        <v>123.1</v>
      </c>
      <c r="C177" s="23">
        <f t="shared" ref="C177:H177" si="0">C176/B176*100</f>
        <v>82.221633437106703</v>
      </c>
      <c r="D177" s="23">
        <f t="shared" si="0"/>
        <v>79.976637396278093</v>
      </c>
      <c r="E177" s="23">
        <f t="shared" si="0"/>
        <v>70.798287584991186</v>
      </c>
      <c r="F177" s="23">
        <f t="shared" si="0"/>
        <v>99.494913566194768</v>
      </c>
      <c r="G177" s="23">
        <f t="shared" si="0"/>
        <v>102.85285285285286</v>
      </c>
      <c r="H177" s="64">
        <f t="shared" si="0"/>
        <v>65.693430656934311</v>
      </c>
      <c r="I177" s="35" t="s">
        <v>8</v>
      </c>
      <c r="J177" s="35" t="s">
        <v>8</v>
      </c>
      <c r="K177" s="35" t="s">
        <v>8</v>
      </c>
      <c r="L177" s="35" t="s">
        <v>8</v>
      </c>
      <c r="M177" s="35" t="s">
        <v>8</v>
      </c>
      <c r="N177" s="35" t="s">
        <v>8</v>
      </c>
      <c r="O177" s="35" t="s">
        <v>8</v>
      </c>
      <c r="P177" s="35" t="s">
        <v>8</v>
      </c>
    </row>
    <row r="178" spans="1:16" x14ac:dyDescent="0.2">
      <c r="A178" s="194" t="s">
        <v>652</v>
      </c>
      <c r="B178" s="36">
        <v>11.7</v>
      </c>
      <c r="C178" s="36">
        <v>9.6</v>
      </c>
      <c r="D178" s="36">
        <v>7.7</v>
      </c>
      <c r="E178" s="36">
        <v>5.4</v>
      </c>
      <c r="F178" s="36">
        <v>5.4</v>
      </c>
      <c r="G178" s="36">
        <v>5.6</v>
      </c>
      <c r="H178" s="36">
        <v>3.6</v>
      </c>
      <c r="I178" s="36"/>
      <c r="J178" s="36"/>
      <c r="K178" s="36"/>
      <c r="L178" s="36"/>
      <c r="M178" s="36"/>
      <c r="N178" s="36"/>
      <c r="O178" s="35" t="s">
        <v>8</v>
      </c>
      <c r="P178" s="35" t="s">
        <v>8</v>
      </c>
    </row>
    <row r="179" spans="1:16" x14ac:dyDescent="0.2">
      <c r="A179" s="446" t="s">
        <v>170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2"/>
      <c r="P179" s="32"/>
    </row>
    <row r="180" spans="1:16" x14ac:dyDescent="0.2">
      <c r="A180" s="194" t="s">
        <v>653</v>
      </c>
      <c r="B180" s="23">
        <v>16977</v>
      </c>
      <c r="C180" s="23">
        <v>14648</v>
      </c>
      <c r="D180" s="23">
        <v>11714</v>
      </c>
      <c r="E180" s="23">
        <v>8294</v>
      </c>
      <c r="F180" s="23">
        <v>8262</v>
      </c>
      <c r="G180" s="23">
        <v>8486</v>
      </c>
      <c r="H180" s="23">
        <v>5577</v>
      </c>
      <c r="I180" s="35" t="s">
        <v>8</v>
      </c>
      <c r="J180" s="35" t="s">
        <v>8</v>
      </c>
      <c r="K180" s="35" t="s">
        <v>8</v>
      </c>
      <c r="L180" s="35" t="s">
        <v>8</v>
      </c>
      <c r="M180" s="35" t="s">
        <v>8</v>
      </c>
      <c r="N180" s="35" t="s">
        <v>8</v>
      </c>
      <c r="O180" s="32"/>
      <c r="P180" s="32"/>
    </row>
    <row r="181" spans="1:16" x14ac:dyDescent="0.2">
      <c r="A181" s="194" t="s">
        <v>46</v>
      </c>
      <c r="B181" s="23">
        <v>123.6</v>
      </c>
      <c r="C181" s="23">
        <f t="shared" ref="C181:H181" si="1">C180/B180*100</f>
        <v>86.281439594745834</v>
      </c>
      <c r="D181" s="23">
        <f t="shared" si="1"/>
        <v>79.969961769524843</v>
      </c>
      <c r="E181" s="23">
        <f t="shared" si="1"/>
        <v>70.804165955267209</v>
      </c>
      <c r="F181" s="23">
        <f t="shared" si="1"/>
        <v>99.614178924523756</v>
      </c>
      <c r="G181" s="23">
        <f t="shared" si="1"/>
        <v>102.71120793996612</v>
      </c>
      <c r="H181" s="64">
        <f t="shared" si="1"/>
        <v>65.720009427292013</v>
      </c>
      <c r="I181" s="35" t="s">
        <v>8</v>
      </c>
      <c r="J181" s="35" t="s">
        <v>8</v>
      </c>
      <c r="K181" s="35" t="s">
        <v>8</v>
      </c>
      <c r="L181" s="35" t="s">
        <v>8</v>
      </c>
      <c r="M181" s="35" t="s">
        <v>8</v>
      </c>
      <c r="N181" s="35" t="s">
        <v>8</v>
      </c>
      <c r="O181" s="35" t="s">
        <v>8</v>
      </c>
      <c r="P181" s="35" t="s">
        <v>8</v>
      </c>
    </row>
    <row r="182" spans="1:16" x14ac:dyDescent="0.2">
      <c r="A182" s="446" t="s">
        <v>654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5" t="s">
        <v>8</v>
      </c>
      <c r="P182" s="35" t="s">
        <v>8</v>
      </c>
    </row>
    <row r="183" spans="1:16" x14ac:dyDescent="0.2">
      <c r="A183" s="194" t="s">
        <v>173</v>
      </c>
      <c r="B183" s="23">
        <v>4592</v>
      </c>
      <c r="C183" s="23">
        <v>4724.5</v>
      </c>
      <c r="D183" s="23">
        <v>5640.6</v>
      </c>
      <c r="E183" s="23">
        <v>5315.8</v>
      </c>
      <c r="F183" s="23">
        <v>4837.1000000000004</v>
      </c>
      <c r="G183" s="23">
        <v>3353.8</v>
      </c>
      <c r="H183" s="23">
        <v>2491.5</v>
      </c>
      <c r="I183" s="35" t="s">
        <v>8</v>
      </c>
      <c r="J183" s="35" t="s">
        <v>8</v>
      </c>
      <c r="K183" s="35" t="s">
        <v>8</v>
      </c>
      <c r="L183" s="35" t="s">
        <v>8</v>
      </c>
      <c r="M183" s="35" t="s">
        <v>8</v>
      </c>
      <c r="N183" s="35" t="s">
        <v>8</v>
      </c>
      <c r="O183" s="32"/>
      <c r="P183" s="32"/>
    </row>
    <row r="184" spans="1:16" x14ac:dyDescent="0.2">
      <c r="A184" s="194" t="s">
        <v>46</v>
      </c>
      <c r="B184" s="23">
        <v>118</v>
      </c>
      <c r="C184" s="23">
        <f t="shared" ref="C184:H184" si="2">C183/B183*100</f>
        <v>102.88545296167246</v>
      </c>
      <c r="D184" s="23">
        <f t="shared" si="2"/>
        <v>119.39041168377607</v>
      </c>
      <c r="E184" s="23">
        <f t="shared" si="2"/>
        <v>94.241747331844124</v>
      </c>
      <c r="F184" s="23">
        <f t="shared" si="2"/>
        <v>90.994770307385537</v>
      </c>
      <c r="G184" s="23">
        <f t="shared" si="2"/>
        <v>69.334932087407736</v>
      </c>
      <c r="H184" s="64">
        <f t="shared" si="2"/>
        <v>74.288866360546251</v>
      </c>
      <c r="I184" s="35"/>
      <c r="J184" s="35"/>
      <c r="K184" s="35"/>
      <c r="L184" s="35"/>
      <c r="M184" s="35"/>
      <c r="N184" s="35"/>
      <c r="O184" s="35" t="s">
        <v>8</v>
      </c>
      <c r="P184" s="35" t="s">
        <v>8</v>
      </c>
    </row>
    <row r="185" spans="1:16" x14ac:dyDescent="0.2">
      <c r="A185" s="194" t="s">
        <v>652</v>
      </c>
      <c r="B185" s="36">
        <v>33.1</v>
      </c>
      <c r="C185" s="36">
        <v>34.1</v>
      </c>
      <c r="D185" s="36">
        <v>40.6</v>
      </c>
      <c r="E185" s="36">
        <v>38.299999999999997</v>
      </c>
      <c r="F185" s="36">
        <v>34.799999999999997</v>
      </c>
      <c r="G185" s="36">
        <v>24.2</v>
      </c>
      <c r="H185" s="36">
        <v>17.899999999999999</v>
      </c>
      <c r="I185" s="35" t="s">
        <v>8</v>
      </c>
      <c r="J185" s="35" t="s">
        <v>8</v>
      </c>
      <c r="K185" s="35" t="s">
        <v>8</v>
      </c>
      <c r="L185" s="35" t="s">
        <v>8</v>
      </c>
      <c r="M185" s="35" t="s">
        <v>8</v>
      </c>
      <c r="N185" s="35" t="s">
        <v>8</v>
      </c>
      <c r="O185" s="35"/>
      <c r="P185" s="35"/>
    </row>
    <row r="186" spans="1:16" x14ac:dyDescent="0.2">
      <c r="A186" s="446" t="s">
        <v>174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5" t="s">
        <v>8</v>
      </c>
      <c r="P186" s="35" t="s">
        <v>8</v>
      </c>
    </row>
    <row r="187" spans="1:16" x14ac:dyDescent="0.2">
      <c r="A187" s="194" t="s">
        <v>175</v>
      </c>
      <c r="B187" s="23">
        <v>12454.6</v>
      </c>
      <c r="C187" s="23">
        <v>11951.5</v>
      </c>
      <c r="D187" s="23">
        <v>12521.4</v>
      </c>
      <c r="E187" s="23">
        <v>9571.1</v>
      </c>
      <c r="F187" s="23">
        <v>9595.2999999999993</v>
      </c>
      <c r="G187" s="23">
        <v>7208.8</v>
      </c>
      <c r="H187" s="23">
        <v>6482.9</v>
      </c>
      <c r="I187" s="35" t="s">
        <v>8</v>
      </c>
      <c r="J187" s="23" t="s">
        <v>8</v>
      </c>
      <c r="K187" s="23" t="s">
        <v>8</v>
      </c>
      <c r="L187" s="23" t="s">
        <v>8</v>
      </c>
      <c r="M187" s="23" t="s">
        <v>8</v>
      </c>
      <c r="N187" s="23" t="s">
        <v>8</v>
      </c>
      <c r="O187" s="32"/>
      <c r="P187" s="32"/>
    </row>
    <row r="188" spans="1:16" x14ac:dyDescent="0.2">
      <c r="A188" s="336" t="s">
        <v>656</v>
      </c>
      <c r="B188" s="23">
        <v>94.6</v>
      </c>
      <c r="C188" s="23">
        <f t="shared" ref="C188:H188" si="3">C187/B187*100</f>
        <v>95.960528640020542</v>
      </c>
      <c r="D188" s="23">
        <f t="shared" si="3"/>
        <v>104.76843910806176</v>
      </c>
      <c r="E188" s="23">
        <f t="shared" si="3"/>
        <v>76.437938249716481</v>
      </c>
      <c r="F188" s="23">
        <f t="shared" si="3"/>
        <v>100.25284450063209</v>
      </c>
      <c r="G188" s="23">
        <f t="shared" si="3"/>
        <v>75.128448302814931</v>
      </c>
      <c r="H188" s="64">
        <f t="shared" si="3"/>
        <v>89.930362889801359</v>
      </c>
      <c r="I188" s="35" t="s">
        <v>8</v>
      </c>
      <c r="J188" s="23" t="s">
        <v>8</v>
      </c>
      <c r="K188" s="23" t="s">
        <v>8</v>
      </c>
      <c r="L188" s="23" t="s">
        <v>8</v>
      </c>
      <c r="M188" s="23" t="s">
        <v>8</v>
      </c>
      <c r="N188" s="23" t="s">
        <v>8</v>
      </c>
      <c r="O188" s="23" t="s">
        <v>8</v>
      </c>
      <c r="P188" s="23" t="s">
        <v>8</v>
      </c>
    </row>
    <row r="189" spans="1:16" x14ac:dyDescent="0.2">
      <c r="A189" s="446" t="s">
        <v>657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23"/>
      <c r="L189" s="23"/>
      <c r="M189" s="23"/>
      <c r="N189" s="23"/>
      <c r="O189" s="23" t="s">
        <v>8</v>
      </c>
      <c r="P189" s="23" t="s">
        <v>8</v>
      </c>
    </row>
    <row r="190" spans="1:16" x14ac:dyDescent="0.2">
      <c r="A190" s="446" t="s">
        <v>82</v>
      </c>
      <c r="B190" s="23" t="s">
        <v>8</v>
      </c>
      <c r="C190" s="23" t="s">
        <v>8</v>
      </c>
      <c r="D190" s="23" t="s">
        <v>8</v>
      </c>
      <c r="E190" s="23" t="s">
        <v>8</v>
      </c>
      <c r="F190" s="23" t="s">
        <v>8</v>
      </c>
      <c r="G190" s="23" t="s">
        <v>8</v>
      </c>
      <c r="H190" s="23" t="s">
        <v>8</v>
      </c>
      <c r="I190" s="23" t="s">
        <v>8</v>
      </c>
      <c r="J190" s="23" t="s">
        <v>8</v>
      </c>
      <c r="K190" s="23" t="s">
        <v>8</v>
      </c>
      <c r="L190" s="23" t="s">
        <v>8</v>
      </c>
      <c r="M190" s="23" t="s">
        <v>8</v>
      </c>
      <c r="N190" s="23" t="s">
        <v>8</v>
      </c>
      <c r="O190" s="23"/>
      <c r="P190" s="23"/>
    </row>
    <row r="191" spans="1:16" x14ac:dyDescent="0.2">
      <c r="A191" s="446" t="s">
        <v>683</v>
      </c>
      <c r="B191" s="23" t="s">
        <v>8</v>
      </c>
      <c r="C191" s="23" t="s">
        <v>8</v>
      </c>
      <c r="D191" s="23" t="s">
        <v>8</v>
      </c>
      <c r="E191" s="23" t="s">
        <v>8</v>
      </c>
      <c r="F191" s="23" t="s">
        <v>8</v>
      </c>
      <c r="G191" s="23" t="s">
        <v>8</v>
      </c>
      <c r="H191" s="23" t="s">
        <v>8</v>
      </c>
      <c r="I191" s="23" t="s">
        <v>8</v>
      </c>
      <c r="J191" s="23" t="s">
        <v>8</v>
      </c>
      <c r="K191" s="23" t="s">
        <v>8</v>
      </c>
      <c r="L191" s="23" t="s">
        <v>8</v>
      </c>
      <c r="M191" s="23" t="s">
        <v>8</v>
      </c>
      <c r="N191" s="23" t="s">
        <v>8</v>
      </c>
      <c r="O191" s="23" t="s">
        <v>8</v>
      </c>
      <c r="P191" s="23" t="s">
        <v>8</v>
      </c>
    </row>
    <row r="192" spans="1:16" x14ac:dyDescent="0.2">
      <c r="A192" s="446" t="s">
        <v>659</v>
      </c>
      <c r="B192" s="23" t="s">
        <v>8</v>
      </c>
      <c r="C192" s="23" t="s">
        <v>8</v>
      </c>
      <c r="D192" s="23" t="s">
        <v>8</v>
      </c>
      <c r="E192" s="23" t="s">
        <v>8</v>
      </c>
      <c r="F192" s="23" t="s">
        <v>8</v>
      </c>
      <c r="G192" s="23" t="s">
        <v>8</v>
      </c>
      <c r="H192" s="23" t="s">
        <v>8</v>
      </c>
      <c r="I192" s="23" t="s">
        <v>8</v>
      </c>
      <c r="J192" s="23" t="s">
        <v>8</v>
      </c>
      <c r="K192" s="23" t="s">
        <v>8</v>
      </c>
      <c r="L192" s="23" t="s">
        <v>8</v>
      </c>
      <c r="M192" s="23" t="s">
        <v>8</v>
      </c>
      <c r="N192" s="23" t="s">
        <v>8</v>
      </c>
      <c r="O192" s="23" t="s">
        <v>8</v>
      </c>
      <c r="P192" s="23" t="s">
        <v>8</v>
      </c>
    </row>
    <row r="193" spans="1:28" x14ac:dyDescent="0.2">
      <c r="A193" s="446" t="s">
        <v>660</v>
      </c>
      <c r="B193" s="130"/>
      <c r="C193" s="130"/>
      <c r="D193" s="130"/>
      <c r="E193" s="130"/>
      <c r="F193" s="130"/>
      <c r="G193" s="130"/>
      <c r="H193" s="130"/>
      <c r="I193" s="130"/>
      <c r="J193" s="35"/>
      <c r="K193" s="35"/>
      <c r="L193" s="35"/>
      <c r="M193" s="35"/>
      <c r="N193" s="23"/>
      <c r="O193" s="23" t="s">
        <v>8</v>
      </c>
      <c r="P193" s="23" t="s">
        <v>8</v>
      </c>
    </row>
    <row r="194" spans="1:28" x14ac:dyDescent="0.2">
      <c r="A194" s="446" t="s">
        <v>82</v>
      </c>
      <c r="B194" s="130" t="s">
        <v>4</v>
      </c>
      <c r="C194" s="130" t="s">
        <v>4</v>
      </c>
      <c r="D194" s="130" t="s">
        <v>4</v>
      </c>
      <c r="E194" s="130" t="s">
        <v>4</v>
      </c>
      <c r="F194" s="130" t="s">
        <v>4</v>
      </c>
      <c r="G194" s="130" t="s">
        <v>4</v>
      </c>
      <c r="H194" s="130" t="s">
        <v>4</v>
      </c>
      <c r="I194" s="130" t="s">
        <v>4</v>
      </c>
      <c r="J194" s="130" t="s">
        <v>4</v>
      </c>
      <c r="K194" s="130" t="s">
        <v>4</v>
      </c>
      <c r="L194" s="130" t="s">
        <v>4</v>
      </c>
      <c r="M194" s="130" t="s">
        <v>4</v>
      </c>
      <c r="N194" s="130" t="s">
        <v>4</v>
      </c>
      <c r="O194" s="16"/>
      <c r="P194" s="130" t="s">
        <v>4</v>
      </c>
    </row>
    <row r="195" spans="1:28" ht="22.5" x14ac:dyDescent="0.2">
      <c r="A195" s="446" t="s">
        <v>661</v>
      </c>
      <c r="B195" s="130" t="s">
        <v>4</v>
      </c>
      <c r="C195" s="130" t="s">
        <v>4</v>
      </c>
      <c r="D195" s="130" t="s">
        <v>4</v>
      </c>
      <c r="E195" s="130" t="s">
        <v>4</v>
      </c>
      <c r="F195" s="130" t="s">
        <v>4</v>
      </c>
      <c r="G195" s="130" t="s">
        <v>4</v>
      </c>
      <c r="H195" s="130" t="s">
        <v>4</v>
      </c>
      <c r="I195" s="130" t="s">
        <v>4</v>
      </c>
      <c r="J195" s="130" t="s">
        <v>4</v>
      </c>
      <c r="K195" s="130" t="s">
        <v>4</v>
      </c>
      <c r="L195" s="130" t="s">
        <v>4</v>
      </c>
      <c r="M195" s="130" t="s">
        <v>4</v>
      </c>
      <c r="N195" s="130" t="s">
        <v>4</v>
      </c>
      <c r="O195" s="32" t="s">
        <v>4</v>
      </c>
      <c r="P195" s="130" t="s">
        <v>4</v>
      </c>
    </row>
    <row r="196" spans="1:28" x14ac:dyDescent="0.2">
      <c r="A196" s="446" t="s">
        <v>662</v>
      </c>
      <c r="B196" s="130" t="s">
        <v>4</v>
      </c>
      <c r="C196" s="130" t="s">
        <v>4</v>
      </c>
      <c r="D196" s="130" t="s">
        <v>4</v>
      </c>
      <c r="E196" s="130" t="s">
        <v>4</v>
      </c>
      <c r="F196" s="130" t="s">
        <v>4</v>
      </c>
      <c r="G196" s="130" t="s">
        <v>4</v>
      </c>
      <c r="H196" s="130" t="s">
        <v>4</v>
      </c>
      <c r="I196" s="130" t="s">
        <v>4</v>
      </c>
      <c r="J196" s="130" t="s">
        <v>4</v>
      </c>
      <c r="K196" s="130" t="s">
        <v>4</v>
      </c>
      <c r="L196" s="130" t="s">
        <v>4</v>
      </c>
      <c r="M196" s="130" t="s">
        <v>4</v>
      </c>
      <c r="N196" s="130" t="s">
        <v>4</v>
      </c>
      <c r="O196" s="32" t="s">
        <v>4</v>
      </c>
      <c r="P196" s="130" t="s">
        <v>4</v>
      </c>
    </row>
    <row r="197" spans="1:28" ht="22.5" x14ac:dyDescent="0.2">
      <c r="A197" s="343" t="s">
        <v>480</v>
      </c>
      <c r="B197" s="141">
        <v>3925</v>
      </c>
      <c r="C197" s="141">
        <v>4091</v>
      </c>
      <c r="D197" s="141">
        <v>4180</v>
      </c>
      <c r="E197" s="141">
        <v>4610</v>
      </c>
      <c r="F197" s="141">
        <v>5009</v>
      </c>
      <c r="G197" s="141">
        <v>3835</v>
      </c>
      <c r="H197" s="141">
        <v>3593</v>
      </c>
      <c r="I197" s="141">
        <v>3294</v>
      </c>
      <c r="J197" s="141">
        <v>3231</v>
      </c>
      <c r="K197" s="78">
        <v>2897</v>
      </c>
      <c r="L197" s="78">
        <v>2784</v>
      </c>
      <c r="M197" s="78">
        <v>2945</v>
      </c>
      <c r="N197" s="78">
        <v>3440</v>
      </c>
      <c r="O197" s="32" t="s">
        <v>4</v>
      </c>
      <c r="P197" s="32" t="s">
        <v>4</v>
      </c>
    </row>
    <row r="198" spans="1:28" ht="35.25" x14ac:dyDescent="0.2">
      <c r="A198" s="343" t="s">
        <v>663</v>
      </c>
      <c r="B198" s="141">
        <v>3267</v>
      </c>
      <c r="C198" s="141">
        <v>1936</v>
      </c>
      <c r="D198" s="141">
        <v>2347</v>
      </c>
      <c r="E198" s="699">
        <v>2678</v>
      </c>
      <c r="F198" s="699">
        <v>3491</v>
      </c>
      <c r="G198" s="699">
        <v>3098</v>
      </c>
      <c r="H198" s="699">
        <v>3089</v>
      </c>
      <c r="I198" s="699">
        <v>2515</v>
      </c>
      <c r="J198" s="699">
        <v>2675</v>
      </c>
      <c r="K198" s="699">
        <v>2603</v>
      </c>
      <c r="L198" s="699">
        <v>2585</v>
      </c>
      <c r="M198" s="699">
        <v>2724</v>
      </c>
      <c r="N198" s="699">
        <v>3232</v>
      </c>
      <c r="O198" s="32" t="s">
        <v>4</v>
      </c>
      <c r="P198" s="32" t="s">
        <v>4</v>
      </c>
    </row>
    <row r="199" spans="1:28" ht="22.5" x14ac:dyDescent="0.2">
      <c r="A199" s="323" t="s">
        <v>383</v>
      </c>
      <c r="B199" s="130" t="s">
        <v>4</v>
      </c>
      <c r="C199" s="130" t="s">
        <v>4</v>
      </c>
      <c r="D199" s="130" t="s">
        <v>4</v>
      </c>
      <c r="E199" s="130" t="s">
        <v>4</v>
      </c>
      <c r="F199" s="130" t="s">
        <v>4</v>
      </c>
      <c r="G199" s="130" t="s">
        <v>4</v>
      </c>
      <c r="H199" s="130" t="s">
        <v>4</v>
      </c>
      <c r="I199" s="130" t="s">
        <v>4</v>
      </c>
      <c r="J199" s="130" t="s">
        <v>4</v>
      </c>
      <c r="K199" s="130" t="s">
        <v>4</v>
      </c>
      <c r="L199" s="130" t="s">
        <v>4</v>
      </c>
      <c r="M199" s="130" t="s">
        <v>4</v>
      </c>
      <c r="N199" s="130" t="s">
        <v>4</v>
      </c>
      <c r="O199" s="32" t="s">
        <v>4</v>
      </c>
      <c r="P199" s="32" t="s">
        <v>4</v>
      </c>
    </row>
    <row r="200" spans="1:28" ht="22.5" x14ac:dyDescent="0.2">
      <c r="A200" s="323" t="s">
        <v>384</v>
      </c>
      <c r="B200" s="130" t="s">
        <v>4</v>
      </c>
      <c r="C200" s="130" t="s">
        <v>4</v>
      </c>
      <c r="D200" s="130" t="s">
        <v>4</v>
      </c>
      <c r="E200" s="130" t="s">
        <v>4</v>
      </c>
      <c r="F200" s="130" t="s">
        <v>4</v>
      </c>
      <c r="G200" s="130" t="s">
        <v>4</v>
      </c>
      <c r="H200" s="130" t="s">
        <v>4</v>
      </c>
      <c r="I200" s="130" t="s">
        <v>4</v>
      </c>
      <c r="J200" s="130" t="s">
        <v>4</v>
      </c>
      <c r="K200" s="130" t="s">
        <v>4</v>
      </c>
      <c r="L200" s="130" t="s">
        <v>4</v>
      </c>
      <c r="M200" s="130" t="s">
        <v>4</v>
      </c>
      <c r="N200" s="130" t="s">
        <v>4</v>
      </c>
      <c r="O200" s="32" t="s">
        <v>4</v>
      </c>
      <c r="P200" s="32" t="s">
        <v>4</v>
      </c>
    </row>
    <row r="201" spans="1:28" s="720" customFormat="1" ht="22.5" x14ac:dyDescent="0.2">
      <c r="A201" s="730" t="s">
        <v>434</v>
      </c>
      <c r="B201" s="716">
        <v>20462.407999999999</v>
      </c>
      <c r="C201" s="716">
        <v>25921.330999999998</v>
      </c>
      <c r="D201" s="716">
        <v>26046.081999999999</v>
      </c>
      <c r="E201" s="716">
        <v>28030.696</v>
      </c>
      <c r="F201" s="716">
        <v>33210.012999999999</v>
      </c>
      <c r="G201" s="716">
        <v>37893.261952050001</v>
      </c>
      <c r="H201" s="716">
        <v>34304.309562779999</v>
      </c>
      <c r="I201" s="716">
        <v>37163.677599399976</v>
      </c>
      <c r="J201" s="716">
        <v>40766.330237099988</v>
      </c>
      <c r="K201" s="716">
        <v>44120.160000000003</v>
      </c>
      <c r="L201" s="716">
        <v>72296.361000000004</v>
      </c>
      <c r="M201" s="716">
        <v>83233.263000000006</v>
      </c>
      <c r="N201" s="716">
        <v>93301.2</v>
      </c>
      <c r="O201" s="776">
        <v>61823.423000000003</v>
      </c>
      <c r="P201" s="1382">
        <v>66803.409</v>
      </c>
    </row>
    <row r="202" spans="1:28" x14ac:dyDescent="0.2">
      <c r="A202" s="1271" t="s">
        <v>181</v>
      </c>
      <c r="B202" s="1098"/>
      <c r="C202" s="1098"/>
      <c r="D202" s="1098"/>
      <c r="E202" s="1098"/>
      <c r="F202" s="1098"/>
      <c r="G202" s="1098"/>
      <c r="H202" s="1098"/>
      <c r="I202" s="1098"/>
      <c r="J202" s="1098"/>
      <c r="K202" s="1098"/>
      <c r="L202" s="1098"/>
      <c r="M202" s="1098"/>
      <c r="N202" s="1098"/>
      <c r="O202" s="1095"/>
      <c r="P202" s="1095"/>
    </row>
    <row r="203" spans="1:28" x14ac:dyDescent="0.2">
      <c r="A203" s="446" t="s">
        <v>664</v>
      </c>
      <c r="B203" s="130" t="s">
        <v>4</v>
      </c>
      <c r="C203" s="130" t="s">
        <v>4</v>
      </c>
      <c r="D203" s="130" t="s">
        <v>4</v>
      </c>
      <c r="E203" s="130">
        <v>17013.3</v>
      </c>
      <c r="F203" s="23">
        <v>22177.599999999999</v>
      </c>
      <c r="G203" s="23">
        <v>21157</v>
      </c>
      <c r="H203" s="23">
        <v>25093.9</v>
      </c>
      <c r="I203" s="23">
        <v>26899.599999999999</v>
      </c>
      <c r="J203" s="23">
        <v>28871</v>
      </c>
      <c r="K203" s="23">
        <v>32106.5</v>
      </c>
      <c r="L203" s="23">
        <v>35301.1</v>
      </c>
      <c r="M203" s="23">
        <v>39400.400000000001</v>
      </c>
      <c r="N203" s="130">
        <v>50974.9</v>
      </c>
      <c r="O203" s="130">
        <v>59075.3</v>
      </c>
      <c r="P203" s="719">
        <v>48082.9</v>
      </c>
    </row>
    <row r="204" spans="1:28" x14ac:dyDescent="0.2">
      <c r="A204" s="361" t="s">
        <v>386</v>
      </c>
      <c r="B204" s="130" t="s">
        <v>4</v>
      </c>
      <c r="C204" s="130" t="s">
        <v>4</v>
      </c>
      <c r="D204" s="130" t="s">
        <v>4</v>
      </c>
      <c r="E204" s="130" t="s">
        <v>4</v>
      </c>
      <c r="F204" s="23">
        <v>130.30000000000001</v>
      </c>
      <c r="G204" s="23">
        <v>95.4</v>
      </c>
      <c r="H204" s="23">
        <v>118.6</v>
      </c>
      <c r="I204" s="23">
        <v>107.2</v>
      </c>
      <c r="J204" s="23">
        <v>107.3</v>
      </c>
      <c r="K204" s="23">
        <v>111.2</v>
      </c>
      <c r="L204" s="23">
        <v>109.9</v>
      </c>
      <c r="M204" s="23">
        <v>111.6</v>
      </c>
      <c r="N204" s="130">
        <v>129.4</v>
      </c>
      <c r="O204" s="130">
        <v>115.89095809898598</v>
      </c>
      <c r="P204" s="719">
        <v>81.392561696682037</v>
      </c>
    </row>
    <row r="205" spans="1:28" ht="12.75" x14ac:dyDescent="0.2">
      <c r="A205" s="160" t="s">
        <v>665</v>
      </c>
      <c r="B205" s="130"/>
      <c r="C205" s="130"/>
      <c r="D205" s="130"/>
      <c r="E205" s="130"/>
      <c r="F205" s="36"/>
      <c r="G205" s="36"/>
      <c r="H205" s="36"/>
      <c r="I205" s="36"/>
      <c r="J205" s="36"/>
      <c r="K205" s="36"/>
      <c r="L205" s="36"/>
      <c r="M205" s="36"/>
      <c r="N205" s="62"/>
      <c r="O205" s="16"/>
      <c r="P205" s="16"/>
    </row>
    <row r="206" spans="1:28" x14ac:dyDescent="0.2">
      <c r="A206" s="160" t="s">
        <v>666</v>
      </c>
      <c r="B206" s="130" t="s">
        <v>4</v>
      </c>
      <c r="C206" s="130" t="s">
        <v>4</v>
      </c>
      <c r="D206" s="130" t="s">
        <v>4</v>
      </c>
      <c r="E206" s="130" t="s">
        <v>4</v>
      </c>
      <c r="F206" s="23">
        <v>121.4</v>
      </c>
      <c r="G206" s="23">
        <v>90.5</v>
      </c>
      <c r="H206" s="23">
        <v>98.9</v>
      </c>
      <c r="I206" s="23">
        <v>98.3</v>
      </c>
      <c r="J206" s="23">
        <v>100.9</v>
      </c>
      <c r="K206" s="23">
        <v>104.1</v>
      </c>
      <c r="L206" s="23">
        <v>103</v>
      </c>
      <c r="M206" s="23">
        <v>103.2</v>
      </c>
      <c r="N206" s="170">
        <v>122.6</v>
      </c>
      <c r="O206" s="35" t="s">
        <v>8</v>
      </c>
      <c r="P206" s="35" t="s">
        <v>8</v>
      </c>
    </row>
    <row r="207" spans="1:28" ht="12.75" x14ac:dyDescent="0.2">
      <c r="A207" s="1483" t="s">
        <v>387</v>
      </c>
      <c r="B207" s="1483"/>
      <c r="C207" s="1483"/>
      <c r="D207" s="1483"/>
      <c r="E207" s="1483"/>
      <c r="F207" s="1483"/>
      <c r="G207" s="1483"/>
      <c r="H207" s="1483"/>
      <c r="I207" s="1483"/>
      <c r="J207" s="1483"/>
      <c r="K207" s="1483"/>
      <c r="L207" s="1483"/>
      <c r="M207" s="1483"/>
      <c r="N207" s="1483"/>
      <c r="O207" s="1483"/>
      <c r="P207" s="1483"/>
      <c r="Q207" s="1483"/>
      <c r="R207" s="1483"/>
      <c r="S207" s="1483"/>
      <c r="T207" s="1483"/>
      <c r="U207" s="1483"/>
      <c r="V207" s="1483"/>
      <c r="W207" s="1483"/>
      <c r="X207" s="1483"/>
      <c r="Y207" s="1483"/>
      <c r="Z207" s="1483"/>
      <c r="AA207" s="1483"/>
      <c r="AB207" s="1483"/>
    </row>
    <row r="208" spans="1:28" x14ac:dyDescent="0.2">
      <c r="A208" s="1479" t="s">
        <v>298</v>
      </c>
      <c r="B208" s="1479"/>
      <c r="C208" s="1479"/>
      <c r="D208" s="1479"/>
      <c r="E208" s="1479"/>
      <c r="F208" s="1479"/>
      <c r="G208" s="1479"/>
      <c r="H208" s="1479"/>
      <c r="I208" s="1479"/>
      <c r="J208" s="1479"/>
      <c r="K208" s="1479"/>
      <c r="L208" s="1479"/>
      <c r="M208" s="1479"/>
      <c r="N208" s="1479"/>
      <c r="O208" s="1479"/>
      <c r="P208" s="1479"/>
      <c r="Q208" s="1479"/>
      <c r="R208" s="1479"/>
      <c r="S208" s="1479"/>
      <c r="T208" s="1479"/>
      <c r="U208" s="1479"/>
      <c r="V208" s="1479"/>
      <c r="W208" s="1479"/>
      <c r="X208" s="1479"/>
      <c r="Y208" s="1479"/>
      <c r="Z208" s="1479"/>
      <c r="AA208" s="1479"/>
      <c r="AB208" s="1479"/>
    </row>
    <row r="209" spans="1:28" ht="12.75" x14ac:dyDescent="0.2">
      <c r="A209" s="1480" t="s">
        <v>299</v>
      </c>
      <c r="B209" s="1480"/>
      <c r="C209" s="1480"/>
      <c r="D209" s="1480"/>
      <c r="E209" s="1480"/>
      <c r="F209" s="1480"/>
      <c r="G209" s="1480"/>
      <c r="H209" s="1480"/>
      <c r="I209" s="1480"/>
      <c r="J209" s="1480"/>
      <c r="K209" s="1480"/>
      <c r="L209" s="1480"/>
      <c r="M209" s="1480"/>
      <c r="N209" s="1480"/>
      <c r="O209" s="1480"/>
      <c r="P209" s="1480"/>
      <c r="Q209" s="1480"/>
      <c r="R209" s="1480"/>
      <c r="S209" s="1480"/>
      <c r="T209" s="1480"/>
      <c r="U209" s="1480"/>
      <c r="V209" s="1480"/>
      <c r="W209" s="1480"/>
      <c r="X209" s="1480"/>
      <c r="Y209" s="1480"/>
      <c r="Z209" s="1480"/>
      <c r="AA209" s="1480"/>
      <c r="AB209" s="1480"/>
    </row>
    <row r="210" spans="1:28" ht="12.75" x14ac:dyDescent="0.2">
      <c r="A210" s="1481" t="s">
        <v>300</v>
      </c>
      <c r="B210" s="1481"/>
      <c r="C210" s="1481"/>
      <c r="D210" s="1481"/>
      <c r="E210" s="1481"/>
      <c r="F210" s="1481"/>
      <c r="G210" s="1481"/>
      <c r="H210" s="1481"/>
      <c r="I210" s="1481"/>
      <c r="J210" s="1481"/>
      <c r="K210" s="1481"/>
      <c r="L210" s="1481"/>
      <c r="M210" s="1481"/>
      <c r="N210" s="1481"/>
      <c r="O210" s="1481"/>
      <c r="P210" s="1481"/>
      <c r="Q210" s="1481"/>
      <c r="R210" s="1481"/>
      <c r="S210" s="1481"/>
      <c r="T210" s="1481"/>
      <c r="U210" s="1481"/>
      <c r="V210" s="1481"/>
      <c r="W210" s="1481"/>
      <c r="X210" s="1481"/>
      <c r="Y210" s="1481"/>
      <c r="Z210" s="1481"/>
      <c r="AA210" s="1481"/>
      <c r="AB210" s="1481"/>
    </row>
    <row r="211" spans="1:28" ht="12.75" x14ac:dyDescent="0.2">
      <c r="A211" s="1482" t="s">
        <v>301</v>
      </c>
      <c r="B211" s="1482"/>
      <c r="C211" s="1482"/>
      <c r="D211" s="1482"/>
      <c r="E211" s="1482"/>
      <c r="F211" s="1482"/>
      <c r="G211" s="1482"/>
      <c r="H211" s="1482"/>
      <c r="I211" s="1482"/>
      <c r="J211" s="1482"/>
      <c r="K211" s="1482"/>
      <c r="L211" s="1482"/>
      <c r="M211" s="1482"/>
      <c r="N211" s="1482"/>
      <c r="O211" s="1482"/>
      <c r="P211" s="1482"/>
      <c r="Q211" s="1482"/>
      <c r="R211" s="1482"/>
      <c r="S211" s="1482"/>
      <c r="T211" s="1482"/>
      <c r="U211" s="1482"/>
      <c r="V211" s="1482"/>
      <c r="W211" s="1482"/>
      <c r="X211" s="1482"/>
      <c r="Y211" s="1482"/>
      <c r="Z211" s="1482"/>
      <c r="AA211" s="1482"/>
      <c r="AB211" s="1482"/>
    </row>
    <row r="212" spans="1:28" ht="12.75" x14ac:dyDescent="0.2">
      <c r="A212" s="680" t="s">
        <v>888</v>
      </c>
      <c r="B212" s="680"/>
      <c r="C212" s="680"/>
      <c r="D212" s="680"/>
      <c r="E212" s="680"/>
      <c r="F212" s="680"/>
      <c r="G212" s="680"/>
      <c r="H212" s="680"/>
      <c r="I212" s="680"/>
      <c r="J212" s="680"/>
      <c r="K212" s="680"/>
      <c r="L212" s="680"/>
      <c r="M212" s="680"/>
      <c r="N212" s="680"/>
      <c r="O212" s="680"/>
      <c r="P212" s="680"/>
      <c r="Q212" s="680"/>
      <c r="R212" s="680"/>
      <c r="S212" s="680"/>
      <c r="T212" s="680"/>
      <c r="U212" s="680"/>
      <c r="V212" s="680"/>
      <c r="W212" s="680"/>
      <c r="X212" s="680"/>
      <c r="Y212" s="680"/>
      <c r="Z212" s="680"/>
      <c r="AA212" s="680"/>
      <c r="AB212" s="680"/>
    </row>
    <row r="213" spans="1:28" s="77" customFormat="1" ht="12.75" x14ac:dyDescent="0.2">
      <c r="A213" s="223" t="s">
        <v>886</v>
      </c>
      <c r="B213" s="694"/>
      <c r="C213" s="694"/>
      <c r="D213" s="694"/>
      <c r="E213" s="694"/>
      <c r="F213" s="694"/>
      <c r="G213" s="694"/>
      <c r="H213" s="694"/>
      <c r="I213" s="694"/>
      <c r="J213" s="694"/>
      <c r="K213" s="694"/>
      <c r="L213" s="694"/>
      <c r="M213" s="694"/>
      <c r="N213" s="694"/>
    </row>
    <row r="214" spans="1:28" x14ac:dyDescent="0.2">
      <c r="A214" s="217" t="s">
        <v>491</v>
      </c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Q214" s="77"/>
      <c r="R214" s="77"/>
      <c r="S214" s="77"/>
      <c r="T214" s="77"/>
      <c r="U214" s="77"/>
      <c r="V214" s="77"/>
      <c r="W214" s="77"/>
      <c r="X214" s="371"/>
      <c r="Y214" s="371"/>
      <c r="Z214" s="77"/>
      <c r="AA214" s="77"/>
      <c r="AB214" s="77"/>
    </row>
    <row r="215" spans="1:28" x14ac:dyDescent="0.2">
      <c r="A215" s="217" t="s">
        <v>534</v>
      </c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Q215" s="77"/>
      <c r="R215" s="77"/>
      <c r="S215" s="77"/>
      <c r="T215" s="77"/>
      <c r="U215" s="77"/>
      <c r="V215" s="77"/>
      <c r="W215" s="77"/>
      <c r="X215" s="371"/>
      <c r="Y215" s="371"/>
      <c r="Z215" s="77"/>
      <c r="AA215" s="77"/>
      <c r="AB215" s="77"/>
    </row>
  </sheetData>
  <mergeCells count="6">
    <mergeCell ref="A211:AB211"/>
    <mergeCell ref="A1:G1"/>
    <mergeCell ref="A207:AB207"/>
    <mergeCell ref="A208:AB208"/>
    <mergeCell ref="A209:AB209"/>
    <mergeCell ref="A210:AB2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7"/>
  <sheetViews>
    <sheetView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R73" sqref="R73"/>
    </sheetView>
  </sheetViews>
  <sheetFormatPr defaultColWidth="8.85546875" defaultRowHeight="11.25" x14ac:dyDescent="0.2"/>
  <cols>
    <col min="1" max="1" width="50.7109375" style="113" customWidth="1"/>
    <col min="2" max="2" width="11.85546875" style="113" customWidth="1"/>
    <col min="3" max="3" width="12.28515625" style="113" customWidth="1"/>
    <col min="4" max="4" width="12.140625" style="113" customWidth="1"/>
    <col min="5" max="5" width="12.28515625" style="113" customWidth="1"/>
    <col min="6" max="6" width="11.7109375" style="113" customWidth="1"/>
    <col min="7" max="7" width="10.7109375" style="113" customWidth="1"/>
    <col min="8" max="8" width="11.42578125" style="113" customWidth="1"/>
    <col min="9" max="9" width="11.140625" style="113" customWidth="1"/>
    <col min="10" max="10" width="10.85546875" style="113" customWidth="1"/>
    <col min="11" max="11" width="12" style="113" customWidth="1"/>
    <col min="12" max="12" width="11.42578125" style="113" customWidth="1"/>
    <col min="13" max="14" width="11.28515625" style="113" customWidth="1"/>
    <col min="15" max="15" width="11.5703125" style="6" customWidth="1"/>
    <col min="16" max="16" width="16.42578125" style="113" customWidth="1"/>
    <col min="17" max="256" width="8.85546875" style="113"/>
    <col min="257" max="257" width="50.7109375" style="113" customWidth="1"/>
    <col min="258" max="258" width="11.85546875" style="113" customWidth="1"/>
    <col min="259" max="259" width="12.28515625" style="113" customWidth="1"/>
    <col min="260" max="260" width="12.140625" style="113" customWidth="1"/>
    <col min="261" max="261" width="12.28515625" style="113" customWidth="1"/>
    <col min="262" max="262" width="11.7109375" style="113" customWidth="1"/>
    <col min="263" max="263" width="10.7109375" style="113" customWidth="1"/>
    <col min="264" max="264" width="11.42578125" style="113" customWidth="1"/>
    <col min="265" max="265" width="11.140625" style="113" customWidth="1"/>
    <col min="266" max="266" width="10.85546875" style="113" customWidth="1"/>
    <col min="267" max="267" width="12" style="113" customWidth="1"/>
    <col min="268" max="268" width="11.42578125" style="113" customWidth="1"/>
    <col min="269" max="270" width="11.28515625" style="113" customWidth="1"/>
    <col min="271" max="271" width="11.5703125" style="113" customWidth="1"/>
    <col min="272" max="512" width="8.85546875" style="113"/>
    <col min="513" max="513" width="50.7109375" style="113" customWidth="1"/>
    <col min="514" max="514" width="11.85546875" style="113" customWidth="1"/>
    <col min="515" max="515" width="12.28515625" style="113" customWidth="1"/>
    <col min="516" max="516" width="12.140625" style="113" customWidth="1"/>
    <col min="517" max="517" width="12.28515625" style="113" customWidth="1"/>
    <col min="518" max="518" width="11.7109375" style="113" customWidth="1"/>
    <col min="519" max="519" width="10.7109375" style="113" customWidth="1"/>
    <col min="520" max="520" width="11.42578125" style="113" customWidth="1"/>
    <col min="521" max="521" width="11.140625" style="113" customWidth="1"/>
    <col min="522" max="522" width="10.85546875" style="113" customWidth="1"/>
    <col min="523" max="523" width="12" style="113" customWidth="1"/>
    <col min="524" max="524" width="11.42578125" style="113" customWidth="1"/>
    <col min="525" max="526" width="11.28515625" style="113" customWidth="1"/>
    <col min="527" max="527" width="11.5703125" style="113" customWidth="1"/>
    <col min="528" max="768" width="8.85546875" style="113"/>
    <col min="769" max="769" width="50.7109375" style="113" customWidth="1"/>
    <col min="770" max="770" width="11.85546875" style="113" customWidth="1"/>
    <col min="771" max="771" width="12.28515625" style="113" customWidth="1"/>
    <col min="772" max="772" width="12.140625" style="113" customWidth="1"/>
    <col min="773" max="773" width="12.28515625" style="113" customWidth="1"/>
    <col min="774" max="774" width="11.7109375" style="113" customWidth="1"/>
    <col min="775" max="775" width="10.7109375" style="113" customWidth="1"/>
    <col min="776" max="776" width="11.42578125" style="113" customWidth="1"/>
    <col min="777" max="777" width="11.140625" style="113" customWidth="1"/>
    <col min="778" max="778" width="10.85546875" style="113" customWidth="1"/>
    <col min="779" max="779" width="12" style="113" customWidth="1"/>
    <col min="780" max="780" width="11.42578125" style="113" customWidth="1"/>
    <col min="781" max="782" width="11.28515625" style="113" customWidth="1"/>
    <col min="783" max="783" width="11.5703125" style="113" customWidth="1"/>
    <col min="784" max="1024" width="8.85546875" style="113"/>
    <col min="1025" max="1025" width="50.7109375" style="113" customWidth="1"/>
    <col min="1026" max="1026" width="11.85546875" style="113" customWidth="1"/>
    <col min="1027" max="1027" width="12.28515625" style="113" customWidth="1"/>
    <col min="1028" max="1028" width="12.140625" style="113" customWidth="1"/>
    <col min="1029" max="1029" width="12.28515625" style="113" customWidth="1"/>
    <col min="1030" max="1030" width="11.7109375" style="113" customWidth="1"/>
    <col min="1031" max="1031" width="10.7109375" style="113" customWidth="1"/>
    <col min="1032" max="1032" width="11.42578125" style="113" customWidth="1"/>
    <col min="1033" max="1033" width="11.140625" style="113" customWidth="1"/>
    <col min="1034" max="1034" width="10.85546875" style="113" customWidth="1"/>
    <col min="1035" max="1035" width="12" style="113" customWidth="1"/>
    <col min="1036" max="1036" width="11.42578125" style="113" customWidth="1"/>
    <col min="1037" max="1038" width="11.28515625" style="113" customWidth="1"/>
    <col min="1039" max="1039" width="11.5703125" style="113" customWidth="1"/>
    <col min="1040" max="1280" width="8.85546875" style="113"/>
    <col min="1281" max="1281" width="50.7109375" style="113" customWidth="1"/>
    <col min="1282" max="1282" width="11.85546875" style="113" customWidth="1"/>
    <col min="1283" max="1283" width="12.28515625" style="113" customWidth="1"/>
    <col min="1284" max="1284" width="12.140625" style="113" customWidth="1"/>
    <col min="1285" max="1285" width="12.28515625" style="113" customWidth="1"/>
    <col min="1286" max="1286" width="11.7109375" style="113" customWidth="1"/>
    <col min="1287" max="1287" width="10.7109375" style="113" customWidth="1"/>
    <col min="1288" max="1288" width="11.42578125" style="113" customWidth="1"/>
    <col min="1289" max="1289" width="11.140625" style="113" customWidth="1"/>
    <col min="1290" max="1290" width="10.85546875" style="113" customWidth="1"/>
    <col min="1291" max="1291" width="12" style="113" customWidth="1"/>
    <col min="1292" max="1292" width="11.42578125" style="113" customWidth="1"/>
    <col min="1293" max="1294" width="11.28515625" style="113" customWidth="1"/>
    <col min="1295" max="1295" width="11.5703125" style="113" customWidth="1"/>
    <col min="1296" max="1536" width="8.85546875" style="113"/>
    <col min="1537" max="1537" width="50.7109375" style="113" customWidth="1"/>
    <col min="1538" max="1538" width="11.85546875" style="113" customWidth="1"/>
    <col min="1539" max="1539" width="12.28515625" style="113" customWidth="1"/>
    <col min="1540" max="1540" width="12.140625" style="113" customWidth="1"/>
    <col min="1541" max="1541" width="12.28515625" style="113" customWidth="1"/>
    <col min="1542" max="1542" width="11.7109375" style="113" customWidth="1"/>
    <col min="1543" max="1543" width="10.7109375" style="113" customWidth="1"/>
    <col min="1544" max="1544" width="11.42578125" style="113" customWidth="1"/>
    <col min="1545" max="1545" width="11.140625" style="113" customWidth="1"/>
    <col min="1546" max="1546" width="10.85546875" style="113" customWidth="1"/>
    <col min="1547" max="1547" width="12" style="113" customWidth="1"/>
    <col min="1548" max="1548" width="11.42578125" style="113" customWidth="1"/>
    <col min="1549" max="1550" width="11.28515625" style="113" customWidth="1"/>
    <col min="1551" max="1551" width="11.5703125" style="113" customWidth="1"/>
    <col min="1552" max="1792" width="8.85546875" style="113"/>
    <col min="1793" max="1793" width="50.7109375" style="113" customWidth="1"/>
    <col min="1794" max="1794" width="11.85546875" style="113" customWidth="1"/>
    <col min="1795" max="1795" width="12.28515625" style="113" customWidth="1"/>
    <col min="1796" max="1796" width="12.140625" style="113" customWidth="1"/>
    <col min="1797" max="1797" width="12.28515625" style="113" customWidth="1"/>
    <col min="1798" max="1798" width="11.7109375" style="113" customWidth="1"/>
    <col min="1799" max="1799" width="10.7109375" style="113" customWidth="1"/>
    <col min="1800" max="1800" width="11.42578125" style="113" customWidth="1"/>
    <col min="1801" max="1801" width="11.140625" style="113" customWidth="1"/>
    <col min="1802" max="1802" width="10.85546875" style="113" customWidth="1"/>
    <col min="1803" max="1803" width="12" style="113" customWidth="1"/>
    <col min="1804" max="1804" width="11.42578125" style="113" customWidth="1"/>
    <col min="1805" max="1806" width="11.28515625" style="113" customWidth="1"/>
    <col min="1807" max="1807" width="11.5703125" style="113" customWidth="1"/>
    <col min="1808" max="2048" width="8.85546875" style="113"/>
    <col min="2049" max="2049" width="50.7109375" style="113" customWidth="1"/>
    <col min="2050" max="2050" width="11.85546875" style="113" customWidth="1"/>
    <col min="2051" max="2051" width="12.28515625" style="113" customWidth="1"/>
    <col min="2052" max="2052" width="12.140625" style="113" customWidth="1"/>
    <col min="2053" max="2053" width="12.28515625" style="113" customWidth="1"/>
    <col min="2054" max="2054" width="11.7109375" style="113" customWidth="1"/>
    <col min="2055" max="2055" width="10.7109375" style="113" customWidth="1"/>
    <col min="2056" max="2056" width="11.42578125" style="113" customWidth="1"/>
    <col min="2057" max="2057" width="11.140625" style="113" customWidth="1"/>
    <col min="2058" max="2058" width="10.85546875" style="113" customWidth="1"/>
    <col min="2059" max="2059" width="12" style="113" customWidth="1"/>
    <col min="2060" max="2060" width="11.42578125" style="113" customWidth="1"/>
    <col min="2061" max="2062" width="11.28515625" style="113" customWidth="1"/>
    <col min="2063" max="2063" width="11.5703125" style="113" customWidth="1"/>
    <col min="2064" max="2304" width="8.85546875" style="113"/>
    <col min="2305" max="2305" width="50.7109375" style="113" customWidth="1"/>
    <col min="2306" max="2306" width="11.85546875" style="113" customWidth="1"/>
    <col min="2307" max="2307" width="12.28515625" style="113" customWidth="1"/>
    <col min="2308" max="2308" width="12.140625" style="113" customWidth="1"/>
    <col min="2309" max="2309" width="12.28515625" style="113" customWidth="1"/>
    <col min="2310" max="2310" width="11.7109375" style="113" customWidth="1"/>
    <col min="2311" max="2311" width="10.7109375" style="113" customWidth="1"/>
    <col min="2312" max="2312" width="11.42578125" style="113" customWidth="1"/>
    <col min="2313" max="2313" width="11.140625" style="113" customWidth="1"/>
    <col min="2314" max="2314" width="10.85546875" style="113" customWidth="1"/>
    <col min="2315" max="2315" width="12" style="113" customWidth="1"/>
    <col min="2316" max="2316" width="11.42578125" style="113" customWidth="1"/>
    <col min="2317" max="2318" width="11.28515625" style="113" customWidth="1"/>
    <col min="2319" max="2319" width="11.5703125" style="113" customWidth="1"/>
    <col min="2320" max="2560" width="8.85546875" style="113"/>
    <col min="2561" max="2561" width="50.7109375" style="113" customWidth="1"/>
    <col min="2562" max="2562" width="11.85546875" style="113" customWidth="1"/>
    <col min="2563" max="2563" width="12.28515625" style="113" customWidth="1"/>
    <col min="2564" max="2564" width="12.140625" style="113" customWidth="1"/>
    <col min="2565" max="2565" width="12.28515625" style="113" customWidth="1"/>
    <col min="2566" max="2566" width="11.7109375" style="113" customWidth="1"/>
    <col min="2567" max="2567" width="10.7109375" style="113" customWidth="1"/>
    <col min="2568" max="2568" width="11.42578125" style="113" customWidth="1"/>
    <col min="2569" max="2569" width="11.140625" style="113" customWidth="1"/>
    <col min="2570" max="2570" width="10.85546875" style="113" customWidth="1"/>
    <col min="2571" max="2571" width="12" style="113" customWidth="1"/>
    <col min="2572" max="2572" width="11.42578125" style="113" customWidth="1"/>
    <col min="2573" max="2574" width="11.28515625" style="113" customWidth="1"/>
    <col min="2575" max="2575" width="11.5703125" style="113" customWidth="1"/>
    <col min="2576" max="2816" width="8.85546875" style="113"/>
    <col min="2817" max="2817" width="50.7109375" style="113" customWidth="1"/>
    <col min="2818" max="2818" width="11.85546875" style="113" customWidth="1"/>
    <col min="2819" max="2819" width="12.28515625" style="113" customWidth="1"/>
    <col min="2820" max="2820" width="12.140625" style="113" customWidth="1"/>
    <col min="2821" max="2821" width="12.28515625" style="113" customWidth="1"/>
    <col min="2822" max="2822" width="11.7109375" style="113" customWidth="1"/>
    <col min="2823" max="2823" width="10.7109375" style="113" customWidth="1"/>
    <col min="2824" max="2824" width="11.42578125" style="113" customWidth="1"/>
    <col min="2825" max="2825" width="11.140625" style="113" customWidth="1"/>
    <col min="2826" max="2826" width="10.85546875" style="113" customWidth="1"/>
    <col min="2827" max="2827" width="12" style="113" customWidth="1"/>
    <col min="2828" max="2828" width="11.42578125" style="113" customWidth="1"/>
    <col min="2829" max="2830" width="11.28515625" style="113" customWidth="1"/>
    <col min="2831" max="2831" width="11.5703125" style="113" customWidth="1"/>
    <col min="2832" max="3072" width="8.85546875" style="113"/>
    <col min="3073" max="3073" width="50.7109375" style="113" customWidth="1"/>
    <col min="3074" max="3074" width="11.85546875" style="113" customWidth="1"/>
    <col min="3075" max="3075" width="12.28515625" style="113" customWidth="1"/>
    <col min="3076" max="3076" width="12.140625" style="113" customWidth="1"/>
    <col min="3077" max="3077" width="12.28515625" style="113" customWidth="1"/>
    <col min="3078" max="3078" width="11.7109375" style="113" customWidth="1"/>
    <col min="3079" max="3079" width="10.7109375" style="113" customWidth="1"/>
    <col min="3080" max="3080" width="11.42578125" style="113" customWidth="1"/>
    <col min="3081" max="3081" width="11.140625" style="113" customWidth="1"/>
    <col min="3082" max="3082" width="10.85546875" style="113" customWidth="1"/>
    <col min="3083" max="3083" width="12" style="113" customWidth="1"/>
    <col min="3084" max="3084" width="11.42578125" style="113" customWidth="1"/>
    <col min="3085" max="3086" width="11.28515625" style="113" customWidth="1"/>
    <col min="3087" max="3087" width="11.5703125" style="113" customWidth="1"/>
    <col min="3088" max="3328" width="8.85546875" style="113"/>
    <col min="3329" max="3329" width="50.7109375" style="113" customWidth="1"/>
    <col min="3330" max="3330" width="11.85546875" style="113" customWidth="1"/>
    <col min="3331" max="3331" width="12.28515625" style="113" customWidth="1"/>
    <col min="3332" max="3332" width="12.140625" style="113" customWidth="1"/>
    <col min="3333" max="3333" width="12.28515625" style="113" customWidth="1"/>
    <col min="3334" max="3334" width="11.7109375" style="113" customWidth="1"/>
    <col min="3335" max="3335" width="10.7109375" style="113" customWidth="1"/>
    <col min="3336" max="3336" width="11.42578125" style="113" customWidth="1"/>
    <col min="3337" max="3337" width="11.140625" style="113" customWidth="1"/>
    <col min="3338" max="3338" width="10.85546875" style="113" customWidth="1"/>
    <col min="3339" max="3339" width="12" style="113" customWidth="1"/>
    <col min="3340" max="3340" width="11.42578125" style="113" customWidth="1"/>
    <col min="3341" max="3342" width="11.28515625" style="113" customWidth="1"/>
    <col min="3343" max="3343" width="11.5703125" style="113" customWidth="1"/>
    <col min="3344" max="3584" width="8.85546875" style="113"/>
    <col min="3585" max="3585" width="50.7109375" style="113" customWidth="1"/>
    <col min="3586" max="3586" width="11.85546875" style="113" customWidth="1"/>
    <col min="3587" max="3587" width="12.28515625" style="113" customWidth="1"/>
    <col min="3588" max="3588" width="12.140625" style="113" customWidth="1"/>
    <col min="3589" max="3589" width="12.28515625" style="113" customWidth="1"/>
    <col min="3590" max="3590" width="11.7109375" style="113" customWidth="1"/>
    <col min="3591" max="3591" width="10.7109375" style="113" customWidth="1"/>
    <col min="3592" max="3592" width="11.42578125" style="113" customWidth="1"/>
    <col min="3593" max="3593" width="11.140625" style="113" customWidth="1"/>
    <col min="3594" max="3594" width="10.85546875" style="113" customWidth="1"/>
    <col min="3595" max="3595" width="12" style="113" customWidth="1"/>
    <col min="3596" max="3596" width="11.42578125" style="113" customWidth="1"/>
    <col min="3597" max="3598" width="11.28515625" style="113" customWidth="1"/>
    <col min="3599" max="3599" width="11.5703125" style="113" customWidth="1"/>
    <col min="3600" max="3840" width="8.85546875" style="113"/>
    <col min="3841" max="3841" width="50.7109375" style="113" customWidth="1"/>
    <col min="3842" max="3842" width="11.85546875" style="113" customWidth="1"/>
    <col min="3843" max="3843" width="12.28515625" style="113" customWidth="1"/>
    <col min="3844" max="3844" width="12.140625" style="113" customWidth="1"/>
    <col min="3845" max="3845" width="12.28515625" style="113" customWidth="1"/>
    <col min="3846" max="3846" width="11.7109375" style="113" customWidth="1"/>
    <col min="3847" max="3847" width="10.7109375" style="113" customWidth="1"/>
    <col min="3848" max="3848" width="11.42578125" style="113" customWidth="1"/>
    <col min="3849" max="3849" width="11.140625" style="113" customWidth="1"/>
    <col min="3850" max="3850" width="10.85546875" style="113" customWidth="1"/>
    <col min="3851" max="3851" width="12" style="113" customWidth="1"/>
    <col min="3852" max="3852" width="11.42578125" style="113" customWidth="1"/>
    <col min="3853" max="3854" width="11.28515625" style="113" customWidth="1"/>
    <col min="3855" max="3855" width="11.5703125" style="113" customWidth="1"/>
    <col min="3856" max="4096" width="8.85546875" style="113"/>
    <col min="4097" max="4097" width="50.7109375" style="113" customWidth="1"/>
    <col min="4098" max="4098" width="11.85546875" style="113" customWidth="1"/>
    <col min="4099" max="4099" width="12.28515625" style="113" customWidth="1"/>
    <col min="4100" max="4100" width="12.140625" style="113" customWidth="1"/>
    <col min="4101" max="4101" width="12.28515625" style="113" customWidth="1"/>
    <col min="4102" max="4102" width="11.7109375" style="113" customWidth="1"/>
    <col min="4103" max="4103" width="10.7109375" style="113" customWidth="1"/>
    <col min="4104" max="4104" width="11.42578125" style="113" customWidth="1"/>
    <col min="4105" max="4105" width="11.140625" style="113" customWidth="1"/>
    <col min="4106" max="4106" width="10.85546875" style="113" customWidth="1"/>
    <col min="4107" max="4107" width="12" style="113" customWidth="1"/>
    <col min="4108" max="4108" width="11.42578125" style="113" customWidth="1"/>
    <col min="4109" max="4110" width="11.28515625" style="113" customWidth="1"/>
    <col min="4111" max="4111" width="11.5703125" style="113" customWidth="1"/>
    <col min="4112" max="4352" width="8.85546875" style="113"/>
    <col min="4353" max="4353" width="50.7109375" style="113" customWidth="1"/>
    <col min="4354" max="4354" width="11.85546875" style="113" customWidth="1"/>
    <col min="4355" max="4355" width="12.28515625" style="113" customWidth="1"/>
    <col min="4356" max="4356" width="12.140625" style="113" customWidth="1"/>
    <col min="4357" max="4357" width="12.28515625" style="113" customWidth="1"/>
    <col min="4358" max="4358" width="11.7109375" style="113" customWidth="1"/>
    <col min="4359" max="4359" width="10.7109375" style="113" customWidth="1"/>
    <col min="4360" max="4360" width="11.42578125" style="113" customWidth="1"/>
    <col min="4361" max="4361" width="11.140625" style="113" customWidth="1"/>
    <col min="4362" max="4362" width="10.85546875" style="113" customWidth="1"/>
    <col min="4363" max="4363" width="12" style="113" customWidth="1"/>
    <col min="4364" max="4364" width="11.42578125" style="113" customWidth="1"/>
    <col min="4365" max="4366" width="11.28515625" style="113" customWidth="1"/>
    <col min="4367" max="4367" width="11.5703125" style="113" customWidth="1"/>
    <col min="4368" max="4608" width="8.85546875" style="113"/>
    <col min="4609" max="4609" width="50.7109375" style="113" customWidth="1"/>
    <col min="4610" max="4610" width="11.85546875" style="113" customWidth="1"/>
    <col min="4611" max="4611" width="12.28515625" style="113" customWidth="1"/>
    <col min="4612" max="4612" width="12.140625" style="113" customWidth="1"/>
    <col min="4613" max="4613" width="12.28515625" style="113" customWidth="1"/>
    <col min="4614" max="4614" width="11.7109375" style="113" customWidth="1"/>
    <col min="4615" max="4615" width="10.7109375" style="113" customWidth="1"/>
    <col min="4616" max="4616" width="11.42578125" style="113" customWidth="1"/>
    <col min="4617" max="4617" width="11.140625" style="113" customWidth="1"/>
    <col min="4618" max="4618" width="10.85546875" style="113" customWidth="1"/>
    <col min="4619" max="4619" width="12" style="113" customWidth="1"/>
    <col min="4620" max="4620" width="11.42578125" style="113" customWidth="1"/>
    <col min="4621" max="4622" width="11.28515625" style="113" customWidth="1"/>
    <col min="4623" max="4623" width="11.5703125" style="113" customWidth="1"/>
    <col min="4624" max="4864" width="8.85546875" style="113"/>
    <col min="4865" max="4865" width="50.7109375" style="113" customWidth="1"/>
    <col min="4866" max="4866" width="11.85546875" style="113" customWidth="1"/>
    <col min="4867" max="4867" width="12.28515625" style="113" customWidth="1"/>
    <col min="4868" max="4868" width="12.140625" style="113" customWidth="1"/>
    <col min="4869" max="4869" width="12.28515625" style="113" customWidth="1"/>
    <col min="4870" max="4870" width="11.7109375" style="113" customWidth="1"/>
    <col min="4871" max="4871" width="10.7109375" style="113" customWidth="1"/>
    <col min="4872" max="4872" width="11.42578125" style="113" customWidth="1"/>
    <col min="4873" max="4873" width="11.140625" style="113" customWidth="1"/>
    <col min="4874" max="4874" width="10.85546875" style="113" customWidth="1"/>
    <col min="4875" max="4875" width="12" style="113" customWidth="1"/>
    <col min="4876" max="4876" width="11.42578125" style="113" customWidth="1"/>
    <col min="4877" max="4878" width="11.28515625" style="113" customWidth="1"/>
    <col min="4879" max="4879" width="11.5703125" style="113" customWidth="1"/>
    <col min="4880" max="5120" width="8.85546875" style="113"/>
    <col min="5121" max="5121" width="50.7109375" style="113" customWidth="1"/>
    <col min="5122" max="5122" width="11.85546875" style="113" customWidth="1"/>
    <col min="5123" max="5123" width="12.28515625" style="113" customWidth="1"/>
    <col min="5124" max="5124" width="12.140625" style="113" customWidth="1"/>
    <col min="5125" max="5125" width="12.28515625" style="113" customWidth="1"/>
    <col min="5126" max="5126" width="11.7109375" style="113" customWidth="1"/>
    <col min="5127" max="5127" width="10.7109375" style="113" customWidth="1"/>
    <col min="5128" max="5128" width="11.42578125" style="113" customWidth="1"/>
    <col min="5129" max="5129" width="11.140625" style="113" customWidth="1"/>
    <col min="5130" max="5130" width="10.85546875" style="113" customWidth="1"/>
    <col min="5131" max="5131" width="12" style="113" customWidth="1"/>
    <col min="5132" max="5132" width="11.42578125" style="113" customWidth="1"/>
    <col min="5133" max="5134" width="11.28515625" style="113" customWidth="1"/>
    <col min="5135" max="5135" width="11.5703125" style="113" customWidth="1"/>
    <col min="5136" max="5376" width="8.85546875" style="113"/>
    <col min="5377" max="5377" width="50.7109375" style="113" customWidth="1"/>
    <col min="5378" max="5378" width="11.85546875" style="113" customWidth="1"/>
    <col min="5379" max="5379" width="12.28515625" style="113" customWidth="1"/>
    <col min="5380" max="5380" width="12.140625" style="113" customWidth="1"/>
    <col min="5381" max="5381" width="12.28515625" style="113" customWidth="1"/>
    <col min="5382" max="5382" width="11.7109375" style="113" customWidth="1"/>
    <col min="5383" max="5383" width="10.7109375" style="113" customWidth="1"/>
    <col min="5384" max="5384" width="11.42578125" style="113" customWidth="1"/>
    <col min="5385" max="5385" width="11.140625" style="113" customWidth="1"/>
    <col min="5386" max="5386" width="10.85546875" style="113" customWidth="1"/>
    <col min="5387" max="5387" width="12" style="113" customWidth="1"/>
    <col min="5388" max="5388" width="11.42578125" style="113" customWidth="1"/>
    <col min="5389" max="5390" width="11.28515625" style="113" customWidth="1"/>
    <col min="5391" max="5391" width="11.5703125" style="113" customWidth="1"/>
    <col min="5392" max="5632" width="8.85546875" style="113"/>
    <col min="5633" max="5633" width="50.7109375" style="113" customWidth="1"/>
    <col min="5634" max="5634" width="11.85546875" style="113" customWidth="1"/>
    <col min="5635" max="5635" width="12.28515625" style="113" customWidth="1"/>
    <col min="5636" max="5636" width="12.140625" style="113" customWidth="1"/>
    <col min="5637" max="5637" width="12.28515625" style="113" customWidth="1"/>
    <col min="5638" max="5638" width="11.7109375" style="113" customWidth="1"/>
    <col min="5639" max="5639" width="10.7109375" style="113" customWidth="1"/>
    <col min="5640" max="5640" width="11.42578125" style="113" customWidth="1"/>
    <col min="5641" max="5641" width="11.140625" style="113" customWidth="1"/>
    <col min="5642" max="5642" width="10.85546875" style="113" customWidth="1"/>
    <col min="5643" max="5643" width="12" style="113" customWidth="1"/>
    <col min="5644" max="5644" width="11.42578125" style="113" customWidth="1"/>
    <col min="5645" max="5646" width="11.28515625" style="113" customWidth="1"/>
    <col min="5647" max="5647" width="11.5703125" style="113" customWidth="1"/>
    <col min="5648" max="5888" width="8.85546875" style="113"/>
    <col min="5889" max="5889" width="50.7109375" style="113" customWidth="1"/>
    <col min="5890" max="5890" width="11.85546875" style="113" customWidth="1"/>
    <col min="5891" max="5891" width="12.28515625" style="113" customWidth="1"/>
    <col min="5892" max="5892" width="12.140625" style="113" customWidth="1"/>
    <col min="5893" max="5893" width="12.28515625" style="113" customWidth="1"/>
    <col min="5894" max="5894" width="11.7109375" style="113" customWidth="1"/>
    <col min="5895" max="5895" width="10.7109375" style="113" customWidth="1"/>
    <col min="5896" max="5896" width="11.42578125" style="113" customWidth="1"/>
    <col min="5897" max="5897" width="11.140625" style="113" customWidth="1"/>
    <col min="5898" max="5898" width="10.85546875" style="113" customWidth="1"/>
    <col min="5899" max="5899" width="12" style="113" customWidth="1"/>
    <col min="5900" max="5900" width="11.42578125" style="113" customWidth="1"/>
    <col min="5901" max="5902" width="11.28515625" style="113" customWidth="1"/>
    <col min="5903" max="5903" width="11.5703125" style="113" customWidth="1"/>
    <col min="5904" max="6144" width="8.85546875" style="113"/>
    <col min="6145" max="6145" width="50.7109375" style="113" customWidth="1"/>
    <col min="6146" max="6146" width="11.85546875" style="113" customWidth="1"/>
    <col min="6147" max="6147" width="12.28515625" style="113" customWidth="1"/>
    <col min="6148" max="6148" width="12.140625" style="113" customWidth="1"/>
    <col min="6149" max="6149" width="12.28515625" style="113" customWidth="1"/>
    <col min="6150" max="6150" width="11.7109375" style="113" customWidth="1"/>
    <col min="6151" max="6151" width="10.7109375" style="113" customWidth="1"/>
    <col min="6152" max="6152" width="11.42578125" style="113" customWidth="1"/>
    <col min="6153" max="6153" width="11.140625" style="113" customWidth="1"/>
    <col min="6154" max="6154" width="10.85546875" style="113" customWidth="1"/>
    <col min="6155" max="6155" width="12" style="113" customWidth="1"/>
    <col min="6156" max="6156" width="11.42578125" style="113" customWidth="1"/>
    <col min="6157" max="6158" width="11.28515625" style="113" customWidth="1"/>
    <col min="6159" max="6159" width="11.5703125" style="113" customWidth="1"/>
    <col min="6160" max="6400" width="8.85546875" style="113"/>
    <col min="6401" max="6401" width="50.7109375" style="113" customWidth="1"/>
    <col min="6402" max="6402" width="11.85546875" style="113" customWidth="1"/>
    <col min="6403" max="6403" width="12.28515625" style="113" customWidth="1"/>
    <col min="6404" max="6404" width="12.140625" style="113" customWidth="1"/>
    <col min="6405" max="6405" width="12.28515625" style="113" customWidth="1"/>
    <col min="6406" max="6406" width="11.7109375" style="113" customWidth="1"/>
    <col min="6407" max="6407" width="10.7109375" style="113" customWidth="1"/>
    <col min="6408" max="6408" width="11.42578125" style="113" customWidth="1"/>
    <col min="6409" max="6409" width="11.140625" style="113" customWidth="1"/>
    <col min="6410" max="6410" width="10.85546875" style="113" customWidth="1"/>
    <col min="6411" max="6411" width="12" style="113" customWidth="1"/>
    <col min="6412" max="6412" width="11.42578125" style="113" customWidth="1"/>
    <col min="6413" max="6414" width="11.28515625" style="113" customWidth="1"/>
    <col min="6415" max="6415" width="11.5703125" style="113" customWidth="1"/>
    <col min="6416" max="6656" width="8.85546875" style="113"/>
    <col min="6657" max="6657" width="50.7109375" style="113" customWidth="1"/>
    <col min="6658" max="6658" width="11.85546875" style="113" customWidth="1"/>
    <col min="6659" max="6659" width="12.28515625" style="113" customWidth="1"/>
    <col min="6660" max="6660" width="12.140625" style="113" customWidth="1"/>
    <col min="6661" max="6661" width="12.28515625" style="113" customWidth="1"/>
    <col min="6662" max="6662" width="11.7109375" style="113" customWidth="1"/>
    <col min="6663" max="6663" width="10.7109375" style="113" customWidth="1"/>
    <col min="6664" max="6664" width="11.42578125" style="113" customWidth="1"/>
    <col min="6665" max="6665" width="11.140625" style="113" customWidth="1"/>
    <col min="6666" max="6666" width="10.85546875" style="113" customWidth="1"/>
    <col min="6667" max="6667" width="12" style="113" customWidth="1"/>
    <col min="6668" max="6668" width="11.42578125" style="113" customWidth="1"/>
    <col min="6669" max="6670" width="11.28515625" style="113" customWidth="1"/>
    <col min="6671" max="6671" width="11.5703125" style="113" customWidth="1"/>
    <col min="6672" max="6912" width="8.85546875" style="113"/>
    <col min="6913" max="6913" width="50.7109375" style="113" customWidth="1"/>
    <col min="6914" max="6914" width="11.85546875" style="113" customWidth="1"/>
    <col min="6915" max="6915" width="12.28515625" style="113" customWidth="1"/>
    <col min="6916" max="6916" width="12.140625" style="113" customWidth="1"/>
    <col min="6917" max="6917" width="12.28515625" style="113" customWidth="1"/>
    <col min="6918" max="6918" width="11.7109375" style="113" customWidth="1"/>
    <col min="6919" max="6919" width="10.7109375" style="113" customWidth="1"/>
    <col min="6920" max="6920" width="11.42578125" style="113" customWidth="1"/>
    <col min="6921" max="6921" width="11.140625" style="113" customWidth="1"/>
    <col min="6922" max="6922" width="10.85546875" style="113" customWidth="1"/>
    <col min="6923" max="6923" width="12" style="113" customWidth="1"/>
    <col min="6924" max="6924" width="11.42578125" style="113" customWidth="1"/>
    <col min="6925" max="6926" width="11.28515625" style="113" customWidth="1"/>
    <col min="6927" max="6927" width="11.5703125" style="113" customWidth="1"/>
    <col min="6928" max="7168" width="8.85546875" style="113"/>
    <col min="7169" max="7169" width="50.7109375" style="113" customWidth="1"/>
    <col min="7170" max="7170" width="11.85546875" style="113" customWidth="1"/>
    <col min="7171" max="7171" width="12.28515625" style="113" customWidth="1"/>
    <col min="7172" max="7172" width="12.140625" style="113" customWidth="1"/>
    <col min="7173" max="7173" width="12.28515625" style="113" customWidth="1"/>
    <col min="7174" max="7174" width="11.7109375" style="113" customWidth="1"/>
    <col min="7175" max="7175" width="10.7109375" style="113" customWidth="1"/>
    <col min="7176" max="7176" width="11.42578125" style="113" customWidth="1"/>
    <col min="7177" max="7177" width="11.140625" style="113" customWidth="1"/>
    <col min="7178" max="7178" width="10.85546875" style="113" customWidth="1"/>
    <col min="7179" max="7179" width="12" style="113" customWidth="1"/>
    <col min="7180" max="7180" width="11.42578125" style="113" customWidth="1"/>
    <col min="7181" max="7182" width="11.28515625" style="113" customWidth="1"/>
    <col min="7183" max="7183" width="11.5703125" style="113" customWidth="1"/>
    <col min="7184" max="7424" width="8.85546875" style="113"/>
    <col min="7425" max="7425" width="50.7109375" style="113" customWidth="1"/>
    <col min="7426" max="7426" width="11.85546875" style="113" customWidth="1"/>
    <col min="7427" max="7427" width="12.28515625" style="113" customWidth="1"/>
    <col min="7428" max="7428" width="12.140625" style="113" customWidth="1"/>
    <col min="7429" max="7429" width="12.28515625" style="113" customWidth="1"/>
    <col min="7430" max="7430" width="11.7109375" style="113" customWidth="1"/>
    <col min="7431" max="7431" width="10.7109375" style="113" customWidth="1"/>
    <col min="7432" max="7432" width="11.42578125" style="113" customWidth="1"/>
    <col min="7433" max="7433" width="11.140625" style="113" customWidth="1"/>
    <col min="7434" max="7434" width="10.85546875" style="113" customWidth="1"/>
    <col min="7435" max="7435" width="12" style="113" customWidth="1"/>
    <col min="7436" max="7436" width="11.42578125" style="113" customWidth="1"/>
    <col min="7437" max="7438" width="11.28515625" style="113" customWidth="1"/>
    <col min="7439" max="7439" width="11.5703125" style="113" customWidth="1"/>
    <col min="7440" max="7680" width="8.85546875" style="113"/>
    <col min="7681" max="7681" width="50.7109375" style="113" customWidth="1"/>
    <col min="7682" max="7682" width="11.85546875" style="113" customWidth="1"/>
    <col min="7683" max="7683" width="12.28515625" style="113" customWidth="1"/>
    <col min="7684" max="7684" width="12.140625" style="113" customWidth="1"/>
    <col min="7685" max="7685" width="12.28515625" style="113" customWidth="1"/>
    <col min="7686" max="7686" width="11.7109375" style="113" customWidth="1"/>
    <col min="7687" max="7687" width="10.7109375" style="113" customWidth="1"/>
    <col min="7688" max="7688" width="11.42578125" style="113" customWidth="1"/>
    <col min="7689" max="7689" width="11.140625" style="113" customWidth="1"/>
    <col min="7690" max="7690" width="10.85546875" style="113" customWidth="1"/>
    <col min="7691" max="7691" width="12" style="113" customWidth="1"/>
    <col min="7692" max="7692" width="11.42578125" style="113" customWidth="1"/>
    <col min="7693" max="7694" width="11.28515625" style="113" customWidth="1"/>
    <col min="7695" max="7695" width="11.5703125" style="113" customWidth="1"/>
    <col min="7696" max="7936" width="8.85546875" style="113"/>
    <col min="7937" max="7937" width="50.7109375" style="113" customWidth="1"/>
    <col min="7938" max="7938" width="11.85546875" style="113" customWidth="1"/>
    <col min="7939" max="7939" width="12.28515625" style="113" customWidth="1"/>
    <col min="7940" max="7940" width="12.140625" style="113" customWidth="1"/>
    <col min="7941" max="7941" width="12.28515625" style="113" customWidth="1"/>
    <col min="7942" max="7942" width="11.7109375" style="113" customWidth="1"/>
    <col min="7943" max="7943" width="10.7109375" style="113" customWidth="1"/>
    <col min="7944" max="7944" width="11.42578125" style="113" customWidth="1"/>
    <col min="7945" max="7945" width="11.140625" style="113" customWidth="1"/>
    <col min="7946" max="7946" width="10.85546875" style="113" customWidth="1"/>
    <col min="7947" max="7947" width="12" style="113" customWidth="1"/>
    <col min="7948" max="7948" width="11.42578125" style="113" customWidth="1"/>
    <col min="7949" max="7950" width="11.28515625" style="113" customWidth="1"/>
    <col min="7951" max="7951" width="11.5703125" style="113" customWidth="1"/>
    <col min="7952" max="8192" width="8.85546875" style="113"/>
    <col min="8193" max="8193" width="50.7109375" style="113" customWidth="1"/>
    <col min="8194" max="8194" width="11.85546875" style="113" customWidth="1"/>
    <col min="8195" max="8195" width="12.28515625" style="113" customWidth="1"/>
    <col min="8196" max="8196" width="12.140625" style="113" customWidth="1"/>
    <col min="8197" max="8197" width="12.28515625" style="113" customWidth="1"/>
    <col min="8198" max="8198" width="11.7109375" style="113" customWidth="1"/>
    <col min="8199" max="8199" width="10.7109375" style="113" customWidth="1"/>
    <col min="8200" max="8200" width="11.42578125" style="113" customWidth="1"/>
    <col min="8201" max="8201" width="11.140625" style="113" customWidth="1"/>
    <col min="8202" max="8202" width="10.85546875" style="113" customWidth="1"/>
    <col min="8203" max="8203" width="12" style="113" customWidth="1"/>
    <col min="8204" max="8204" width="11.42578125" style="113" customWidth="1"/>
    <col min="8205" max="8206" width="11.28515625" style="113" customWidth="1"/>
    <col min="8207" max="8207" width="11.5703125" style="113" customWidth="1"/>
    <col min="8208" max="8448" width="8.85546875" style="113"/>
    <col min="8449" max="8449" width="50.7109375" style="113" customWidth="1"/>
    <col min="8450" max="8450" width="11.85546875" style="113" customWidth="1"/>
    <col min="8451" max="8451" width="12.28515625" style="113" customWidth="1"/>
    <col min="8452" max="8452" width="12.140625" style="113" customWidth="1"/>
    <col min="8453" max="8453" width="12.28515625" style="113" customWidth="1"/>
    <col min="8454" max="8454" width="11.7109375" style="113" customWidth="1"/>
    <col min="8455" max="8455" width="10.7109375" style="113" customWidth="1"/>
    <col min="8456" max="8456" width="11.42578125" style="113" customWidth="1"/>
    <col min="8457" max="8457" width="11.140625" style="113" customWidth="1"/>
    <col min="8458" max="8458" width="10.85546875" style="113" customWidth="1"/>
    <col min="8459" max="8459" width="12" style="113" customWidth="1"/>
    <col min="8460" max="8460" width="11.42578125" style="113" customWidth="1"/>
    <col min="8461" max="8462" width="11.28515625" style="113" customWidth="1"/>
    <col min="8463" max="8463" width="11.5703125" style="113" customWidth="1"/>
    <col min="8464" max="8704" width="8.85546875" style="113"/>
    <col min="8705" max="8705" width="50.7109375" style="113" customWidth="1"/>
    <col min="8706" max="8706" width="11.85546875" style="113" customWidth="1"/>
    <col min="8707" max="8707" width="12.28515625" style="113" customWidth="1"/>
    <col min="8708" max="8708" width="12.140625" style="113" customWidth="1"/>
    <col min="8709" max="8709" width="12.28515625" style="113" customWidth="1"/>
    <col min="8710" max="8710" width="11.7109375" style="113" customWidth="1"/>
    <col min="8711" max="8711" width="10.7109375" style="113" customWidth="1"/>
    <col min="8712" max="8712" width="11.42578125" style="113" customWidth="1"/>
    <col min="8713" max="8713" width="11.140625" style="113" customWidth="1"/>
    <col min="8714" max="8714" width="10.85546875" style="113" customWidth="1"/>
    <col min="8715" max="8715" width="12" style="113" customWidth="1"/>
    <col min="8716" max="8716" width="11.42578125" style="113" customWidth="1"/>
    <col min="8717" max="8718" width="11.28515625" style="113" customWidth="1"/>
    <col min="8719" max="8719" width="11.5703125" style="113" customWidth="1"/>
    <col min="8720" max="8960" width="8.85546875" style="113"/>
    <col min="8961" max="8961" width="50.7109375" style="113" customWidth="1"/>
    <col min="8962" max="8962" width="11.85546875" style="113" customWidth="1"/>
    <col min="8963" max="8963" width="12.28515625" style="113" customWidth="1"/>
    <col min="8964" max="8964" width="12.140625" style="113" customWidth="1"/>
    <col min="8965" max="8965" width="12.28515625" style="113" customWidth="1"/>
    <col min="8966" max="8966" width="11.7109375" style="113" customWidth="1"/>
    <col min="8967" max="8967" width="10.7109375" style="113" customWidth="1"/>
    <col min="8968" max="8968" width="11.42578125" style="113" customWidth="1"/>
    <col min="8969" max="8969" width="11.140625" style="113" customWidth="1"/>
    <col min="8970" max="8970" width="10.85546875" style="113" customWidth="1"/>
    <col min="8971" max="8971" width="12" style="113" customWidth="1"/>
    <col min="8972" max="8972" width="11.42578125" style="113" customWidth="1"/>
    <col min="8973" max="8974" width="11.28515625" style="113" customWidth="1"/>
    <col min="8975" max="8975" width="11.5703125" style="113" customWidth="1"/>
    <col min="8976" max="9216" width="8.85546875" style="113"/>
    <col min="9217" max="9217" width="50.7109375" style="113" customWidth="1"/>
    <col min="9218" max="9218" width="11.85546875" style="113" customWidth="1"/>
    <col min="9219" max="9219" width="12.28515625" style="113" customWidth="1"/>
    <col min="9220" max="9220" width="12.140625" style="113" customWidth="1"/>
    <col min="9221" max="9221" width="12.28515625" style="113" customWidth="1"/>
    <col min="9222" max="9222" width="11.7109375" style="113" customWidth="1"/>
    <col min="9223" max="9223" width="10.7109375" style="113" customWidth="1"/>
    <col min="9224" max="9224" width="11.42578125" style="113" customWidth="1"/>
    <col min="9225" max="9225" width="11.140625" style="113" customWidth="1"/>
    <col min="9226" max="9226" width="10.85546875" style="113" customWidth="1"/>
    <col min="9227" max="9227" width="12" style="113" customWidth="1"/>
    <col min="9228" max="9228" width="11.42578125" style="113" customWidth="1"/>
    <col min="9229" max="9230" width="11.28515625" style="113" customWidth="1"/>
    <col min="9231" max="9231" width="11.5703125" style="113" customWidth="1"/>
    <col min="9232" max="9472" width="8.85546875" style="113"/>
    <col min="9473" max="9473" width="50.7109375" style="113" customWidth="1"/>
    <col min="9474" max="9474" width="11.85546875" style="113" customWidth="1"/>
    <col min="9475" max="9475" width="12.28515625" style="113" customWidth="1"/>
    <col min="9476" max="9476" width="12.140625" style="113" customWidth="1"/>
    <col min="9477" max="9477" width="12.28515625" style="113" customWidth="1"/>
    <col min="9478" max="9478" width="11.7109375" style="113" customWidth="1"/>
    <col min="9479" max="9479" width="10.7109375" style="113" customWidth="1"/>
    <col min="9480" max="9480" width="11.42578125" style="113" customWidth="1"/>
    <col min="9481" max="9481" width="11.140625" style="113" customWidth="1"/>
    <col min="9482" max="9482" width="10.85546875" style="113" customWidth="1"/>
    <col min="9483" max="9483" width="12" style="113" customWidth="1"/>
    <col min="9484" max="9484" width="11.42578125" style="113" customWidth="1"/>
    <col min="9485" max="9486" width="11.28515625" style="113" customWidth="1"/>
    <col min="9487" max="9487" width="11.5703125" style="113" customWidth="1"/>
    <col min="9488" max="9728" width="8.85546875" style="113"/>
    <col min="9729" max="9729" width="50.7109375" style="113" customWidth="1"/>
    <col min="9730" max="9730" width="11.85546875" style="113" customWidth="1"/>
    <col min="9731" max="9731" width="12.28515625" style="113" customWidth="1"/>
    <col min="9732" max="9732" width="12.140625" style="113" customWidth="1"/>
    <col min="9733" max="9733" width="12.28515625" style="113" customWidth="1"/>
    <col min="9734" max="9734" width="11.7109375" style="113" customWidth="1"/>
    <col min="9735" max="9735" width="10.7109375" style="113" customWidth="1"/>
    <col min="9736" max="9736" width="11.42578125" style="113" customWidth="1"/>
    <col min="9737" max="9737" width="11.140625" style="113" customWidth="1"/>
    <col min="9738" max="9738" width="10.85546875" style="113" customWidth="1"/>
    <col min="9739" max="9739" width="12" style="113" customWidth="1"/>
    <col min="9740" max="9740" width="11.42578125" style="113" customWidth="1"/>
    <col min="9741" max="9742" width="11.28515625" style="113" customWidth="1"/>
    <col min="9743" max="9743" width="11.5703125" style="113" customWidth="1"/>
    <col min="9744" max="9984" width="8.85546875" style="113"/>
    <col min="9985" max="9985" width="50.7109375" style="113" customWidth="1"/>
    <col min="9986" max="9986" width="11.85546875" style="113" customWidth="1"/>
    <col min="9987" max="9987" width="12.28515625" style="113" customWidth="1"/>
    <col min="9988" max="9988" width="12.140625" style="113" customWidth="1"/>
    <col min="9989" max="9989" width="12.28515625" style="113" customWidth="1"/>
    <col min="9990" max="9990" width="11.7109375" style="113" customWidth="1"/>
    <col min="9991" max="9991" width="10.7109375" style="113" customWidth="1"/>
    <col min="9992" max="9992" width="11.42578125" style="113" customWidth="1"/>
    <col min="9993" max="9993" width="11.140625" style="113" customWidth="1"/>
    <col min="9994" max="9994" width="10.85546875" style="113" customWidth="1"/>
    <col min="9995" max="9995" width="12" style="113" customWidth="1"/>
    <col min="9996" max="9996" width="11.42578125" style="113" customWidth="1"/>
    <col min="9997" max="9998" width="11.28515625" style="113" customWidth="1"/>
    <col min="9999" max="9999" width="11.5703125" style="113" customWidth="1"/>
    <col min="10000" max="10240" width="8.85546875" style="113"/>
    <col min="10241" max="10241" width="50.7109375" style="113" customWidth="1"/>
    <col min="10242" max="10242" width="11.85546875" style="113" customWidth="1"/>
    <col min="10243" max="10243" width="12.28515625" style="113" customWidth="1"/>
    <col min="10244" max="10244" width="12.140625" style="113" customWidth="1"/>
    <col min="10245" max="10245" width="12.28515625" style="113" customWidth="1"/>
    <col min="10246" max="10246" width="11.7109375" style="113" customWidth="1"/>
    <col min="10247" max="10247" width="10.7109375" style="113" customWidth="1"/>
    <col min="10248" max="10248" width="11.42578125" style="113" customWidth="1"/>
    <col min="10249" max="10249" width="11.140625" style="113" customWidth="1"/>
    <col min="10250" max="10250" width="10.85546875" style="113" customWidth="1"/>
    <col min="10251" max="10251" width="12" style="113" customWidth="1"/>
    <col min="10252" max="10252" width="11.42578125" style="113" customWidth="1"/>
    <col min="10253" max="10254" width="11.28515625" style="113" customWidth="1"/>
    <col min="10255" max="10255" width="11.5703125" style="113" customWidth="1"/>
    <col min="10256" max="10496" width="8.85546875" style="113"/>
    <col min="10497" max="10497" width="50.7109375" style="113" customWidth="1"/>
    <col min="10498" max="10498" width="11.85546875" style="113" customWidth="1"/>
    <col min="10499" max="10499" width="12.28515625" style="113" customWidth="1"/>
    <col min="10500" max="10500" width="12.140625" style="113" customWidth="1"/>
    <col min="10501" max="10501" width="12.28515625" style="113" customWidth="1"/>
    <col min="10502" max="10502" width="11.7109375" style="113" customWidth="1"/>
    <col min="10503" max="10503" width="10.7109375" style="113" customWidth="1"/>
    <col min="10504" max="10504" width="11.42578125" style="113" customWidth="1"/>
    <col min="10505" max="10505" width="11.140625" style="113" customWidth="1"/>
    <col min="10506" max="10506" width="10.85546875" style="113" customWidth="1"/>
    <col min="10507" max="10507" width="12" style="113" customWidth="1"/>
    <col min="10508" max="10508" width="11.42578125" style="113" customWidth="1"/>
    <col min="10509" max="10510" width="11.28515625" style="113" customWidth="1"/>
    <col min="10511" max="10511" width="11.5703125" style="113" customWidth="1"/>
    <col min="10512" max="10752" width="8.85546875" style="113"/>
    <col min="10753" max="10753" width="50.7109375" style="113" customWidth="1"/>
    <col min="10754" max="10754" width="11.85546875" style="113" customWidth="1"/>
    <col min="10755" max="10755" width="12.28515625" style="113" customWidth="1"/>
    <col min="10756" max="10756" width="12.140625" style="113" customWidth="1"/>
    <col min="10757" max="10757" width="12.28515625" style="113" customWidth="1"/>
    <col min="10758" max="10758" width="11.7109375" style="113" customWidth="1"/>
    <col min="10759" max="10759" width="10.7109375" style="113" customWidth="1"/>
    <col min="10760" max="10760" width="11.42578125" style="113" customWidth="1"/>
    <col min="10761" max="10761" width="11.140625" style="113" customWidth="1"/>
    <col min="10762" max="10762" width="10.85546875" style="113" customWidth="1"/>
    <col min="10763" max="10763" width="12" style="113" customWidth="1"/>
    <col min="10764" max="10764" width="11.42578125" style="113" customWidth="1"/>
    <col min="10765" max="10766" width="11.28515625" style="113" customWidth="1"/>
    <col min="10767" max="10767" width="11.5703125" style="113" customWidth="1"/>
    <col min="10768" max="11008" width="8.85546875" style="113"/>
    <col min="11009" max="11009" width="50.7109375" style="113" customWidth="1"/>
    <col min="11010" max="11010" width="11.85546875" style="113" customWidth="1"/>
    <col min="11011" max="11011" width="12.28515625" style="113" customWidth="1"/>
    <col min="11012" max="11012" width="12.140625" style="113" customWidth="1"/>
    <col min="11013" max="11013" width="12.28515625" style="113" customWidth="1"/>
    <col min="11014" max="11014" width="11.7109375" style="113" customWidth="1"/>
    <col min="11015" max="11015" width="10.7109375" style="113" customWidth="1"/>
    <col min="11016" max="11016" width="11.42578125" style="113" customWidth="1"/>
    <col min="11017" max="11017" width="11.140625" style="113" customWidth="1"/>
    <col min="11018" max="11018" width="10.85546875" style="113" customWidth="1"/>
    <col min="11019" max="11019" width="12" style="113" customWidth="1"/>
    <col min="11020" max="11020" width="11.42578125" style="113" customWidth="1"/>
    <col min="11021" max="11022" width="11.28515625" style="113" customWidth="1"/>
    <col min="11023" max="11023" width="11.5703125" style="113" customWidth="1"/>
    <col min="11024" max="11264" width="8.85546875" style="113"/>
    <col min="11265" max="11265" width="50.7109375" style="113" customWidth="1"/>
    <col min="11266" max="11266" width="11.85546875" style="113" customWidth="1"/>
    <col min="11267" max="11267" width="12.28515625" style="113" customWidth="1"/>
    <col min="11268" max="11268" width="12.140625" style="113" customWidth="1"/>
    <col min="11269" max="11269" width="12.28515625" style="113" customWidth="1"/>
    <col min="11270" max="11270" width="11.7109375" style="113" customWidth="1"/>
    <col min="11271" max="11271" width="10.7109375" style="113" customWidth="1"/>
    <col min="11272" max="11272" width="11.42578125" style="113" customWidth="1"/>
    <col min="11273" max="11273" width="11.140625" style="113" customWidth="1"/>
    <col min="11274" max="11274" width="10.85546875" style="113" customWidth="1"/>
    <col min="11275" max="11275" width="12" style="113" customWidth="1"/>
    <col min="11276" max="11276" width="11.42578125" style="113" customWidth="1"/>
    <col min="11277" max="11278" width="11.28515625" style="113" customWidth="1"/>
    <col min="11279" max="11279" width="11.5703125" style="113" customWidth="1"/>
    <col min="11280" max="11520" width="8.85546875" style="113"/>
    <col min="11521" max="11521" width="50.7109375" style="113" customWidth="1"/>
    <col min="11522" max="11522" width="11.85546875" style="113" customWidth="1"/>
    <col min="11523" max="11523" width="12.28515625" style="113" customWidth="1"/>
    <col min="11524" max="11524" width="12.140625" style="113" customWidth="1"/>
    <col min="11525" max="11525" width="12.28515625" style="113" customWidth="1"/>
    <col min="11526" max="11526" width="11.7109375" style="113" customWidth="1"/>
    <col min="11527" max="11527" width="10.7109375" style="113" customWidth="1"/>
    <col min="11528" max="11528" width="11.42578125" style="113" customWidth="1"/>
    <col min="11529" max="11529" width="11.140625" style="113" customWidth="1"/>
    <col min="11530" max="11530" width="10.85546875" style="113" customWidth="1"/>
    <col min="11531" max="11531" width="12" style="113" customWidth="1"/>
    <col min="11532" max="11532" width="11.42578125" style="113" customWidth="1"/>
    <col min="11533" max="11534" width="11.28515625" style="113" customWidth="1"/>
    <col min="11535" max="11535" width="11.5703125" style="113" customWidth="1"/>
    <col min="11536" max="11776" width="8.85546875" style="113"/>
    <col min="11777" max="11777" width="50.7109375" style="113" customWidth="1"/>
    <col min="11778" max="11778" width="11.85546875" style="113" customWidth="1"/>
    <col min="11779" max="11779" width="12.28515625" style="113" customWidth="1"/>
    <col min="11780" max="11780" width="12.140625" style="113" customWidth="1"/>
    <col min="11781" max="11781" width="12.28515625" style="113" customWidth="1"/>
    <col min="11782" max="11782" width="11.7109375" style="113" customWidth="1"/>
    <col min="11783" max="11783" width="10.7109375" style="113" customWidth="1"/>
    <col min="11784" max="11784" width="11.42578125" style="113" customWidth="1"/>
    <col min="11785" max="11785" width="11.140625" style="113" customWidth="1"/>
    <col min="11786" max="11786" width="10.85546875" style="113" customWidth="1"/>
    <col min="11787" max="11787" width="12" style="113" customWidth="1"/>
    <col min="11788" max="11788" width="11.42578125" style="113" customWidth="1"/>
    <col min="11789" max="11790" width="11.28515625" style="113" customWidth="1"/>
    <col min="11791" max="11791" width="11.5703125" style="113" customWidth="1"/>
    <col min="11792" max="12032" width="8.85546875" style="113"/>
    <col min="12033" max="12033" width="50.7109375" style="113" customWidth="1"/>
    <col min="12034" max="12034" width="11.85546875" style="113" customWidth="1"/>
    <col min="12035" max="12035" width="12.28515625" style="113" customWidth="1"/>
    <col min="12036" max="12036" width="12.140625" style="113" customWidth="1"/>
    <col min="12037" max="12037" width="12.28515625" style="113" customWidth="1"/>
    <col min="12038" max="12038" width="11.7109375" style="113" customWidth="1"/>
    <col min="12039" max="12039" width="10.7109375" style="113" customWidth="1"/>
    <col min="12040" max="12040" width="11.42578125" style="113" customWidth="1"/>
    <col min="12041" max="12041" width="11.140625" style="113" customWidth="1"/>
    <col min="12042" max="12042" width="10.85546875" style="113" customWidth="1"/>
    <col min="12043" max="12043" width="12" style="113" customWidth="1"/>
    <col min="12044" max="12044" width="11.42578125" style="113" customWidth="1"/>
    <col min="12045" max="12046" width="11.28515625" style="113" customWidth="1"/>
    <col min="12047" max="12047" width="11.5703125" style="113" customWidth="1"/>
    <col min="12048" max="12288" width="8.85546875" style="113"/>
    <col min="12289" max="12289" width="50.7109375" style="113" customWidth="1"/>
    <col min="12290" max="12290" width="11.85546875" style="113" customWidth="1"/>
    <col min="12291" max="12291" width="12.28515625" style="113" customWidth="1"/>
    <col min="12292" max="12292" width="12.140625" style="113" customWidth="1"/>
    <col min="12293" max="12293" width="12.28515625" style="113" customWidth="1"/>
    <col min="12294" max="12294" width="11.7109375" style="113" customWidth="1"/>
    <col min="12295" max="12295" width="10.7109375" style="113" customWidth="1"/>
    <col min="12296" max="12296" width="11.42578125" style="113" customWidth="1"/>
    <col min="12297" max="12297" width="11.140625" style="113" customWidth="1"/>
    <col min="12298" max="12298" width="10.85546875" style="113" customWidth="1"/>
    <col min="12299" max="12299" width="12" style="113" customWidth="1"/>
    <col min="12300" max="12300" width="11.42578125" style="113" customWidth="1"/>
    <col min="12301" max="12302" width="11.28515625" style="113" customWidth="1"/>
    <col min="12303" max="12303" width="11.5703125" style="113" customWidth="1"/>
    <col min="12304" max="12544" width="8.85546875" style="113"/>
    <col min="12545" max="12545" width="50.7109375" style="113" customWidth="1"/>
    <col min="12546" max="12546" width="11.85546875" style="113" customWidth="1"/>
    <col min="12547" max="12547" width="12.28515625" style="113" customWidth="1"/>
    <col min="12548" max="12548" width="12.140625" style="113" customWidth="1"/>
    <col min="12549" max="12549" width="12.28515625" style="113" customWidth="1"/>
    <col min="12550" max="12550" width="11.7109375" style="113" customWidth="1"/>
    <col min="12551" max="12551" width="10.7109375" style="113" customWidth="1"/>
    <col min="12552" max="12552" width="11.42578125" style="113" customWidth="1"/>
    <col min="12553" max="12553" width="11.140625" style="113" customWidth="1"/>
    <col min="12554" max="12554" width="10.85546875" style="113" customWidth="1"/>
    <col min="12555" max="12555" width="12" style="113" customWidth="1"/>
    <col min="12556" max="12556" width="11.42578125" style="113" customWidth="1"/>
    <col min="12557" max="12558" width="11.28515625" style="113" customWidth="1"/>
    <col min="12559" max="12559" width="11.5703125" style="113" customWidth="1"/>
    <col min="12560" max="12800" width="8.85546875" style="113"/>
    <col min="12801" max="12801" width="50.7109375" style="113" customWidth="1"/>
    <col min="12802" max="12802" width="11.85546875" style="113" customWidth="1"/>
    <col min="12803" max="12803" width="12.28515625" style="113" customWidth="1"/>
    <col min="12804" max="12804" width="12.140625" style="113" customWidth="1"/>
    <col min="12805" max="12805" width="12.28515625" style="113" customWidth="1"/>
    <col min="12806" max="12806" width="11.7109375" style="113" customWidth="1"/>
    <col min="12807" max="12807" width="10.7109375" style="113" customWidth="1"/>
    <col min="12808" max="12808" width="11.42578125" style="113" customWidth="1"/>
    <col min="12809" max="12809" width="11.140625" style="113" customWidth="1"/>
    <col min="12810" max="12810" width="10.85546875" style="113" customWidth="1"/>
    <col min="12811" max="12811" width="12" style="113" customWidth="1"/>
    <col min="12812" max="12812" width="11.42578125" style="113" customWidth="1"/>
    <col min="12813" max="12814" width="11.28515625" style="113" customWidth="1"/>
    <col min="12815" max="12815" width="11.5703125" style="113" customWidth="1"/>
    <col min="12816" max="13056" width="8.85546875" style="113"/>
    <col min="13057" max="13057" width="50.7109375" style="113" customWidth="1"/>
    <col min="13058" max="13058" width="11.85546875" style="113" customWidth="1"/>
    <col min="13059" max="13059" width="12.28515625" style="113" customWidth="1"/>
    <col min="13060" max="13060" width="12.140625" style="113" customWidth="1"/>
    <col min="13061" max="13061" width="12.28515625" style="113" customWidth="1"/>
    <col min="13062" max="13062" width="11.7109375" style="113" customWidth="1"/>
    <col min="13063" max="13063" width="10.7109375" style="113" customWidth="1"/>
    <col min="13064" max="13064" width="11.42578125" style="113" customWidth="1"/>
    <col min="13065" max="13065" width="11.140625" style="113" customWidth="1"/>
    <col min="13066" max="13066" width="10.85546875" style="113" customWidth="1"/>
    <col min="13067" max="13067" width="12" style="113" customWidth="1"/>
    <col min="13068" max="13068" width="11.42578125" style="113" customWidth="1"/>
    <col min="13069" max="13070" width="11.28515625" style="113" customWidth="1"/>
    <col min="13071" max="13071" width="11.5703125" style="113" customWidth="1"/>
    <col min="13072" max="13312" width="8.85546875" style="113"/>
    <col min="13313" max="13313" width="50.7109375" style="113" customWidth="1"/>
    <col min="13314" max="13314" width="11.85546875" style="113" customWidth="1"/>
    <col min="13315" max="13315" width="12.28515625" style="113" customWidth="1"/>
    <col min="13316" max="13316" width="12.140625" style="113" customWidth="1"/>
    <col min="13317" max="13317" width="12.28515625" style="113" customWidth="1"/>
    <col min="13318" max="13318" width="11.7109375" style="113" customWidth="1"/>
    <col min="13319" max="13319" width="10.7109375" style="113" customWidth="1"/>
    <col min="13320" max="13320" width="11.42578125" style="113" customWidth="1"/>
    <col min="13321" max="13321" width="11.140625" style="113" customWidth="1"/>
    <col min="13322" max="13322" width="10.85546875" style="113" customWidth="1"/>
    <col min="13323" max="13323" width="12" style="113" customWidth="1"/>
    <col min="13324" max="13324" width="11.42578125" style="113" customWidth="1"/>
    <col min="13325" max="13326" width="11.28515625" style="113" customWidth="1"/>
    <col min="13327" max="13327" width="11.5703125" style="113" customWidth="1"/>
    <col min="13328" max="13568" width="8.85546875" style="113"/>
    <col min="13569" max="13569" width="50.7109375" style="113" customWidth="1"/>
    <col min="13570" max="13570" width="11.85546875" style="113" customWidth="1"/>
    <col min="13571" max="13571" width="12.28515625" style="113" customWidth="1"/>
    <col min="13572" max="13572" width="12.140625" style="113" customWidth="1"/>
    <col min="13573" max="13573" width="12.28515625" style="113" customWidth="1"/>
    <col min="13574" max="13574" width="11.7109375" style="113" customWidth="1"/>
    <col min="13575" max="13575" width="10.7109375" style="113" customWidth="1"/>
    <col min="13576" max="13576" width="11.42578125" style="113" customWidth="1"/>
    <col min="13577" max="13577" width="11.140625" style="113" customWidth="1"/>
    <col min="13578" max="13578" width="10.85546875" style="113" customWidth="1"/>
    <col min="13579" max="13579" width="12" style="113" customWidth="1"/>
    <col min="13580" max="13580" width="11.42578125" style="113" customWidth="1"/>
    <col min="13581" max="13582" width="11.28515625" style="113" customWidth="1"/>
    <col min="13583" max="13583" width="11.5703125" style="113" customWidth="1"/>
    <col min="13584" max="13824" width="8.85546875" style="113"/>
    <col min="13825" max="13825" width="50.7109375" style="113" customWidth="1"/>
    <col min="13826" max="13826" width="11.85546875" style="113" customWidth="1"/>
    <col min="13827" max="13827" width="12.28515625" style="113" customWidth="1"/>
    <col min="13828" max="13828" width="12.140625" style="113" customWidth="1"/>
    <col min="13829" max="13829" width="12.28515625" style="113" customWidth="1"/>
    <col min="13830" max="13830" width="11.7109375" style="113" customWidth="1"/>
    <col min="13831" max="13831" width="10.7109375" style="113" customWidth="1"/>
    <col min="13832" max="13832" width="11.42578125" style="113" customWidth="1"/>
    <col min="13833" max="13833" width="11.140625" style="113" customWidth="1"/>
    <col min="13834" max="13834" width="10.85546875" style="113" customWidth="1"/>
    <col min="13835" max="13835" width="12" style="113" customWidth="1"/>
    <col min="13836" max="13836" width="11.42578125" style="113" customWidth="1"/>
    <col min="13837" max="13838" width="11.28515625" style="113" customWidth="1"/>
    <col min="13839" max="13839" width="11.5703125" style="113" customWidth="1"/>
    <col min="13840" max="14080" width="8.85546875" style="113"/>
    <col min="14081" max="14081" width="50.7109375" style="113" customWidth="1"/>
    <col min="14082" max="14082" width="11.85546875" style="113" customWidth="1"/>
    <col min="14083" max="14083" width="12.28515625" style="113" customWidth="1"/>
    <col min="14084" max="14084" width="12.140625" style="113" customWidth="1"/>
    <col min="14085" max="14085" width="12.28515625" style="113" customWidth="1"/>
    <col min="14086" max="14086" width="11.7109375" style="113" customWidth="1"/>
    <col min="14087" max="14087" width="10.7109375" style="113" customWidth="1"/>
    <col min="14088" max="14088" width="11.42578125" style="113" customWidth="1"/>
    <col min="14089" max="14089" width="11.140625" style="113" customWidth="1"/>
    <col min="14090" max="14090" width="10.85546875" style="113" customWidth="1"/>
    <col min="14091" max="14091" width="12" style="113" customWidth="1"/>
    <col min="14092" max="14092" width="11.42578125" style="113" customWidth="1"/>
    <col min="14093" max="14094" width="11.28515625" style="113" customWidth="1"/>
    <col min="14095" max="14095" width="11.5703125" style="113" customWidth="1"/>
    <col min="14096" max="14336" width="8.85546875" style="113"/>
    <col min="14337" max="14337" width="50.7109375" style="113" customWidth="1"/>
    <col min="14338" max="14338" width="11.85546875" style="113" customWidth="1"/>
    <col min="14339" max="14339" width="12.28515625" style="113" customWidth="1"/>
    <col min="14340" max="14340" width="12.140625" style="113" customWidth="1"/>
    <col min="14341" max="14341" width="12.28515625" style="113" customWidth="1"/>
    <col min="14342" max="14342" width="11.7109375" style="113" customWidth="1"/>
    <col min="14343" max="14343" width="10.7109375" style="113" customWidth="1"/>
    <col min="14344" max="14344" width="11.42578125" style="113" customWidth="1"/>
    <col min="14345" max="14345" width="11.140625" style="113" customWidth="1"/>
    <col min="14346" max="14346" width="10.85546875" style="113" customWidth="1"/>
    <col min="14347" max="14347" width="12" style="113" customWidth="1"/>
    <col min="14348" max="14348" width="11.42578125" style="113" customWidth="1"/>
    <col min="14349" max="14350" width="11.28515625" style="113" customWidth="1"/>
    <col min="14351" max="14351" width="11.5703125" style="113" customWidth="1"/>
    <col min="14352" max="14592" width="8.85546875" style="113"/>
    <col min="14593" max="14593" width="50.7109375" style="113" customWidth="1"/>
    <col min="14594" max="14594" width="11.85546875" style="113" customWidth="1"/>
    <col min="14595" max="14595" width="12.28515625" style="113" customWidth="1"/>
    <col min="14596" max="14596" width="12.140625" style="113" customWidth="1"/>
    <col min="14597" max="14597" width="12.28515625" style="113" customWidth="1"/>
    <col min="14598" max="14598" width="11.7109375" style="113" customWidth="1"/>
    <col min="14599" max="14599" width="10.7109375" style="113" customWidth="1"/>
    <col min="14600" max="14600" width="11.42578125" style="113" customWidth="1"/>
    <col min="14601" max="14601" width="11.140625" style="113" customWidth="1"/>
    <col min="14602" max="14602" width="10.85546875" style="113" customWidth="1"/>
    <col min="14603" max="14603" width="12" style="113" customWidth="1"/>
    <col min="14604" max="14604" width="11.42578125" style="113" customWidth="1"/>
    <col min="14605" max="14606" width="11.28515625" style="113" customWidth="1"/>
    <col min="14607" max="14607" width="11.5703125" style="113" customWidth="1"/>
    <col min="14608" max="14848" width="8.85546875" style="113"/>
    <col min="14849" max="14849" width="50.7109375" style="113" customWidth="1"/>
    <col min="14850" max="14850" width="11.85546875" style="113" customWidth="1"/>
    <col min="14851" max="14851" width="12.28515625" style="113" customWidth="1"/>
    <col min="14852" max="14852" width="12.140625" style="113" customWidth="1"/>
    <col min="14853" max="14853" width="12.28515625" style="113" customWidth="1"/>
    <col min="14854" max="14854" width="11.7109375" style="113" customWidth="1"/>
    <col min="14855" max="14855" width="10.7109375" style="113" customWidth="1"/>
    <col min="14856" max="14856" width="11.42578125" style="113" customWidth="1"/>
    <col min="14857" max="14857" width="11.140625" style="113" customWidth="1"/>
    <col min="14858" max="14858" width="10.85546875" style="113" customWidth="1"/>
    <col min="14859" max="14859" width="12" style="113" customWidth="1"/>
    <col min="14860" max="14860" width="11.42578125" style="113" customWidth="1"/>
    <col min="14861" max="14862" width="11.28515625" style="113" customWidth="1"/>
    <col min="14863" max="14863" width="11.5703125" style="113" customWidth="1"/>
    <col min="14864" max="15104" width="8.85546875" style="113"/>
    <col min="15105" max="15105" width="50.7109375" style="113" customWidth="1"/>
    <col min="15106" max="15106" width="11.85546875" style="113" customWidth="1"/>
    <col min="15107" max="15107" width="12.28515625" style="113" customWidth="1"/>
    <col min="15108" max="15108" width="12.140625" style="113" customWidth="1"/>
    <col min="15109" max="15109" width="12.28515625" style="113" customWidth="1"/>
    <col min="15110" max="15110" width="11.7109375" style="113" customWidth="1"/>
    <col min="15111" max="15111" width="10.7109375" style="113" customWidth="1"/>
    <col min="15112" max="15112" width="11.42578125" style="113" customWidth="1"/>
    <col min="15113" max="15113" width="11.140625" style="113" customWidth="1"/>
    <col min="15114" max="15114" width="10.85546875" style="113" customWidth="1"/>
    <col min="15115" max="15115" width="12" style="113" customWidth="1"/>
    <col min="15116" max="15116" width="11.42578125" style="113" customWidth="1"/>
    <col min="15117" max="15118" width="11.28515625" style="113" customWidth="1"/>
    <col min="15119" max="15119" width="11.5703125" style="113" customWidth="1"/>
    <col min="15120" max="15360" width="8.85546875" style="113"/>
    <col min="15361" max="15361" width="50.7109375" style="113" customWidth="1"/>
    <col min="15362" max="15362" width="11.85546875" style="113" customWidth="1"/>
    <col min="15363" max="15363" width="12.28515625" style="113" customWidth="1"/>
    <col min="15364" max="15364" width="12.140625" style="113" customWidth="1"/>
    <col min="15365" max="15365" width="12.28515625" style="113" customWidth="1"/>
    <col min="15366" max="15366" width="11.7109375" style="113" customWidth="1"/>
    <col min="15367" max="15367" width="10.7109375" style="113" customWidth="1"/>
    <col min="15368" max="15368" width="11.42578125" style="113" customWidth="1"/>
    <col min="15369" max="15369" width="11.140625" style="113" customWidth="1"/>
    <col min="15370" max="15370" width="10.85546875" style="113" customWidth="1"/>
    <col min="15371" max="15371" width="12" style="113" customWidth="1"/>
    <col min="15372" max="15372" width="11.42578125" style="113" customWidth="1"/>
    <col min="15373" max="15374" width="11.28515625" style="113" customWidth="1"/>
    <col min="15375" max="15375" width="11.5703125" style="113" customWidth="1"/>
    <col min="15376" max="15616" width="8.85546875" style="113"/>
    <col min="15617" max="15617" width="50.7109375" style="113" customWidth="1"/>
    <col min="15618" max="15618" width="11.85546875" style="113" customWidth="1"/>
    <col min="15619" max="15619" width="12.28515625" style="113" customWidth="1"/>
    <col min="15620" max="15620" width="12.140625" style="113" customWidth="1"/>
    <col min="15621" max="15621" width="12.28515625" style="113" customWidth="1"/>
    <col min="15622" max="15622" width="11.7109375" style="113" customWidth="1"/>
    <col min="15623" max="15623" width="10.7109375" style="113" customWidth="1"/>
    <col min="15624" max="15624" width="11.42578125" style="113" customWidth="1"/>
    <col min="15625" max="15625" width="11.140625" style="113" customWidth="1"/>
    <col min="15626" max="15626" width="10.85546875" style="113" customWidth="1"/>
    <col min="15627" max="15627" width="12" style="113" customWidth="1"/>
    <col min="15628" max="15628" width="11.42578125" style="113" customWidth="1"/>
    <col min="15629" max="15630" width="11.28515625" style="113" customWidth="1"/>
    <col min="15631" max="15631" width="11.5703125" style="113" customWidth="1"/>
    <col min="15632" max="15872" width="8.85546875" style="113"/>
    <col min="15873" max="15873" width="50.7109375" style="113" customWidth="1"/>
    <col min="15874" max="15874" width="11.85546875" style="113" customWidth="1"/>
    <col min="15875" max="15875" width="12.28515625" style="113" customWidth="1"/>
    <col min="15876" max="15876" width="12.140625" style="113" customWidth="1"/>
    <col min="15877" max="15877" width="12.28515625" style="113" customWidth="1"/>
    <col min="15878" max="15878" width="11.7109375" style="113" customWidth="1"/>
    <col min="15879" max="15879" width="10.7109375" style="113" customWidth="1"/>
    <col min="15880" max="15880" width="11.42578125" style="113" customWidth="1"/>
    <col min="15881" max="15881" width="11.140625" style="113" customWidth="1"/>
    <col min="15882" max="15882" width="10.85546875" style="113" customWidth="1"/>
    <col min="15883" max="15883" width="12" style="113" customWidth="1"/>
    <col min="15884" max="15884" width="11.42578125" style="113" customWidth="1"/>
    <col min="15885" max="15886" width="11.28515625" style="113" customWidth="1"/>
    <col min="15887" max="15887" width="11.5703125" style="113" customWidth="1"/>
    <col min="15888" max="16128" width="8.85546875" style="113"/>
    <col min="16129" max="16129" width="50.7109375" style="113" customWidth="1"/>
    <col min="16130" max="16130" width="11.85546875" style="113" customWidth="1"/>
    <col min="16131" max="16131" width="12.28515625" style="113" customWidth="1"/>
    <col min="16132" max="16132" width="12.140625" style="113" customWidth="1"/>
    <col min="16133" max="16133" width="12.28515625" style="113" customWidth="1"/>
    <col min="16134" max="16134" width="11.7109375" style="113" customWidth="1"/>
    <col min="16135" max="16135" width="10.7109375" style="113" customWidth="1"/>
    <col min="16136" max="16136" width="11.42578125" style="113" customWidth="1"/>
    <col min="16137" max="16137" width="11.140625" style="113" customWidth="1"/>
    <col min="16138" max="16138" width="10.85546875" style="113" customWidth="1"/>
    <col min="16139" max="16139" width="12" style="113" customWidth="1"/>
    <col min="16140" max="16140" width="11.42578125" style="113" customWidth="1"/>
    <col min="16141" max="16142" width="11.28515625" style="113" customWidth="1"/>
    <col min="16143" max="16143" width="11.5703125" style="113" customWidth="1"/>
    <col min="16144" max="16384" width="8.85546875" style="113"/>
  </cols>
  <sheetData>
    <row r="1" spans="1:16" ht="15.75" customHeight="1" x14ac:dyDescent="0.2">
      <c r="A1" s="1476" t="s">
        <v>202</v>
      </c>
      <c r="B1" s="1476"/>
      <c r="C1" s="1476"/>
      <c r="D1" s="1476"/>
      <c r="E1" s="1476"/>
      <c r="F1" s="1476"/>
      <c r="G1" s="1476"/>
    </row>
    <row r="2" spans="1:16" x14ac:dyDescent="0.2">
      <c r="A2" s="1087"/>
      <c r="B2" s="1088">
        <v>2010</v>
      </c>
      <c r="C2" s="1088">
        <v>2011</v>
      </c>
      <c r="D2" s="1088">
        <v>2012</v>
      </c>
      <c r="E2" s="1088">
        <v>2013</v>
      </c>
      <c r="F2" s="1088">
        <v>2014</v>
      </c>
      <c r="G2" s="1088">
        <v>2015</v>
      </c>
      <c r="H2" s="1088">
        <v>2016</v>
      </c>
      <c r="I2" s="1088">
        <v>2017</v>
      </c>
      <c r="J2" s="1088">
        <v>2018</v>
      </c>
      <c r="K2" s="1088">
        <v>2019</v>
      </c>
      <c r="L2" s="1088">
        <v>2020</v>
      </c>
      <c r="M2" s="1088">
        <v>2021</v>
      </c>
      <c r="N2" s="1088">
        <v>2022</v>
      </c>
      <c r="O2" s="1048">
        <v>2023</v>
      </c>
      <c r="P2" s="1050">
        <v>2024</v>
      </c>
    </row>
    <row r="3" spans="1:16" x14ac:dyDescent="0.2">
      <c r="A3" s="1089" t="s">
        <v>1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74"/>
      <c r="P3" s="1090"/>
    </row>
    <row r="4" spans="1:16" x14ac:dyDescent="0.2">
      <c r="A4" s="323" t="s">
        <v>203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6"/>
      <c r="P4" s="16"/>
    </row>
    <row r="5" spans="1:16" x14ac:dyDescent="0.2">
      <c r="A5" s="323" t="s">
        <v>3</v>
      </c>
      <c r="B5" s="681">
        <v>65.900000000000006</v>
      </c>
      <c r="C5" s="681">
        <v>66.099999999999994</v>
      </c>
      <c r="D5" s="681">
        <v>66.400000000000006</v>
      </c>
      <c r="E5" s="681">
        <v>68.599999999999994</v>
      </c>
      <c r="F5" s="64">
        <v>68.8</v>
      </c>
      <c r="G5" s="64">
        <v>69.099999999999994</v>
      </c>
      <c r="H5" s="64">
        <v>68.099999999999994</v>
      </c>
      <c r="I5" s="69">
        <v>67.900000000000006</v>
      </c>
      <c r="J5" s="69">
        <v>67.900000000000006</v>
      </c>
      <c r="K5" s="69">
        <v>67.400000000000006</v>
      </c>
      <c r="L5" s="64">
        <v>67</v>
      </c>
      <c r="M5" s="64">
        <v>66.2</v>
      </c>
      <c r="N5" s="36">
        <v>68.5</v>
      </c>
      <c r="O5" s="36">
        <v>67.5</v>
      </c>
      <c r="P5" s="16">
        <v>66.7</v>
      </c>
    </row>
    <row r="6" spans="1:16" x14ac:dyDescent="0.2">
      <c r="A6" s="323" t="s">
        <v>46</v>
      </c>
      <c r="B6" s="69">
        <v>99.9</v>
      </c>
      <c r="C6" s="69">
        <v>100.3</v>
      </c>
      <c r="D6" s="69">
        <v>100.5</v>
      </c>
      <c r="E6" s="69">
        <v>103.3</v>
      </c>
      <c r="F6" s="69">
        <v>100.3</v>
      </c>
      <c r="G6" s="36">
        <v>100.4</v>
      </c>
      <c r="H6" s="36">
        <v>96.7</v>
      </c>
      <c r="I6" s="36">
        <v>99.6</v>
      </c>
      <c r="J6" s="36">
        <v>99.2</v>
      </c>
      <c r="K6" s="36">
        <v>99.1</v>
      </c>
      <c r="L6" s="36">
        <v>99.3</v>
      </c>
      <c r="M6" s="50">
        <v>99</v>
      </c>
      <c r="N6" s="36">
        <v>110.8</v>
      </c>
      <c r="O6" s="36">
        <v>98.6</v>
      </c>
      <c r="P6" s="16">
        <v>98.8</v>
      </c>
    </row>
    <row r="7" spans="1:16" x14ac:dyDescent="0.2">
      <c r="A7" s="323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63"/>
      <c r="P7" s="16"/>
    </row>
    <row r="8" spans="1:16" x14ac:dyDescent="0.2">
      <c r="A8" s="336" t="s">
        <v>204</v>
      </c>
      <c r="B8" s="681">
        <v>1046</v>
      </c>
      <c r="C8" s="681">
        <v>1044</v>
      </c>
      <c r="D8" s="681">
        <v>1015</v>
      </c>
      <c r="E8" s="681">
        <v>1051</v>
      </c>
      <c r="F8" s="67">
        <v>1033</v>
      </c>
      <c r="G8" s="67">
        <v>990</v>
      </c>
      <c r="H8" s="67">
        <v>1042</v>
      </c>
      <c r="I8" s="67">
        <v>1094</v>
      </c>
      <c r="J8" s="682">
        <v>1022</v>
      </c>
      <c r="K8" s="151">
        <v>999</v>
      </c>
      <c r="L8" s="36">
        <v>1052</v>
      </c>
      <c r="M8" s="30">
        <v>1000</v>
      </c>
      <c r="N8" s="36">
        <v>927</v>
      </c>
      <c r="O8" s="36">
        <v>803</v>
      </c>
      <c r="P8" s="16">
        <v>758</v>
      </c>
    </row>
    <row r="9" spans="1:16" x14ac:dyDescent="0.2">
      <c r="A9" s="323" t="s">
        <v>205</v>
      </c>
      <c r="B9" s="151">
        <v>15.88</v>
      </c>
      <c r="C9" s="151">
        <v>15.82</v>
      </c>
      <c r="D9" s="151">
        <v>15.32</v>
      </c>
      <c r="E9" s="151">
        <v>15.56</v>
      </c>
      <c r="F9" s="82">
        <v>15.03</v>
      </c>
      <c r="G9" s="82">
        <v>14.35</v>
      </c>
      <c r="H9" s="82">
        <v>15.19</v>
      </c>
      <c r="I9" s="82">
        <v>16.07</v>
      </c>
      <c r="J9" s="43">
        <v>15.04</v>
      </c>
      <c r="K9" s="151">
        <v>14.77</v>
      </c>
      <c r="L9" s="36">
        <v>15.66</v>
      </c>
      <c r="M9" s="36">
        <v>15.02</v>
      </c>
      <c r="N9" s="36">
        <v>13.49</v>
      </c>
      <c r="O9" s="30" t="s">
        <v>227</v>
      </c>
      <c r="P9" s="16">
        <v>11.3</v>
      </c>
    </row>
    <row r="10" spans="1:16" x14ac:dyDescent="0.2">
      <c r="A10" s="323" t="s">
        <v>206</v>
      </c>
      <c r="B10" s="62"/>
      <c r="C10" s="36"/>
      <c r="D10" s="151"/>
      <c r="E10" s="67"/>
      <c r="F10" s="151"/>
      <c r="G10" s="151"/>
      <c r="H10" s="151"/>
      <c r="I10" s="683"/>
      <c r="J10" s="36"/>
      <c r="K10" s="36"/>
      <c r="L10" s="36"/>
      <c r="M10" s="36"/>
      <c r="N10" s="36"/>
      <c r="O10" s="30"/>
      <c r="P10" s="16"/>
    </row>
    <row r="11" spans="1:16" x14ac:dyDescent="0.2">
      <c r="A11" s="323" t="s">
        <v>207</v>
      </c>
      <c r="B11" s="681">
        <v>906</v>
      </c>
      <c r="C11" s="681">
        <v>914</v>
      </c>
      <c r="D11" s="681">
        <v>849</v>
      </c>
      <c r="E11" s="681">
        <v>878</v>
      </c>
      <c r="F11" s="67">
        <v>784</v>
      </c>
      <c r="G11" s="67">
        <v>777</v>
      </c>
      <c r="H11" s="67">
        <v>826</v>
      </c>
      <c r="I11" s="67">
        <v>822</v>
      </c>
      <c r="J11" s="682">
        <v>757</v>
      </c>
      <c r="K11" s="151">
        <v>767</v>
      </c>
      <c r="L11" s="36">
        <v>963</v>
      </c>
      <c r="M11" s="30">
        <v>1083</v>
      </c>
      <c r="N11" s="36">
        <v>810</v>
      </c>
      <c r="O11" s="36">
        <v>723</v>
      </c>
      <c r="P11" s="16">
        <v>757</v>
      </c>
    </row>
    <row r="12" spans="1:16" x14ac:dyDescent="0.2">
      <c r="A12" s="323" t="s">
        <v>12</v>
      </c>
      <c r="B12" s="151">
        <v>13.75</v>
      </c>
      <c r="C12" s="151">
        <v>13.85</v>
      </c>
      <c r="D12" s="151">
        <v>12.81</v>
      </c>
      <c r="E12" s="151">
        <v>13</v>
      </c>
      <c r="F12" s="287">
        <v>11.41</v>
      </c>
      <c r="G12" s="287">
        <v>11.27</v>
      </c>
      <c r="H12" s="82">
        <v>12.04</v>
      </c>
      <c r="I12" s="82">
        <v>12.07</v>
      </c>
      <c r="J12" s="43">
        <v>11.14</v>
      </c>
      <c r="K12" s="151">
        <v>11.34</v>
      </c>
      <c r="L12" s="36">
        <v>14.33</v>
      </c>
      <c r="M12" s="36">
        <v>16.3</v>
      </c>
      <c r="N12" s="36">
        <v>11.79</v>
      </c>
      <c r="O12" s="36">
        <v>10.64</v>
      </c>
      <c r="P12" s="16">
        <v>11.29</v>
      </c>
    </row>
    <row r="13" spans="1:16" x14ac:dyDescent="0.2">
      <c r="A13" s="323" t="s">
        <v>208</v>
      </c>
      <c r="B13" s="287">
        <v>12.43</v>
      </c>
      <c r="C13" s="287">
        <v>15.32</v>
      </c>
      <c r="D13" s="287">
        <v>11.8</v>
      </c>
      <c r="E13" s="287">
        <v>14.31</v>
      </c>
      <c r="F13" s="287">
        <v>11.6</v>
      </c>
      <c r="G13" s="287">
        <v>5.01</v>
      </c>
      <c r="H13" s="287">
        <v>7.79</v>
      </c>
      <c r="I13" s="287">
        <v>3.66</v>
      </c>
      <c r="J13" s="287">
        <v>5.87</v>
      </c>
      <c r="K13" s="151">
        <v>7.96</v>
      </c>
      <c r="L13" s="151">
        <v>5.7</v>
      </c>
      <c r="M13" s="287">
        <v>5.91</v>
      </c>
      <c r="N13" s="287">
        <v>4.3099999999999996</v>
      </c>
      <c r="O13" s="36">
        <v>3.74</v>
      </c>
      <c r="P13" s="16">
        <v>10.42</v>
      </c>
    </row>
    <row r="14" spans="1:16" x14ac:dyDescent="0.2">
      <c r="A14" s="374" t="s">
        <v>15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264"/>
      <c r="P14" s="16"/>
    </row>
    <row r="15" spans="1:16" x14ac:dyDescent="0.2">
      <c r="A15" s="323" t="s">
        <v>16</v>
      </c>
      <c r="B15" s="151">
        <v>140</v>
      </c>
      <c r="C15" s="151">
        <v>130</v>
      </c>
      <c r="D15" s="151">
        <v>166</v>
      </c>
      <c r="E15" s="151">
        <v>173</v>
      </c>
      <c r="F15" s="67">
        <v>249</v>
      </c>
      <c r="G15" s="67">
        <v>213</v>
      </c>
      <c r="H15" s="67">
        <v>216</v>
      </c>
      <c r="I15" s="67">
        <v>272</v>
      </c>
      <c r="J15" s="67">
        <v>265</v>
      </c>
      <c r="K15" s="151">
        <v>232</v>
      </c>
      <c r="L15" s="36">
        <v>89</v>
      </c>
      <c r="M15" s="36">
        <v>-83</v>
      </c>
      <c r="N15" s="36">
        <v>117</v>
      </c>
      <c r="O15" s="36">
        <v>80</v>
      </c>
      <c r="P15" s="16">
        <v>1</v>
      </c>
    </row>
    <row r="16" spans="1:16" x14ac:dyDescent="0.2">
      <c r="A16" s="323" t="s">
        <v>17</v>
      </c>
      <c r="B16" s="151">
        <v>2.13</v>
      </c>
      <c r="C16" s="151">
        <v>1.97</v>
      </c>
      <c r="D16" s="151">
        <v>2.5099999999999998</v>
      </c>
      <c r="E16" s="151">
        <v>2.56</v>
      </c>
      <c r="F16" s="287">
        <v>3.62</v>
      </c>
      <c r="G16" s="287">
        <v>3.09</v>
      </c>
      <c r="H16" s="287">
        <v>3.15</v>
      </c>
      <c r="I16" s="82">
        <v>3.99</v>
      </c>
      <c r="J16" s="43">
        <v>3.9</v>
      </c>
      <c r="K16" s="151">
        <v>3.43</v>
      </c>
      <c r="L16" s="36">
        <v>1.32</v>
      </c>
      <c r="M16" s="36">
        <v>-1.28</v>
      </c>
      <c r="N16" s="43">
        <v>1.7</v>
      </c>
      <c r="O16" s="36">
        <v>1.17</v>
      </c>
      <c r="P16" s="16">
        <v>0.01</v>
      </c>
    </row>
    <row r="17" spans="1:16" x14ac:dyDescent="0.2">
      <c r="A17" s="323" t="s">
        <v>209</v>
      </c>
      <c r="B17" s="151">
        <v>7.41</v>
      </c>
      <c r="C17" s="151">
        <v>8.5</v>
      </c>
      <c r="D17" s="151">
        <v>8.6300000000000008</v>
      </c>
      <c r="E17" s="151">
        <v>9.67</v>
      </c>
      <c r="F17" s="287">
        <v>7</v>
      </c>
      <c r="G17" s="287">
        <v>7.51</v>
      </c>
      <c r="H17" s="287">
        <v>7.96</v>
      </c>
      <c r="I17" s="82">
        <v>7.86</v>
      </c>
      <c r="J17" s="43">
        <v>7.31</v>
      </c>
      <c r="K17" s="151">
        <v>7.22</v>
      </c>
      <c r="L17" s="36">
        <v>6.68</v>
      </c>
      <c r="M17" s="36">
        <v>7.24</v>
      </c>
      <c r="N17" s="36">
        <v>6.45</v>
      </c>
      <c r="O17" s="36">
        <v>6.15</v>
      </c>
      <c r="P17" s="16">
        <v>6.25</v>
      </c>
    </row>
    <row r="18" spans="1:16" x14ac:dyDescent="0.2">
      <c r="A18" s="323" t="s">
        <v>19</v>
      </c>
      <c r="B18" s="681">
        <v>488</v>
      </c>
      <c r="C18" s="681">
        <v>561</v>
      </c>
      <c r="D18" s="681">
        <v>572</v>
      </c>
      <c r="E18" s="681">
        <v>653</v>
      </c>
      <c r="F18" s="67">
        <v>481</v>
      </c>
      <c r="G18" s="67">
        <v>518</v>
      </c>
      <c r="H18" s="67">
        <v>546</v>
      </c>
      <c r="I18" s="67">
        <v>535</v>
      </c>
      <c r="J18" s="682">
        <v>497</v>
      </c>
      <c r="K18" s="151">
        <v>488</v>
      </c>
      <c r="L18" s="36">
        <v>449</v>
      </c>
      <c r="M18" s="36">
        <v>482</v>
      </c>
      <c r="N18" s="36">
        <v>443</v>
      </c>
      <c r="O18" s="36">
        <v>418</v>
      </c>
      <c r="P18" s="16">
        <v>419</v>
      </c>
    </row>
    <row r="19" spans="1:16" x14ac:dyDescent="0.2">
      <c r="A19" s="323" t="s">
        <v>210</v>
      </c>
      <c r="B19" s="151">
        <v>37.6</v>
      </c>
      <c r="C19" s="151">
        <v>4.33</v>
      </c>
      <c r="D19" s="151">
        <v>3.8</v>
      </c>
      <c r="E19" s="151">
        <v>4.47</v>
      </c>
      <c r="F19" s="287">
        <v>4.5999999999999996</v>
      </c>
      <c r="G19" s="287">
        <v>4.05</v>
      </c>
      <c r="H19" s="287">
        <v>3.73</v>
      </c>
      <c r="I19" s="82">
        <v>4.0199999999999996</v>
      </c>
      <c r="J19" s="43">
        <v>3.86</v>
      </c>
      <c r="K19" s="151">
        <v>4.29</v>
      </c>
      <c r="L19" s="36">
        <v>3.82</v>
      </c>
      <c r="M19" s="36">
        <v>3.06</v>
      </c>
      <c r="N19" s="36">
        <v>3.19</v>
      </c>
      <c r="O19" s="36">
        <v>1.43</v>
      </c>
      <c r="P19" s="16">
        <v>2.95</v>
      </c>
    </row>
    <row r="20" spans="1:16" x14ac:dyDescent="0.2">
      <c r="A20" s="374" t="s">
        <v>21</v>
      </c>
      <c r="B20" s="681">
        <v>248</v>
      </c>
      <c r="C20" s="681">
        <v>286</v>
      </c>
      <c r="D20" s="681">
        <v>252</v>
      </c>
      <c r="E20" s="681">
        <v>302</v>
      </c>
      <c r="F20" s="67">
        <v>316</v>
      </c>
      <c r="G20" s="67">
        <v>279</v>
      </c>
      <c r="H20" s="67">
        <v>256</v>
      </c>
      <c r="I20" s="67">
        <v>274</v>
      </c>
      <c r="J20" s="682">
        <v>262</v>
      </c>
      <c r="K20" s="151">
        <v>290</v>
      </c>
      <c r="L20" s="36">
        <v>257</v>
      </c>
      <c r="M20" s="36">
        <v>204</v>
      </c>
      <c r="N20" s="36">
        <v>219</v>
      </c>
      <c r="O20" s="36">
        <v>97</v>
      </c>
      <c r="P20" s="16">
        <v>198</v>
      </c>
    </row>
    <row r="21" spans="1:16" x14ac:dyDescent="0.2">
      <c r="A21" s="374" t="s">
        <v>22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64"/>
      <c r="P21" s="1082"/>
    </row>
    <row r="22" spans="1:16" x14ac:dyDescent="0.2">
      <c r="A22" s="374" t="s">
        <v>211</v>
      </c>
      <c r="B22" s="681">
        <v>1498</v>
      </c>
      <c r="C22" s="681">
        <v>1559</v>
      </c>
      <c r="D22" s="681">
        <v>1521</v>
      </c>
      <c r="E22" s="681">
        <v>1305</v>
      </c>
      <c r="F22" s="506">
        <v>1363</v>
      </c>
      <c r="G22" s="506">
        <v>1462</v>
      </c>
      <c r="H22" s="501">
        <v>1447</v>
      </c>
      <c r="I22" s="501">
        <v>2596</v>
      </c>
      <c r="J22" s="682">
        <v>2296</v>
      </c>
      <c r="K22" s="67">
        <v>2842</v>
      </c>
      <c r="L22" s="30">
        <v>1950</v>
      </c>
      <c r="M22" s="30">
        <v>1868</v>
      </c>
      <c r="N22" s="30">
        <v>1842</v>
      </c>
      <c r="O22" s="30">
        <v>2036</v>
      </c>
      <c r="P22" s="744">
        <v>3041</v>
      </c>
    </row>
    <row r="23" spans="1:16" x14ac:dyDescent="0.2">
      <c r="A23" s="374" t="s">
        <v>212</v>
      </c>
      <c r="B23" s="681">
        <v>1623</v>
      </c>
      <c r="C23" s="681">
        <v>1491</v>
      </c>
      <c r="D23" s="681">
        <v>1337</v>
      </c>
      <c r="E23" s="681">
        <v>1252</v>
      </c>
      <c r="F23" s="506">
        <v>1392</v>
      </c>
      <c r="G23" s="506">
        <v>1436</v>
      </c>
      <c r="H23" s="501">
        <v>2616</v>
      </c>
      <c r="I23" s="501">
        <v>2947</v>
      </c>
      <c r="J23" s="682">
        <v>2757</v>
      </c>
      <c r="K23" s="67">
        <v>3515</v>
      </c>
      <c r="L23" s="30">
        <v>2491</v>
      </c>
      <c r="M23" s="30">
        <v>2589</v>
      </c>
      <c r="N23" s="30">
        <v>2455</v>
      </c>
      <c r="O23" s="30">
        <v>3065</v>
      </c>
      <c r="P23" s="744">
        <v>3878</v>
      </c>
    </row>
    <row r="24" spans="1:16" x14ac:dyDescent="0.2">
      <c r="A24" s="323" t="s">
        <v>213</v>
      </c>
      <c r="B24" s="681">
        <v>-125</v>
      </c>
      <c r="C24" s="681">
        <v>68</v>
      </c>
      <c r="D24" s="681">
        <v>184</v>
      </c>
      <c r="E24" s="681">
        <v>53</v>
      </c>
      <c r="F24" s="506">
        <v>-29</v>
      </c>
      <c r="G24" s="506">
        <v>26</v>
      </c>
      <c r="H24" s="501">
        <v>-1169</v>
      </c>
      <c r="I24" s="501">
        <v>-351</v>
      </c>
      <c r="J24" s="682">
        <v>-461</v>
      </c>
      <c r="K24" s="36">
        <v>-673</v>
      </c>
      <c r="L24" s="36">
        <v>-541</v>
      </c>
      <c r="M24" s="36">
        <v>-721</v>
      </c>
      <c r="N24" s="36">
        <v>-613</v>
      </c>
      <c r="O24" s="30">
        <v>-1029</v>
      </c>
      <c r="P24" s="744">
        <v>-837</v>
      </c>
    </row>
    <row r="25" spans="1:16" x14ac:dyDescent="0.2">
      <c r="A25" s="374" t="s">
        <v>214</v>
      </c>
      <c r="B25" s="67" t="s">
        <v>4</v>
      </c>
      <c r="C25" s="67" t="s">
        <v>4</v>
      </c>
      <c r="D25" s="67" t="s">
        <v>4</v>
      </c>
      <c r="E25" s="67" t="s">
        <v>4</v>
      </c>
      <c r="F25" s="67" t="s">
        <v>4</v>
      </c>
      <c r="G25" s="67" t="s">
        <v>4</v>
      </c>
      <c r="H25" s="67" t="s">
        <v>4</v>
      </c>
      <c r="I25" s="67" t="s">
        <v>4</v>
      </c>
      <c r="J25" s="67" t="s">
        <v>4</v>
      </c>
      <c r="K25" s="67" t="s">
        <v>4</v>
      </c>
      <c r="L25" s="67" t="s">
        <v>4</v>
      </c>
      <c r="M25" s="67" t="s">
        <v>4</v>
      </c>
      <c r="N25" s="67" t="s">
        <v>4</v>
      </c>
      <c r="O25" s="67" t="s">
        <v>4</v>
      </c>
      <c r="P25" s="770" t="s">
        <v>4</v>
      </c>
    </row>
    <row r="26" spans="1:16" x14ac:dyDescent="0.2">
      <c r="A26" s="374" t="s">
        <v>215</v>
      </c>
      <c r="B26" s="67" t="s">
        <v>4</v>
      </c>
      <c r="C26" s="67" t="s">
        <v>4</v>
      </c>
      <c r="D26" s="67" t="s">
        <v>4</v>
      </c>
      <c r="E26" s="67" t="s">
        <v>4</v>
      </c>
      <c r="F26" s="67" t="s">
        <v>4</v>
      </c>
      <c r="G26" s="67" t="s">
        <v>4</v>
      </c>
      <c r="H26" s="67" t="s">
        <v>4</v>
      </c>
      <c r="I26" s="67" t="s">
        <v>4</v>
      </c>
      <c r="J26" s="67" t="s">
        <v>4</v>
      </c>
      <c r="K26" s="67" t="s">
        <v>4</v>
      </c>
      <c r="L26" s="67" t="s">
        <v>4</v>
      </c>
      <c r="M26" s="67" t="s">
        <v>4</v>
      </c>
      <c r="N26" s="67" t="s">
        <v>4</v>
      </c>
      <c r="O26" s="67" t="s">
        <v>4</v>
      </c>
      <c r="P26" s="770" t="s">
        <v>4</v>
      </c>
    </row>
    <row r="27" spans="1:16" ht="22.5" x14ac:dyDescent="0.2">
      <c r="A27" s="323" t="s">
        <v>216</v>
      </c>
      <c r="B27" s="36">
        <v>11</v>
      </c>
      <c r="C27" s="36">
        <v>11</v>
      </c>
      <c r="D27" s="30">
        <v>12</v>
      </c>
      <c r="E27" s="30">
        <v>12</v>
      </c>
      <c r="F27" s="30">
        <v>12</v>
      </c>
      <c r="G27" s="30">
        <v>13</v>
      </c>
      <c r="H27" s="30">
        <v>19</v>
      </c>
      <c r="I27" s="30">
        <v>19</v>
      </c>
      <c r="J27" s="60">
        <v>19</v>
      </c>
      <c r="K27" s="60">
        <v>20</v>
      </c>
      <c r="L27" s="60">
        <v>20</v>
      </c>
      <c r="M27" s="60">
        <v>21</v>
      </c>
      <c r="N27" s="36">
        <v>21</v>
      </c>
      <c r="O27" s="36">
        <v>22</v>
      </c>
      <c r="P27" s="794" t="s">
        <v>4</v>
      </c>
    </row>
    <row r="28" spans="1:16" x14ac:dyDescent="0.2">
      <c r="A28" s="323" t="s">
        <v>217</v>
      </c>
      <c r="B28" s="36">
        <v>1.6</v>
      </c>
      <c r="C28" s="36">
        <v>1.6</v>
      </c>
      <c r="D28" s="64">
        <v>1.6</v>
      </c>
      <c r="E28" s="64">
        <v>1.6</v>
      </c>
      <c r="F28" s="64">
        <v>1.6</v>
      </c>
      <c r="G28" s="64">
        <v>1.7</v>
      </c>
      <c r="H28" s="64">
        <v>2</v>
      </c>
      <c r="I28" s="50">
        <v>2.1</v>
      </c>
      <c r="J28" s="50">
        <v>2.2999999999999998</v>
      </c>
      <c r="K28" s="50">
        <v>2.4</v>
      </c>
      <c r="L28" s="50">
        <v>2.4</v>
      </c>
      <c r="M28" s="50">
        <v>2.4</v>
      </c>
      <c r="N28" s="50">
        <v>2.4</v>
      </c>
      <c r="O28" s="16">
        <v>2.5</v>
      </c>
      <c r="P28" s="794" t="s">
        <v>4</v>
      </c>
    </row>
    <row r="29" spans="1:16" x14ac:dyDescent="0.2">
      <c r="A29" s="323" t="s">
        <v>218</v>
      </c>
      <c r="B29" s="30">
        <v>19</v>
      </c>
      <c r="C29" s="30">
        <v>19</v>
      </c>
      <c r="D29" s="30">
        <v>18</v>
      </c>
      <c r="E29" s="30">
        <v>22</v>
      </c>
      <c r="F29" s="30">
        <v>22</v>
      </c>
      <c r="G29" s="30">
        <v>22</v>
      </c>
      <c r="H29" s="30">
        <v>22</v>
      </c>
      <c r="I29" s="30">
        <v>22</v>
      </c>
      <c r="J29" s="60">
        <v>22</v>
      </c>
      <c r="K29" s="60">
        <v>22</v>
      </c>
      <c r="L29" s="60">
        <v>22</v>
      </c>
      <c r="M29" s="60">
        <v>22</v>
      </c>
      <c r="N29" s="36">
        <v>21</v>
      </c>
      <c r="O29" s="16">
        <v>21</v>
      </c>
      <c r="P29" s="794" t="s">
        <v>4</v>
      </c>
    </row>
    <row r="30" spans="1:16" x14ac:dyDescent="0.2">
      <c r="A30" s="374" t="s">
        <v>219</v>
      </c>
      <c r="B30" s="36">
        <v>8.6999999999999993</v>
      </c>
      <c r="C30" s="36">
        <v>8.6</v>
      </c>
      <c r="D30" s="36">
        <v>8.1999999999999993</v>
      </c>
      <c r="E30" s="36">
        <v>8.5</v>
      </c>
      <c r="F30" s="684">
        <v>8632</v>
      </c>
      <c r="G30" s="36">
        <v>8.6</v>
      </c>
      <c r="H30" s="36">
        <v>8.8000000000000007</v>
      </c>
      <c r="I30" s="36">
        <v>9.1</v>
      </c>
      <c r="J30" s="50">
        <v>9.1</v>
      </c>
      <c r="K30" s="36">
        <v>9.4</v>
      </c>
      <c r="L30" s="36">
        <v>9.6</v>
      </c>
      <c r="M30" s="36">
        <v>9.6999999999999993</v>
      </c>
      <c r="N30" s="36">
        <v>9.5</v>
      </c>
      <c r="O30" s="16">
        <v>9.6</v>
      </c>
      <c r="P30" s="794" t="s">
        <v>4</v>
      </c>
    </row>
    <row r="31" spans="1:16" ht="12.75" x14ac:dyDescent="0.2">
      <c r="A31" s="374" t="s">
        <v>220</v>
      </c>
      <c r="B31" s="151">
        <v>7</v>
      </c>
      <c r="C31" s="151">
        <v>7</v>
      </c>
      <c r="D31" s="151">
        <v>7</v>
      </c>
      <c r="E31" s="151">
        <v>6</v>
      </c>
      <c r="F31" s="67">
        <v>5</v>
      </c>
      <c r="G31" s="67">
        <v>4</v>
      </c>
      <c r="H31" s="67">
        <v>4</v>
      </c>
      <c r="I31" s="30">
        <v>4</v>
      </c>
      <c r="J31" s="67">
        <v>4</v>
      </c>
      <c r="K31" s="30">
        <v>3</v>
      </c>
      <c r="L31" s="36">
        <v>3</v>
      </c>
      <c r="M31" s="36">
        <v>3</v>
      </c>
      <c r="N31" s="36">
        <v>3</v>
      </c>
      <c r="O31" s="16">
        <v>3</v>
      </c>
      <c r="P31" s="724">
        <v>4</v>
      </c>
    </row>
    <row r="32" spans="1:16" ht="12.75" x14ac:dyDescent="0.2">
      <c r="A32" s="374" t="s">
        <v>221</v>
      </c>
      <c r="B32" s="156">
        <v>2.5</v>
      </c>
      <c r="C32" s="156">
        <v>2.5</v>
      </c>
      <c r="D32" s="156">
        <v>2.4</v>
      </c>
      <c r="E32" s="156">
        <v>2.2000000000000002</v>
      </c>
      <c r="F32" s="156">
        <v>1.8</v>
      </c>
      <c r="G32" s="156">
        <v>1.6</v>
      </c>
      <c r="H32" s="156">
        <v>1.6</v>
      </c>
      <c r="I32" s="50">
        <v>1.7</v>
      </c>
      <c r="J32" s="156">
        <v>1.9</v>
      </c>
      <c r="K32" s="50">
        <v>1.8</v>
      </c>
      <c r="L32" s="50">
        <v>1.6</v>
      </c>
      <c r="M32" s="50">
        <v>1.6</v>
      </c>
      <c r="N32" s="50">
        <v>1.5</v>
      </c>
      <c r="O32" s="16">
        <v>1.5</v>
      </c>
      <c r="P32" s="724">
        <v>1.5</v>
      </c>
    </row>
    <row r="33" spans="1:16" x14ac:dyDescent="0.2">
      <c r="A33" s="374" t="s">
        <v>37</v>
      </c>
      <c r="B33" s="67" t="s">
        <v>4</v>
      </c>
      <c r="C33" s="67" t="s">
        <v>4</v>
      </c>
      <c r="D33" s="67" t="s">
        <v>4</v>
      </c>
      <c r="E33" s="67" t="s">
        <v>4</v>
      </c>
      <c r="F33" s="67" t="s">
        <v>4</v>
      </c>
      <c r="G33" s="67" t="s">
        <v>4</v>
      </c>
      <c r="H33" s="67" t="s">
        <v>4</v>
      </c>
      <c r="I33" s="67" t="s">
        <v>4</v>
      </c>
      <c r="J33" s="67" t="s">
        <v>4</v>
      </c>
      <c r="K33" s="67" t="s">
        <v>4</v>
      </c>
      <c r="L33" s="67" t="s">
        <v>4</v>
      </c>
      <c r="M33" s="67" t="s">
        <v>4</v>
      </c>
      <c r="N33" s="67" t="s">
        <v>4</v>
      </c>
      <c r="O33" s="67" t="s">
        <v>4</v>
      </c>
      <c r="P33" s="770" t="s">
        <v>4</v>
      </c>
    </row>
    <row r="34" spans="1:16" x14ac:dyDescent="0.2">
      <c r="A34" s="374" t="s">
        <v>38</v>
      </c>
      <c r="B34" s="67" t="s">
        <v>4</v>
      </c>
      <c r="C34" s="67" t="s">
        <v>4</v>
      </c>
      <c r="D34" s="67" t="s">
        <v>4</v>
      </c>
      <c r="E34" s="67" t="s">
        <v>4</v>
      </c>
      <c r="F34" s="67" t="s">
        <v>4</v>
      </c>
      <c r="G34" s="67" t="s">
        <v>4</v>
      </c>
      <c r="H34" s="67" t="s">
        <v>4</v>
      </c>
      <c r="I34" s="67" t="s">
        <v>4</v>
      </c>
      <c r="J34" s="67" t="s">
        <v>4</v>
      </c>
      <c r="K34" s="67" t="s">
        <v>4</v>
      </c>
      <c r="L34" s="67" t="s">
        <v>4</v>
      </c>
      <c r="M34" s="67" t="s">
        <v>4</v>
      </c>
      <c r="N34" s="67" t="s">
        <v>4</v>
      </c>
      <c r="O34" s="67" t="s">
        <v>4</v>
      </c>
      <c r="P34" s="770" t="s">
        <v>4</v>
      </c>
    </row>
    <row r="35" spans="1:16" x14ac:dyDescent="0.2">
      <c r="A35" s="336" t="s">
        <v>222</v>
      </c>
      <c r="B35" s="67" t="s">
        <v>4</v>
      </c>
      <c r="C35" s="67" t="s">
        <v>4</v>
      </c>
      <c r="D35" s="67" t="s">
        <v>4</v>
      </c>
      <c r="E35" s="67" t="s">
        <v>4</v>
      </c>
      <c r="F35" s="67" t="s">
        <v>4</v>
      </c>
      <c r="G35" s="67" t="s">
        <v>4</v>
      </c>
      <c r="H35" s="67" t="s">
        <v>4</v>
      </c>
      <c r="I35" s="67" t="s">
        <v>4</v>
      </c>
      <c r="J35" s="67" t="s">
        <v>4</v>
      </c>
      <c r="K35" s="67" t="s">
        <v>4</v>
      </c>
      <c r="L35" s="67" t="s">
        <v>4</v>
      </c>
      <c r="M35" s="67" t="s">
        <v>4</v>
      </c>
      <c r="N35" s="67" t="s">
        <v>4</v>
      </c>
      <c r="O35" s="67" t="s">
        <v>4</v>
      </c>
      <c r="P35" s="770" t="s">
        <v>4</v>
      </c>
    </row>
    <row r="36" spans="1:16" x14ac:dyDescent="0.2">
      <c r="A36" s="1091" t="s">
        <v>40</v>
      </c>
      <c r="B36" s="1092"/>
      <c r="C36" s="1093"/>
      <c r="D36" s="1093"/>
      <c r="E36" s="1093"/>
      <c r="F36" s="1093"/>
      <c r="G36" s="1093"/>
      <c r="H36" s="1093"/>
      <c r="I36" s="1093"/>
      <c r="J36" s="1093"/>
      <c r="K36" s="1093"/>
      <c r="L36" s="1093"/>
      <c r="M36" s="1093"/>
      <c r="N36" s="1094"/>
      <c r="O36" s="1095"/>
      <c r="P36" s="1095"/>
    </row>
    <row r="37" spans="1:16" x14ac:dyDescent="0.2">
      <c r="A37" s="323" t="s">
        <v>223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x14ac:dyDescent="0.2">
      <c r="A38" s="323" t="s">
        <v>224</v>
      </c>
      <c r="B38" s="30">
        <v>11830</v>
      </c>
      <c r="C38" s="30">
        <v>14411</v>
      </c>
      <c r="D38" s="30">
        <v>15331</v>
      </c>
      <c r="E38" s="30">
        <v>16933</v>
      </c>
      <c r="F38" s="30">
        <v>17321</v>
      </c>
      <c r="G38" s="30">
        <v>17773</v>
      </c>
      <c r="H38" s="30">
        <v>20039</v>
      </c>
      <c r="I38" s="30">
        <v>21894</v>
      </c>
      <c r="J38" s="30">
        <v>25074</v>
      </c>
      <c r="K38" s="30">
        <v>28280</v>
      </c>
      <c r="L38" s="30">
        <v>33015</v>
      </c>
      <c r="M38" s="30">
        <v>38022</v>
      </c>
      <c r="N38" s="30">
        <v>45487</v>
      </c>
      <c r="O38" s="30">
        <v>50547</v>
      </c>
      <c r="P38" s="744">
        <v>51489</v>
      </c>
    </row>
    <row r="39" spans="1:16" ht="12.75" x14ac:dyDescent="0.2">
      <c r="A39" s="1091" t="s">
        <v>225</v>
      </c>
      <c r="B39" s="1092"/>
      <c r="C39" s="1093"/>
      <c r="D39" s="1093"/>
      <c r="E39" s="1093"/>
      <c r="F39" s="1093"/>
      <c r="G39" s="1093"/>
      <c r="H39" s="1093"/>
      <c r="I39" s="1093"/>
      <c r="J39" s="1093"/>
      <c r="K39" s="1093"/>
      <c r="L39" s="1093"/>
      <c r="M39" s="1093"/>
      <c r="N39" s="1094"/>
      <c r="O39" s="1095"/>
      <c r="P39" s="1095"/>
    </row>
    <row r="40" spans="1:16" x14ac:dyDescent="0.2">
      <c r="A40" s="323" t="s">
        <v>226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6"/>
      <c r="P40" s="16"/>
    </row>
    <row r="41" spans="1:16" x14ac:dyDescent="0.2">
      <c r="A41" s="323" t="s">
        <v>3</v>
      </c>
      <c r="B41" s="64" t="s">
        <v>8</v>
      </c>
      <c r="C41" s="64" t="s">
        <v>8</v>
      </c>
      <c r="D41" s="64" t="s">
        <v>8</v>
      </c>
      <c r="E41" s="64" t="s">
        <v>8</v>
      </c>
      <c r="F41" s="50">
        <v>38.9</v>
      </c>
      <c r="G41" s="50">
        <v>37.6</v>
      </c>
      <c r="H41" s="50">
        <v>39.5</v>
      </c>
      <c r="I41" s="50">
        <v>38.9</v>
      </c>
      <c r="J41" s="50">
        <v>38.700000000000003</v>
      </c>
      <c r="K41" s="50">
        <v>38.200000000000003</v>
      </c>
      <c r="L41" s="50">
        <v>36.4</v>
      </c>
      <c r="M41" s="50">
        <v>35.5</v>
      </c>
      <c r="N41" s="50">
        <v>35.9</v>
      </c>
      <c r="O41" s="387">
        <v>34.4</v>
      </c>
      <c r="P41" s="300">
        <v>34.1</v>
      </c>
    </row>
    <row r="42" spans="1:16" x14ac:dyDescent="0.2">
      <c r="A42" s="323" t="s">
        <v>46</v>
      </c>
      <c r="B42" s="64" t="s">
        <v>8</v>
      </c>
      <c r="C42" s="64" t="s">
        <v>8</v>
      </c>
      <c r="D42" s="64" t="s">
        <v>8</v>
      </c>
      <c r="E42" s="64" t="s">
        <v>8</v>
      </c>
      <c r="F42" s="50"/>
      <c r="G42" s="50">
        <v>96.7</v>
      </c>
      <c r="H42" s="50">
        <v>105.1</v>
      </c>
      <c r="I42" s="50">
        <v>98.5</v>
      </c>
      <c r="J42" s="50">
        <v>99.5</v>
      </c>
      <c r="K42" s="50">
        <v>98.7</v>
      </c>
      <c r="L42" s="50">
        <v>95.3</v>
      </c>
      <c r="M42" s="50">
        <v>97.5</v>
      </c>
      <c r="N42" s="50">
        <v>101.1</v>
      </c>
      <c r="O42" s="387">
        <v>95.8</v>
      </c>
      <c r="P42" s="300">
        <v>99.1</v>
      </c>
    </row>
    <row r="43" spans="1:16" x14ac:dyDescent="0.2">
      <c r="A43" s="323" t="s">
        <v>228</v>
      </c>
      <c r="B43" s="29"/>
      <c r="C43" s="29"/>
      <c r="D43" s="29"/>
      <c r="E43" s="29"/>
      <c r="F43" s="50"/>
      <c r="G43" s="50"/>
      <c r="H43" s="50"/>
      <c r="I43" s="50"/>
      <c r="J43" s="50"/>
      <c r="K43" s="50"/>
      <c r="L43" s="50"/>
      <c r="M43" s="50"/>
      <c r="N43" s="50"/>
      <c r="O43" s="387"/>
      <c r="P43" s="312"/>
    </row>
    <row r="44" spans="1:16" x14ac:dyDescent="0.2">
      <c r="A44" s="323" t="s">
        <v>3</v>
      </c>
      <c r="B44" s="64" t="s">
        <v>8</v>
      </c>
      <c r="C44" s="64" t="s">
        <v>8</v>
      </c>
      <c r="D44" s="64" t="s">
        <v>8</v>
      </c>
      <c r="E44" s="64" t="s">
        <v>8</v>
      </c>
      <c r="F44" s="50">
        <v>37.200000000000003</v>
      </c>
      <c r="G44" s="50">
        <v>36</v>
      </c>
      <c r="H44" s="50">
        <v>38</v>
      </c>
      <c r="I44" s="50">
        <v>37.299999999999997</v>
      </c>
      <c r="J44" s="50">
        <v>37.200000000000003</v>
      </c>
      <c r="K44" s="50">
        <v>36.700000000000003</v>
      </c>
      <c r="L44" s="50">
        <v>35</v>
      </c>
      <c r="M44" s="50">
        <v>34</v>
      </c>
      <c r="N44" s="50">
        <v>34.6</v>
      </c>
      <c r="O44" s="387">
        <v>33.1</v>
      </c>
      <c r="P44" s="300">
        <v>32.799999999999997</v>
      </c>
    </row>
    <row r="45" spans="1:16" x14ac:dyDescent="0.2">
      <c r="A45" s="323" t="s">
        <v>46</v>
      </c>
      <c r="B45" s="64" t="s">
        <v>8</v>
      </c>
      <c r="C45" s="64" t="s">
        <v>8</v>
      </c>
      <c r="D45" s="64" t="s">
        <v>8</v>
      </c>
      <c r="E45" s="64" t="s">
        <v>8</v>
      </c>
      <c r="F45" s="50"/>
      <c r="G45" s="50">
        <v>96.8</v>
      </c>
      <c r="H45" s="50">
        <v>105.6</v>
      </c>
      <c r="I45" s="50">
        <v>98.2</v>
      </c>
      <c r="J45" s="50">
        <v>99.7</v>
      </c>
      <c r="K45" s="50">
        <v>98.7</v>
      </c>
      <c r="L45" s="50">
        <v>95.4</v>
      </c>
      <c r="M45" s="50">
        <v>97.1</v>
      </c>
      <c r="N45" s="50">
        <v>101.8</v>
      </c>
      <c r="O45" s="387">
        <v>95.7</v>
      </c>
      <c r="P45" s="300">
        <v>99.1</v>
      </c>
    </row>
    <row r="46" spans="1:16" x14ac:dyDescent="0.2">
      <c r="A46" s="323" t="s">
        <v>229</v>
      </c>
      <c r="B46" s="29"/>
      <c r="C46" s="29"/>
      <c r="D46" s="29"/>
      <c r="E46" s="29"/>
      <c r="F46" s="50"/>
      <c r="G46" s="50"/>
      <c r="H46" s="50"/>
      <c r="I46" s="50"/>
      <c r="J46" s="50"/>
      <c r="K46" s="50"/>
      <c r="L46" s="50"/>
      <c r="M46" s="50"/>
      <c r="N46" s="50"/>
      <c r="O46" s="387"/>
      <c r="P46" s="312"/>
    </row>
    <row r="47" spans="1:16" x14ac:dyDescent="0.2">
      <c r="A47" s="323" t="s">
        <v>230</v>
      </c>
      <c r="B47" s="64" t="s">
        <v>8</v>
      </c>
      <c r="C47" s="64" t="s">
        <v>8</v>
      </c>
      <c r="D47" s="64" t="s">
        <v>8</v>
      </c>
      <c r="E47" s="64" t="s">
        <v>8</v>
      </c>
      <c r="F47" s="50">
        <v>28</v>
      </c>
      <c r="G47" s="50">
        <v>27.5</v>
      </c>
      <c r="H47" s="50">
        <v>28.5</v>
      </c>
      <c r="I47" s="50">
        <v>28.2</v>
      </c>
      <c r="J47" s="50">
        <v>28.2</v>
      </c>
      <c r="K47" s="50">
        <v>27.9</v>
      </c>
      <c r="L47" s="50">
        <v>27.8</v>
      </c>
      <c r="M47" s="50">
        <v>28.1</v>
      </c>
      <c r="N47" s="50">
        <v>29</v>
      </c>
      <c r="O47" s="387">
        <v>27.7</v>
      </c>
      <c r="P47" s="300">
        <v>28.1</v>
      </c>
    </row>
    <row r="48" spans="1:16" x14ac:dyDescent="0.2">
      <c r="A48" s="323" t="s">
        <v>46</v>
      </c>
      <c r="B48" s="64" t="s">
        <v>8</v>
      </c>
      <c r="C48" s="64" t="s">
        <v>8</v>
      </c>
      <c r="D48" s="64" t="s">
        <v>8</v>
      </c>
      <c r="E48" s="64" t="s">
        <v>8</v>
      </c>
      <c r="F48" s="50"/>
      <c r="G48" s="50">
        <v>98.2</v>
      </c>
      <c r="H48" s="50">
        <v>103.6</v>
      </c>
      <c r="I48" s="50">
        <v>98.9</v>
      </c>
      <c r="J48" s="50">
        <v>100</v>
      </c>
      <c r="K48" s="50">
        <v>98.9</v>
      </c>
      <c r="L48" s="50">
        <v>99.6</v>
      </c>
      <c r="M48" s="50">
        <v>101.1</v>
      </c>
      <c r="N48" s="50">
        <v>103.2</v>
      </c>
      <c r="O48" s="387">
        <v>95.5</v>
      </c>
      <c r="P48" s="300">
        <v>101.4</v>
      </c>
    </row>
    <row r="49" spans="1:16" x14ac:dyDescent="0.2">
      <c r="A49" s="374" t="s">
        <v>49</v>
      </c>
      <c r="B49" s="29"/>
      <c r="C49" s="29"/>
      <c r="D49" s="29"/>
      <c r="E49" s="29"/>
      <c r="F49" s="50"/>
      <c r="G49" s="50"/>
      <c r="H49" s="50"/>
      <c r="I49" s="50"/>
      <c r="J49" s="50"/>
      <c r="K49" s="50"/>
      <c r="L49" s="50"/>
      <c r="M49" s="50"/>
      <c r="N49" s="50"/>
      <c r="O49" s="387"/>
      <c r="P49" s="312"/>
    </row>
    <row r="50" spans="1:16" x14ac:dyDescent="0.2">
      <c r="A50" s="323" t="s">
        <v>230</v>
      </c>
      <c r="B50" s="64" t="s">
        <v>8</v>
      </c>
      <c r="C50" s="64" t="s">
        <v>8</v>
      </c>
      <c r="D50" s="64" t="s">
        <v>8</v>
      </c>
      <c r="E50" s="64" t="s">
        <v>8</v>
      </c>
      <c r="F50" s="50">
        <v>9.1999999999999993</v>
      </c>
      <c r="G50" s="50">
        <v>8.5</v>
      </c>
      <c r="H50" s="50">
        <v>9.5</v>
      </c>
      <c r="I50" s="50">
        <v>9.1</v>
      </c>
      <c r="J50" s="50">
        <v>9</v>
      </c>
      <c r="K50" s="50">
        <v>8.8000000000000007</v>
      </c>
      <c r="L50" s="50">
        <v>7.2</v>
      </c>
      <c r="M50" s="50">
        <v>5.9</v>
      </c>
      <c r="N50" s="50">
        <v>5.6</v>
      </c>
      <c r="O50" s="387">
        <v>5.4</v>
      </c>
      <c r="P50" s="300">
        <v>4.7</v>
      </c>
    </row>
    <row r="51" spans="1:16" x14ac:dyDescent="0.2">
      <c r="A51" s="323" t="s">
        <v>46</v>
      </c>
      <c r="B51" s="64" t="s">
        <v>8</v>
      </c>
      <c r="C51" s="64" t="s">
        <v>8</v>
      </c>
      <c r="D51" s="64" t="s">
        <v>8</v>
      </c>
      <c r="E51" s="64" t="s">
        <v>8</v>
      </c>
      <c r="F51" s="50"/>
      <c r="G51" s="50">
        <v>92.4</v>
      </c>
      <c r="H51" s="50">
        <v>111.8</v>
      </c>
      <c r="I51" s="50">
        <v>95.8</v>
      </c>
      <c r="J51" s="50">
        <v>98.9</v>
      </c>
      <c r="K51" s="50">
        <v>97.8</v>
      </c>
      <c r="L51" s="50">
        <v>81.8</v>
      </c>
      <c r="M51" s="50">
        <v>81.900000000000006</v>
      </c>
      <c r="N51" s="50">
        <v>94.9</v>
      </c>
      <c r="O51" s="387">
        <v>96.4</v>
      </c>
      <c r="P51" s="300">
        <v>87</v>
      </c>
    </row>
    <row r="52" spans="1:16" x14ac:dyDescent="0.2">
      <c r="A52" s="323" t="s">
        <v>231</v>
      </c>
      <c r="B52" s="29"/>
      <c r="C52" s="29"/>
      <c r="D52" s="29"/>
      <c r="E52" s="29"/>
      <c r="F52" s="50"/>
      <c r="G52" s="50"/>
      <c r="H52" s="50"/>
      <c r="I52" s="50"/>
      <c r="J52" s="50"/>
      <c r="K52" s="50"/>
      <c r="L52" s="50"/>
      <c r="M52" s="50"/>
      <c r="N52" s="50"/>
      <c r="O52" s="387"/>
      <c r="P52" s="312"/>
    </row>
    <row r="53" spans="1:16" x14ac:dyDescent="0.2">
      <c r="A53" s="323" t="s">
        <v>3</v>
      </c>
      <c r="B53" s="64" t="s">
        <v>8</v>
      </c>
      <c r="C53" s="64" t="s">
        <v>8</v>
      </c>
      <c r="D53" s="64" t="s">
        <v>8</v>
      </c>
      <c r="E53" s="64" t="s">
        <v>8</v>
      </c>
      <c r="F53" s="50">
        <v>1.7</v>
      </c>
      <c r="G53" s="50">
        <v>1.6</v>
      </c>
      <c r="H53" s="50">
        <v>1.5</v>
      </c>
      <c r="I53" s="50">
        <v>1.6</v>
      </c>
      <c r="J53" s="50">
        <v>1.5</v>
      </c>
      <c r="K53" s="50">
        <v>1.5</v>
      </c>
      <c r="L53" s="50">
        <v>1.4</v>
      </c>
      <c r="M53" s="50">
        <v>1.5</v>
      </c>
      <c r="N53" s="50">
        <v>1.3</v>
      </c>
      <c r="O53" s="387">
        <v>1.3</v>
      </c>
      <c r="P53" s="300">
        <v>1.3</v>
      </c>
    </row>
    <row r="54" spans="1:16" x14ac:dyDescent="0.2">
      <c r="A54" s="323" t="s">
        <v>46</v>
      </c>
      <c r="B54" s="64" t="s">
        <v>8</v>
      </c>
      <c r="C54" s="64" t="s">
        <v>8</v>
      </c>
      <c r="D54" s="64" t="s">
        <v>8</v>
      </c>
      <c r="E54" s="64" t="s">
        <v>8</v>
      </c>
      <c r="F54" s="50"/>
      <c r="G54" s="50">
        <v>94.1</v>
      </c>
      <c r="H54" s="50">
        <v>93.8</v>
      </c>
      <c r="I54" s="50">
        <v>106.7</v>
      </c>
      <c r="J54" s="50">
        <v>93.8</v>
      </c>
      <c r="K54" s="50">
        <v>100</v>
      </c>
      <c r="L54" s="50">
        <v>93.3</v>
      </c>
      <c r="M54" s="50">
        <v>107.1</v>
      </c>
      <c r="N54" s="50">
        <v>86.7</v>
      </c>
      <c r="O54" s="802">
        <v>100</v>
      </c>
      <c r="P54" s="300">
        <v>100</v>
      </c>
    </row>
    <row r="55" spans="1:16" ht="22.5" x14ac:dyDescent="0.2">
      <c r="A55" s="374" t="s">
        <v>232</v>
      </c>
      <c r="B55" s="64" t="s">
        <v>8</v>
      </c>
      <c r="C55" s="64" t="s">
        <v>8</v>
      </c>
      <c r="D55" s="64" t="s">
        <v>8</v>
      </c>
      <c r="E55" s="64" t="s">
        <v>8</v>
      </c>
      <c r="F55" s="64" t="s">
        <v>8</v>
      </c>
      <c r="G55" s="64" t="s">
        <v>8</v>
      </c>
      <c r="H55" s="64" t="s">
        <v>8</v>
      </c>
      <c r="I55" s="64" t="s">
        <v>8</v>
      </c>
      <c r="J55" s="64" t="s">
        <v>8</v>
      </c>
      <c r="K55" s="64" t="s">
        <v>8</v>
      </c>
      <c r="L55" s="64" t="s">
        <v>8</v>
      </c>
      <c r="M55" s="64" t="s">
        <v>8</v>
      </c>
      <c r="N55" s="64" t="s">
        <v>8</v>
      </c>
      <c r="O55" s="300" t="s">
        <v>8</v>
      </c>
      <c r="P55" s="1083" t="s">
        <v>4</v>
      </c>
    </row>
    <row r="56" spans="1:16" x14ac:dyDescent="0.2">
      <c r="A56" s="374" t="s">
        <v>233</v>
      </c>
      <c r="B56" s="64" t="s">
        <v>8</v>
      </c>
      <c r="C56" s="64" t="s">
        <v>8</v>
      </c>
      <c r="D56" s="64" t="s">
        <v>8</v>
      </c>
      <c r="E56" s="64" t="s">
        <v>8</v>
      </c>
      <c r="F56" s="64" t="s">
        <v>8</v>
      </c>
      <c r="G56" s="64" t="s">
        <v>8</v>
      </c>
      <c r="H56" s="64" t="s">
        <v>8</v>
      </c>
      <c r="I56" s="64" t="s">
        <v>8</v>
      </c>
      <c r="J56" s="64" t="s">
        <v>8</v>
      </c>
      <c r="K56" s="64" t="s">
        <v>8</v>
      </c>
      <c r="L56" s="64" t="s">
        <v>8</v>
      </c>
      <c r="M56" s="64" t="s">
        <v>8</v>
      </c>
      <c r="N56" s="64" t="s">
        <v>8</v>
      </c>
      <c r="O56" s="300" t="s">
        <v>8</v>
      </c>
      <c r="P56" s="1083" t="s">
        <v>4</v>
      </c>
    </row>
    <row r="57" spans="1:16" x14ac:dyDescent="0.2">
      <c r="A57" s="323" t="s">
        <v>234</v>
      </c>
      <c r="B57" s="64" t="s">
        <v>8</v>
      </c>
      <c r="C57" s="64" t="s">
        <v>8</v>
      </c>
      <c r="D57" s="64" t="s">
        <v>8</v>
      </c>
      <c r="E57" s="64" t="s">
        <v>8</v>
      </c>
      <c r="F57" s="50">
        <v>4.4000000000000004</v>
      </c>
      <c r="G57" s="50">
        <v>4.3</v>
      </c>
      <c r="H57" s="50">
        <v>4</v>
      </c>
      <c r="I57" s="50">
        <v>4</v>
      </c>
      <c r="J57" s="50">
        <v>4</v>
      </c>
      <c r="K57" s="50">
        <v>3.9</v>
      </c>
      <c r="L57" s="50">
        <v>4</v>
      </c>
      <c r="M57" s="50">
        <v>4.2</v>
      </c>
      <c r="N57" s="50">
        <v>3.7</v>
      </c>
      <c r="O57" s="387">
        <v>3.9</v>
      </c>
      <c r="P57" s="300">
        <v>3.7</v>
      </c>
    </row>
    <row r="58" spans="1:16" ht="12.75" x14ac:dyDescent="0.2">
      <c r="A58" s="374" t="s">
        <v>235</v>
      </c>
      <c r="B58" s="64" t="s">
        <v>8</v>
      </c>
      <c r="C58" s="64" t="s">
        <v>8</v>
      </c>
      <c r="D58" s="64" t="s">
        <v>8</v>
      </c>
      <c r="E58" s="64" t="s">
        <v>8</v>
      </c>
      <c r="F58" s="50">
        <v>4.7</v>
      </c>
      <c r="G58" s="50">
        <v>3.5</v>
      </c>
      <c r="H58" s="50">
        <v>3.6</v>
      </c>
      <c r="I58" s="50">
        <v>3.7</v>
      </c>
      <c r="J58" s="50">
        <v>2.7</v>
      </c>
      <c r="K58" s="50">
        <v>2.1</v>
      </c>
      <c r="L58" s="50" t="s">
        <v>8</v>
      </c>
      <c r="M58" s="36" t="s">
        <v>8</v>
      </c>
      <c r="N58" s="36" t="s">
        <v>8</v>
      </c>
      <c r="O58" s="300" t="s">
        <v>8</v>
      </c>
      <c r="P58" s="300"/>
    </row>
    <row r="59" spans="1:16" ht="12.75" x14ac:dyDescent="0.2">
      <c r="A59" s="374" t="s">
        <v>236</v>
      </c>
      <c r="B59" s="64" t="s">
        <v>8</v>
      </c>
      <c r="C59" s="64" t="s">
        <v>8</v>
      </c>
      <c r="D59" s="64" t="s">
        <v>8</v>
      </c>
      <c r="E59" s="64" t="s">
        <v>8</v>
      </c>
      <c r="F59" s="50">
        <v>2.8</v>
      </c>
      <c r="G59" s="50">
        <v>2.6</v>
      </c>
      <c r="H59" s="50">
        <v>3.9</v>
      </c>
      <c r="I59" s="50">
        <v>3.6</v>
      </c>
      <c r="J59" s="50">
        <v>3.1</v>
      </c>
      <c r="K59" s="50">
        <v>2.5</v>
      </c>
      <c r="L59" s="50">
        <v>1.7</v>
      </c>
      <c r="M59" s="50">
        <v>2.8</v>
      </c>
      <c r="N59" s="50">
        <v>1.5</v>
      </c>
      <c r="O59" s="300">
        <v>0.7</v>
      </c>
      <c r="P59" s="300">
        <v>0.4</v>
      </c>
    </row>
    <row r="60" spans="1:16" x14ac:dyDescent="0.2">
      <c r="A60" s="323" t="s">
        <v>237</v>
      </c>
      <c r="B60" s="550"/>
      <c r="C60" s="550"/>
      <c r="D60" s="550"/>
      <c r="E60" s="550"/>
      <c r="F60" s="550"/>
      <c r="G60" s="550"/>
      <c r="H60" s="550"/>
      <c r="I60" s="550"/>
      <c r="J60" s="550"/>
      <c r="K60" s="550"/>
      <c r="L60" s="550"/>
      <c r="M60" s="550"/>
      <c r="N60" s="550"/>
      <c r="O60" s="298"/>
      <c r="P60" s="298" t="s">
        <v>8</v>
      </c>
    </row>
    <row r="61" spans="1:16" x14ac:dyDescent="0.2">
      <c r="A61" s="323" t="s">
        <v>238</v>
      </c>
      <c r="B61" s="30">
        <v>63225.2</v>
      </c>
      <c r="C61" s="30">
        <v>70932.7</v>
      </c>
      <c r="D61" s="30">
        <v>79748.399999999994</v>
      </c>
      <c r="E61" s="30">
        <v>85701.8</v>
      </c>
      <c r="F61" s="30">
        <v>93370.8</v>
      </c>
      <c r="G61" s="30">
        <v>101615.36085243554</v>
      </c>
      <c r="H61" s="30">
        <v>117256.6554157717</v>
      </c>
      <c r="I61" s="30">
        <v>127483.5043401736</v>
      </c>
      <c r="J61" s="30">
        <v>147038</v>
      </c>
      <c r="K61" s="30">
        <v>164229</v>
      </c>
      <c r="L61" s="30">
        <v>187058</v>
      </c>
      <c r="M61" s="30">
        <v>223701</v>
      </c>
      <c r="N61" s="30">
        <v>271468</v>
      </c>
      <c r="O61" s="272">
        <v>330326</v>
      </c>
      <c r="P61" s="307">
        <v>369971</v>
      </c>
    </row>
    <row r="62" spans="1:16" x14ac:dyDescent="0.2">
      <c r="A62" s="323" t="s">
        <v>43</v>
      </c>
      <c r="B62" s="36">
        <v>429.1</v>
      </c>
      <c r="C62" s="36">
        <v>483.8</v>
      </c>
      <c r="D62" s="36">
        <v>534.79999999999995</v>
      </c>
      <c r="E62" s="36">
        <v>563.29999999999995</v>
      </c>
      <c r="F62" s="36">
        <v>521.1</v>
      </c>
      <c r="G62" s="36">
        <v>458.3</v>
      </c>
      <c r="H62" s="36">
        <v>342.7</v>
      </c>
      <c r="I62" s="50">
        <v>391</v>
      </c>
      <c r="J62" s="36">
        <v>426.6</v>
      </c>
      <c r="K62" s="36">
        <v>429.1</v>
      </c>
      <c r="L62" s="50">
        <v>453</v>
      </c>
      <c r="M62" s="36">
        <v>525.1</v>
      </c>
      <c r="N62" s="36">
        <v>589.79999999999995</v>
      </c>
      <c r="O62" s="300" t="s">
        <v>227</v>
      </c>
      <c r="P62" s="794" t="s">
        <v>4</v>
      </c>
    </row>
    <row r="63" spans="1:16" x14ac:dyDescent="0.2">
      <c r="A63" s="323" t="s">
        <v>239</v>
      </c>
      <c r="B63" s="64">
        <v>118.0323339431729</v>
      </c>
      <c r="C63" s="64">
        <v>112.19055060324048</v>
      </c>
      <c r="D63" s="64">
        <v>112.42825946284295</v>
      </c>
      <c r="E63" s="64">
        <v>107.46522814250821</v>
      </c>
      <c r="F63" s="64">
        <v>108.94847016048672</v>
      </c>
      <c r="G63" s="64">
        <v>108.82991347662816</v>
      </c>
      <c r="H63" s="64">
        <v>115.39264775731127</v>
      </c>
      <c r="I63" s="64">
        <v>108.72176414049954</v>
      </c>
      <c r="J63" s="64">
        <v>115.33884384574785</v>
      </c>
      <c r="K63" s="64">
        <v>111.69153552142983</v>
      </c>
      <c r="L63" s="64">
        <v>113.90071181094692</v>
      </c>
      <c r="M63" s="64">
        <v>119.58911139860365</v>
      </c>
      <c r="N63" s="36">
        <v>121.4</v>
      </c>
      <c r="O63" s="387">
        <v>121.7</v>
      </c>
      <c r="P63" s="300">
        <v>111.6</v>
      </c>
    </row>
    <row r="64" spans="1:16" x14ac:dyDescent="0.2">
      <c r="A64" s="323" t="s">
        <v>240</v>
      </c>
      <c r="B64" s="64">
        <v>107.49757189724308</v>
      </c>
      <c r="C64" s="64">
        <v>105.14578313330878</v>
      </c>
      <c r="D64" s="64">
        <v>107.2</v>
      </c>
      <c r="E64" s="64">
        <v>101.6</v>
      </c>
      <c r="F64" s="64">
        <v>101.8</v>
      </c>
      <c r="G64" s="64">
        <v>101.4</v>
      </c>
      <c r="H64" s="64">
        <v>101.93696798349053</v>
      </c>
      <c r="I64" s="64">
        <v>101.23069286824912</v>
      </c>
      <c r="J64" s="64">
        <v>108.56873822975518</v>
      </c>
      <c r="K64" s="64">
        <v>106.6857688634193</v>
      </c>
      <c r="L64" s="64">
        <v>106.84803001876173</v>
      </c>
      <c r="M64" s="64">
        <v>110.53604436229205</v>
      </c>
      <c r="N64" s="36">
        <v>104.8</v>
      </c>
      <c r="O64" s="387">
        <v>105.2</v>
      </c>
      <c r="P64" s="300">
        <v>102.5</v>
      </c>
    </row>
    <row r="65" spans="1:16" x14ac:dyDescent="0.2">
      <c r="A65" s="323" t="s">
        <v>57</v>
      </c>
      <c r="B65" s="685"/>
      <c r="C65" s="685"/>
      <c r="D65" s="685"/>
      <c r="E65" s="685"/>
      <c r="F65" s="685"/>
      <c r="G65" s="685"/>
      <c r="H65" s="685"/>
      <c r="I65" s="685"/>
      <c r="J65" s="685"/>
      <c r="K65" s="685"/>
      <c r="L65" s="685"/>
      <c r="M65" s="685"/>
      <c r="N65" s="685"/>
      <c r="O65" s="1084"/>
      <c r="P65" s="1575"/>
    </row>
    <row r="66" spans="1:16" ht="22.5" x14ac:dyDescent="0.2">
      <c r="A66" s="323" t="s">
        <v>75</v>
      </c>
      <c r="B66" s="151" t="s">
        <v>241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30">
        <v>28284</v>
      </c>
      <c r="K66" s="67">
        <v>42500</v>
      </c>
      <c r="L66" s="67">
        <v>42500</v>
      </c>
      <c r="M66" s="30">
        <v>42500</v>
      </c>
      <c r="N66" s="30">
        <v>60000</v>
      </c>
      <c r="O66" s="307">
        <v>85000</v>
      </c>
      <c r="P66" s="300">
        <v>85000</v>
      </c>
    </row>
    <row r="67" spans="1:16" x14ac:dyDescent="0.2">
      <c r="A67" s="1096" t="s">
        <v>80</v>
      </c>
      <c r="B67" s="1092"/>
      <c r="C67" s="1093"/>
      <c r="D67" s="1093"/>
      <c r="E67" s="1093"/>
      <c r="F67" s="1093"/>
      <c r="G67" s="1093"/>
      <c r="H67" s="1093"/>
      <c r="I67" s="1093"/>
      <c r="J67" s="1093"/>
      <c r="K67" s="1093"/>
      <c r="L67" s="1093"/>
      <c r="M67" s="1093"/>
      <c r="N67" s="1094"/>
      <c r="O67" s="1097"/>
      <c r="P67" s="1097"/>
    </row>
    <row r="68" spans="1:16" x14ac:dyDescent="0.2">
      <c r="A68" s="323" t="s">
        <v>242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63"/>
      <c r="P68" s="263"/>
    </row>
    <row r="69" spans="1:16" x14ac:dyDescent="0.2">
      <c r="A69" s="374" t="s">
        <v>82</v>
      </c>
      <c r="B69" s="30">
        <v>10904</v>
      </c>
      <c r="C69" s="30">
        <v>12957</v>
      </c>
      <c r="D69" s="30">
        <v>17225</v>
      </c>
      <c r="E69" s="30">
        <v>13549</v>
      </c>
      <c r="F69" s="30">
        <v>8646</v>
      </c>
      <c r="G69" s="67">
        <v>10573</v>
      </c>
      <c r="H69" s="67">
        <v>10893</v>
      </c>
      <c r="I69" s="67">
        <v>16789</v>
      </c>
      <c r="J69" s="67">
        <v>12723</v>
      </c>
      <c r="K69" s="67">
        <v>14580</v>
      </c>
      <c r="L69" s="67">
        <v>19259</v>
      </c>
      <c r="M69" s="67">
        <v>19285</v>
      </c>
      <c r="N69" s="30">
        <v>9512</v>
      </c>
      <c r="O69" s="48">
        <v>15478</v>
      </c>
      <c r="P69" s="744">
        <v>15208</v>
      </c>
    </row>
    <row r="70" spans="1:16" ht="22.5" x14ac:dyDescent="0.2">
      <c r="A70" s="323" t="s">
        <v>85</v>
      </c>
      <c r="B70" s="64">
        <v>187.1</v>
      </c>
      <c r="C70" s="64">
        <v>111.3</v>
      </c>
      <c r="D70" s="64">
        <v>124.8</v>
      </c>
      <c r="E70" s="64">
        <v>75.7</v>
      </c>
      <c r="F70" s="320">
        <v>61.1</v>
      </c>
      <c r="G70" s="114">
        <v>117.4</v>
      </c>
      <c r="H70" s="114">
        <v>90.7</v>
      </c>
      <c r="I70" s="69">
        <v>142.1</v>
      </c>
      <c r="J70" s="320">
        <v>71.599999999999994</v>
      </c>
      <c r="K70" s="320">
        <v>110.6</v>
      </c>
      <c r="L70" s="36">
        <v>130.80000000000001</v>
      </c>
      <c r="M70" s="36">
        <v>96.1</v>
      </c>
      <c r="N70" s="36">
        <v>46.8</v>
      </c>
      <c r="O70" s="16">
        <v>156.5</v>
      </c>
      <c r="P70" s="1029">
        <v>109.6</v>
      </c>
    </row>
    <row r="71" spans="1:16" x14ac:dyDescent="0.2">
      <c r="A71" s="323" t="s">
        <v>87</v>
      </c>
      <c r="B71" s="64" t="s">
        <v>8</v>
      </c>
      <c r="C71" s="64" t="s">
        <v>8</v>
      </c>
      <c r="D71" s="64" t="s">
        <v>8</v>
      </c>
      <c r="E71" s="64" t="s">
        <v>8</v>
      </c>
      <c r="F71" s="64" t="s">
        <v>8</v>
      </c>
      <c r="G71" s="64" t="s">
        <v>8</v>
      </c>
      <c r="H71" s="64" t="s">
        <v>8</v>
      </c>
      <c r="I71" s="64" t="s">
        <v>8</v>
      </c>
      <c r="J71" s="64" t="s">
        <v>8</v>
      </c>
      <c r="K71" s="64" t="s">
        <v>8</v>
      </c>
      <c r="L71" s="64" t="s">
        <v>8</v>
      </c>
      <c r="M71" s="64" t="s">
        <v>8</v>
      </c>
      <c r="N71" s="64" t="s">
        <v>8</v>
      </c>
      <c r="O71" s="23" t="s">
        <v>8</v>
      </c>
      <c r="P71" s="716" t="s">
        <v>8</v>
      </c>
    </row>
    <row r="72" spans="1:16" x14ac:dyDescent="0.2">
      <c r="A72" s="323" t="s">
        <v>243</v>
      </c>
      <c r="B72" s="64" t="s">
        <v>8</v>
      </c>
      <c r="C72" s="64" t="s">
        <v>8</v>
      </c>
      <c r="D72" s="64" t="s">
        <v>8</v>
      </c>
      <c r="E72" s="64" t="s">
        <v>8</v>
      </c>
      <c r="F72" s="64" t="s">
        <v>8</v>
      </c>
      <c r="G72" s="64" t="s">
        <v>8</v>
      </c>
      <c r="H72" s="64" t="s">
        <v>8</v>
      </c>
      <c r="I72" s="64" t="s">
        <v>8</v>
      </c>
      <c r="J72" s="64" t="s">
        <v>8</v>
      </c>
      <c r="K72" s="64" t="s">
        <v>8</v>
      </c>
      <c r="L72" s="64" t="s">
        <v>8</v>
      </c>
      <c r="M72" s="64" t="s">
        <v>8</v>
      </c>
      <c r="N72" s="64" t="s">
        <v>8</v>
      </c>
      <c r="O72" s="23" t="s">
        <v>8</v>
      </c>
      <c r="P72" s="716" t="s">
        <v>8</v>
      </c>
    </row>
    <row r="73" spans="1:16" ht="22.5" x14ac:dyDescent="0.2">
      <c r="A73" s="374" t="s">
        <v>90</v>
      </c>
      <c r="B73" s="64" t="s">
        <v>8</v>
      </c>
      <c r="C73" s="64" t="s">
        <v>8</v>
      </c>
      <c r="D73" s="64" t="s">
        <v>8</v>
      </c>
      <c r="E73" s="64" t="s">
        <v>8</v>
      </c>
      <c r="F73" s="64" t="s">
        <v>8</v>
      </c>
      <c r="G73" s="64" t="s">
        <v>8</v>
      </c>
      <c r="H73" s="64" t="s">
        <v>8</v>
      </c>
      <c r="I73" s="64" t="s">
        <v>8</v>
      </c>
      <c r="J73" s="36">
        <v>125.7</v>
      </c>
      <c r="K73" s="36">
        <v>235.5</v>
      </c>
      <c r="L73" s="36">
        <v>218.1</v>
      </c>
      <c r="M73" s="36">
        <v>110.5</v>
      </c>
      <c r="N73" s="36">
        <v>142.6</v>
      </c>
      <c r="O73" s="754">
        <v>604.6</v>
      </c>
      <c r="P73" s="718">
        <v>531.4</v>
      </c>
    </row>
    <row r="74" spans="1:16" x14ac:dyDescent="0.2">
      <c r="A74" s="374" t="s">
        <v>91</v>
      </c>
      <c r="B74" s="64" t="s">
        <v>8</v>
      </c>
      <c r="C74" s="64" t="s">
        <v>8</v>
      </c>
      <c r="D74" s="64" t="s">
        <v>8</v>
      </c>
      <c r="E74" s="64" t="s">
        <v>8</v>
      </c>
      <c r="F74" s="64" t="s">
        <v>8</v>
      </c>
      <c r="G74" s="64" t="s">
        <v>8</v>
      </c>
      <c r="H74" s="64" t="s">
        <v>8</v>
      </c>
      <c r="I74" s="64" t="s">
        <v>8</v>
      </c>
      <c r="J74" s="36">
        <v>6</v>
      </c>
      <c r="K74" s="36">
        <v>6</v>
      </c>
      <c r="L74" s="36">
        <v>5</v>
      </c>
      <c r="M74" s="36">
        <v>3</v>
      </c>
      <c r="N74" s="36">
        <v>3</v>
      </c>
      <c r="O74" s="718">
        <v>5</v>
      </c>
      <c r="P74" s="718">
        <v>5</v>
      </c>
    </row>
    <row r="75" spans="1:16" x14ac:dyDescent="0.2">
      <c r="A75" s="686" t="s">
        <v>244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718"/>
      <c r="P75" s="718"/>
    </row>
    <row r="76" spans="1:16" x14ac:dyDescent="0.2">
      <c r="A76" s="686" t="s">
        <v>245</v>
      </c>
      <c r="B76" s="64" t="s">
        <v>8</v>
      </c>
      <c r="C76" s="64" t="s">
        <v>8</v>
      </c>
      <c r="D76" s="64" t="s">
        <v>8</v>
      </c>
      <c r="E76" s="64" t="s">
        <v>8</v>
      </c>
      <c r="F76" s="64" t="s">
        <v>8</v>
      </c>
      <c r="G76" s="64" t="s">
        <v>8</v>
      </c>
      <c r="H76" s="64" t="s">
        <v>8</v>
      </c>
      <c r="I76" s="64" t="s">
        <v>8</v>
      </c>
      <c r="J76" s="36">
        <v>1</v>
      </c>
      <c r="K76" s="36">
        <v>1</v>
      </c>
      <c r="L76" s="36">
        <v>1</v>
      </c>
      <c r="M76" s="36">
        <v>1</v>
      </c>
      <c r="N76" s="36">
        <v>1</v>
      </c>
      <c r="O76" s="718">
        <v>1</v>
      </c>
      <c r="P76" s="716" t="s">
        <v>8</v>
      </c>
    </row>
    <row r="77" spans="1:16" x14ac:dyDescent="0.2">
      <c r="A77" s="671" t="s">
        <v>94</v>
      </c>
      <c r="B77" s="64" t="s">
        <v>8</v>
      </c>
      <c r="C77" s="64" t="s">
        <v>8</v>
      </c>
      <c r="D77" s="64" t="s">
        <v>8</v>
      </c>
      <c r="E77" s="64" t="s">
        <v>8</v>
      </c>
      <c r="F77" s="64" t="s">
        <v>8</v>
      </c>
      <c r="G77" s="64" t="s">
        <v>8</v>
      </c>
      <c r="H77" s="64" t="s">
        <v>8</v>
      </c>
      <c r="I77" s="64" t="s">
        <v>8</v>
      </c>
      <c r="J77" s="64" t="s">
        <v>8</v>
      </c>
      <c r="K77" s="64" t="s">
        <v>8</v>
      </c>
      <c r="L77" s="64" t="s">
        <v>8</v>
      </c>
      <c r="M77" s="64" t="s">
        <v>8</v>
      </c>
      <c r="N77" s="64" t="s">
        <v>8</v>
      </c>
      <c r="O77" s="716" t="s">
        <v>8</v>
      </c>
      <c r="P77" s="716" t="s">
        <v>8</v>
      </c>
    </row>
    <row r="78" spans="1:16" x14ac:dyDescent="0.2">
      <c r="A78" s="686" t="s">
        <v>95</v>
      </c>
      <c r="B78" s="64" t="s">
        <v>8</v>
      </c>
      <c r="C78" s="64" t="s">
        <v>8</v>
      </c>
      <c r="D78" s="64" t="s">
        <v>8</v>
      </c>
      <c r="E78" s="64" t="s">
        <v>8</v>
      </c>
      <c r="F78" s="64" t="s">
        <v>8</v>
      </c>
      <c r="G78" s="64" t="s">
        <v>8</v>
      </c>
      <c r="H78" s="64" t="s">
        <v>8</v>
      </c>
      <c r="I78" s="64" t="s">
        <v>8</v>
      </c>
      <c r="J78" s="36">
        <v>2</v>
      </c>
      <c r="K78" s="36">
        <v>3</v>
      </c>
      <c r="L78" s="36">
        <v>2</v>
      </c>
      <c r="M78" s="36">
        <v>2</v>
      </c>
      <c r="N78" s="36">
        <v>2</v>
      </c>
      <c r="O78" s="718">
        <v>2</v>
      </c>
      <c r="P78" s="1023">
        <v>2</v>
      </c>
    </row>
    <row r="79" spans="1:16" x14ac:dyDescent="0.2">
      <c r="A79" s="686" t="s">
        <v>246</v>
      </c>
      <c r="B79" s="64" t="s">
        <v>8</v>
      </c>
      <c r="C79" s="64" t="s">
        <v>8</v>
      </c>
      <c r="D79" s="64" t="s">
        <v>8</v>
      </c>
      <c r="E79" s="64" t="s">
        <v>8</v>
      </c>
      <c r="F79" s="64" t="s">
        <v>8</v>
      </c>
      <c r="G79" s="64" t="s">
        <v>8</v>
      </c>
      <c r="H79" s="64" t="s">
        <v>8</v>
      </c>
      <c r="I79" s="64" t="s">
        <v>8</v>
      </c>
      <c r="J79" s="36">
        <v>3</v>
      </c>
      <c r="K79" s="36">
        <v>2</v>
      </c>
      <c r="L79" s="36">
        <v>2</v>
      </c>
      <c r="M79" s="36"/>
      <c r="N79" s="36"/>
      <c r="O79" s="724">
        <v>2</v>
      </c>
      <c r="P79" s="1024">
        <v>3</v>
      </c>
    </row>
    <row r="80" spans="1:16" x14ac:dyDescent="0.2">
      <c r="A80" s="336" t="s">
        <v>247</v>
      </c>
      <c r="B80" s="64" t="s">
        <v>8</v>
      </c>
      <c r="C80" s="64" t="s">
        <v>8</v>
      </c>
      <c r="D80" s="64" t="s">
        <v>8</v>
      </c>
      <c r="E80" s="64" t="s">
        <v>8</v>
      </c>
      <c r="F80" s="64" t="s">
        <v>8</v>
      </c>
      <c r="G80" s="64" t="s">
        <v>8</v>
      </c>
      <c r="H80" s="64" t="s">
        <v>8</v>
      </c>
      <c r="I80" s="64" t="s">
        <v>8</v>
      </c>
      <c r="J80" s="36">
        <v>43</v>
      </c>
      <c r="K80" s="36">
        <v>75</v>
      </c>
      <c r="L80" s="36">
        <v>65</v>
      </c>
      <c r="M80" s="36">
        <v>49</v>
      </c>
      <c r="N80" s="36">
        <v>25</v>
      </c>
      <c r="O80" s="1023">
        <v>29</v>
      </c>
      <c r="P80" s="1023">
        <v>30</v>
      </c>
    </row>
    <row r="81" spans="1:16" x14ac:dyDescent="0.2">
      <c r="A81" s="337" t="s">
        <v>248</v>
      </c>
      <c r="B81" s="64" t="s">
        <v>8</v>
      </c>
      <c r="C81" s="64" t="s">
        <v>8</v>
      </c>
      <c r="D81" s="64" t="s">
        <v>8</v>
      </c>
      <c r="E81" s="64" t="s">
        <v>8</v>
      </c>
      <c r="F81" s="64" t="s">
        <v>8</v>
      </c>
      <c r="G81" s="64" t="s">
        <v>8</v>
      </c>
      <c r="H81" s="64" t="s">
        <v>8</v>
      </c>
      <c r="I81" s="64" t="s">
        <v>8</v>
      </c>
      <c r="J81" s="36">
        <v>38</v>
      </c>
      <c r="K81" s="36">
        <v>48</v>
      </c>
      <c r="L81" s="36">
        <v>40</v>
      </c>
      <c r="M81" s="36">
        <v>33</v>
      </c>
      <c r="N81" s="36">
        <v>24</v>
      </c>
      <c r="O81" s="1023">
        <v>28</v>
      </c>
      <c r="P81" s="1023">
        <v>29</v>
      </c>
    </row>
    <row r="82" spans="1:16" x14ac:dyDescent="0.2">
      <c r="A82" s="686" t="s">
        <v>135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1024"/>
      <c r="P82" s="1024"/>
    </row>
    <row r="83" spans="1:16" x14ac:dyDescent="0.2">
      <c r="A83" s="686" t="s">
        <v>249</v>
      </c>
      <c r="B83" s="64" t="s">
        <v>8</v>
      </c>
      <c r="C83" s="64" t="s">
        <v>8</v>
      </c>
      <c r="D83" s="64" t="s">
        <v>8</v>
      </c>
      <c r="E83" s="64" t="s">
        <v>8</v>
      </c>
      <c r="F83" s="64" t="s">
        <v>8</v>
      </c>
      <c r="G83" s="64" t="s">
        <v>8</v>
      </c>
      <c r="H83" s="64" t="s">
        <v>8</v>
      </c>
      <c r="I83" s="64" t="s">
        <v>8</v>
      </c>
      <c r="J83" s="64" t="s">
        <v>8</v>
      </c>
      <c r="K83" s="64" t="s">
        <v>8</v>
      </c>
      <c r="L83" s="64" t="s">
        <v>8</v>
      </c>
      <c r="M83" s="64" t="s">
        <v>8</v>
      </c>
      <c r="N83" s="64" t="s">
        <v>8</v>
      </c>
      <c r="O83" s="1023" t="s">
        <v>8</v>
      </c>
      <c r="P83" s="716" t="s">
        <v>8</v>
      </c>
    </row>
    <row r="84" spans="1:16" x14ac:dyDescent="0.2">
      <c r="A84" s="686" t="s">
        <v>250</v>
      </c>
      <c r="B84" s="64" t="s">
        <v>8</v>
      </c>
      <c r="C84" s="64" t="s">
        <v>8</v>
      </c>
      <c r="D84" s="64" t="s">
        <v>8</v>
      </c>
      <c r="E84" s="64" t="s">
        <v>8</v>
      </c>
      <c r="F84" s="64" t="s">
        <v>8</v>
      </c>
      <c r="G84" s="64" t="s">
        <v>8</v>
      </c>
      <c r="H84" s="64" t="s">
        <v>8</v>
      </c>
      <c r="I84" s="64" t="s">
        <v>8</v>
      </c>
      <c r="J84" s="64" t="s">
        <v>8</v>
      </c>
      <c r="K84" s="64" t="s">
        <v>8</v>
      </c>
      <c r="L84" s="64" t="s">
        <v>8</v>
      </c>
      <c r="M84" s="64" t="s">
        <v>8</v>
      </c>
      <c r="N84" s="64" t="s">
        <v>8</v>
      </c>
      <c r="O84" s="1023" t="s">
        <v>8</v>
      </c>
      <c r="P84" s="716" t="s">
        <v>8</v>
      </c>
    </row>
    <row r="85" spans="1:16" x14ac:dyDescent="0.2">
      <c r="A85" s="686" t="s">
        <v>103</v>
      </c>
      <c r="B85" s="64" t="s">
        <v>8</v>
      </c>
      <c r="C85" s="64" t="s">
        <v>8</v>
      </c>
      <c r="D85" s="64" t="s">
        <v>8</v>
      </c>
      <c r="E85" s="64" t="s">
        <v>8</v>
      </c>
      <c r="F85" s="64" t="s">
        <v>8</v>
      </c>
      <c r="G85" s="64" t="s">
        <v>8</v>
      </c>
      <c r="H85" s="64" t="s">
        <v>8</v>
      </c>
      <c r="I85" s="64" t="s">
        <v>8</v>
      </c>
      <c r="J85" s="36">
        <v>2</v>
      </c>
      <c r="K85" s="36">
        <v>3</v>
      </c>
      <c r="L85" s="36">
        <v>3</v>
      </c>
      <c r="M85" s="36">
        <v>3</v>
      </c>
      <c r="N85" s="36">
        <v>3</v>
      </c>
      <c r="O85" s="1023">
        <v>1</v>
      </c>
      <c r="P85" s="1023"/>
    </row>
    <row r="86" spans="1:16" x14ac:dyDescent="0.2">
      <c r="A86" s="686" t="s">
        <v>104</v>
      </c>
      <c r="B86" s="64" t="s">
        <v>8</v>
      </c>
      <c r="C86" s="64" t="s">
        <v>8</v>
      </c>
      <c r="D86" s="64" t="s">
        <v>8</v>
      </c>
      <c r="E86" s="64" t="s">
        <v>8</v>
      </c>
      <c r="F86" s="64" t="s">
        <v>8</v>
      </c>
      <c r="G86" s="64" t="s">
        <v>8</v>
      </c>
      <c r="H86" s="64" t="s">
        <v>8</v>
      </c>
      <c r="I86" s="64" t="s">
        <v>8</v>
      </c>
      <c r="J86" s="36">
        <v>2</v>
      </c>
      <c r="K86" s="36">
        <v>4</v>
      </c>
      <c r="L86" s="36">
        <v>3</v>
      </c>
      <c r="M86" s="36">
        <v>2</v>
      </c>
      <c r="N86" s="36">
        <v>2</v>
      </c>
      <c r="O86" s="1023">
        <v>3</v>
      </c>
      <c r="P86" s="1023"/>
    </row>
    <row r="87" spans="1:16" x14ac:dyDescent="0.2">
      <c r="A87" s="1091" t="s">
        <v>105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7"/>
      <c r="P87" s="1097"/>
    </row>
    <row r="88" spans="1:16" x14ac:dyDescent="0.2">
      <c r="A88" s="372" t="s">
        <v>106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63"/>
      <c r="P88" s="263"/>
    </row>
    <row r="89" spans="1:16" x14ac:dyDescent="0.2">
      <c r="A89" s="323" t="s">
        <v>82</v>
      </c>
      <c r="B89" s="64">
        <v>39433.1</v>
      </c>
      <c r="C89" s="64">
        <v>50028.5</v>
      </c>
      <c r="D89" s="64">
        <v>62500.9</v>
      </c>
      <c r="E89" s="64">
        <v>55902.1</v>
      </c>
      <c r="F89" s="64">
        <v>55649</v>
      </c>
      <c r="G89" s="64">
        <v>51192.7</v>
      </c>
      <c r="H89" s="64">
        <v>59962.2</v>
      </c>
      <c r="I89" s="64">
        <v>61959</v>
      </c>
      <c r="J89" s="64">
        <v>78636.800000000003</v>
      </c>
      <c r="K89" s="64">
        <v>80985.600000000006</v>
      </c>
      <c r="L89" s="64">
        <v>76729.100000000006</v>
      </c>
      <c r="M89" s="64">
        <v>89896.7</v>
      </c>
      <c r="N89" s="64">
        <v>156471.79999999999</v>
      </c>
      <c r="O89" s="69">
        <v>138431.5</v>
      </c>
      <c r="P89" s="69">
        <v>138360.5</v>
      </c>
    </row>
    <row r="90" spans="1:16" ht="22.5" x14ac:dyDescent="0.2">
      <c r="A90" s="687" t="s">
        <v>251</v>
      </c>
      <c r="B90" s="64">
        <v>21.9</v>
      </c>
      <c r="C90" s="64">
        <v>21.2</v>
      </c>
      <c r="D90" s="64">
        <v>23.1</v>
      </c>
      <c r="E90" s="64">
        <v>19.2</v>
      </c>
      <c r="F90" s="64">
        <v>17.8</v>
      </c>
      <c r="G90" s="64">
        <v>15.3</v>
      </c>
      <c r="H90" s="64">
        <v>13.2</v>
      </c>
      <c r="I90" s="64">
        <v>11</v>
      </c>
      <c r="J90" s="64">
        <v>11.9</v>
      </c>
      <c r="K90" s="64">
        <v>10.199999999999999</v>
      </c>
      <c r="L90" s="64">
        <v>7.4</v>
      </c>
      <c r="M90" s="64">
        <v>7.9</v>
      </c>
      <c r="N90" s="64">
        <v>10.3</v>
      </c>
      <c r="O90" s="64">
        <v>7.7</v>
      </c>
      <c r="P90" s="24">
        <v>7</v>
      </c>
    </row>
    <row r="91" spans="1:16" ht="22.5" x14ac:dyDescent="0.2">
      <c r="A91" s="323" t="s">
        <v>252</v>
      </c>
      <c r="B91" s="64" t="s">
        <v>4</v>
      </c>
      <c r="C91" s="64" t="s">
        <v>4</v>
      </c>
      <c r="D91" s="64" t="s">
        <v>4</v>
      </c>
      <c r="E91" s="64" t="s">
        <v>4</v>
      </c>
      <c r="F91" s="64" t="s">
        <v>4</v>
      </c>
      <c r="G91" s="64" t="s">
        <v>4</v>
      </c>
      <c r="H91" s="64" t="s">
        <v>4</v>
      </c>
      <c r="I91" s="64" t="s">
        <v>4</v>
      </c>
      <c r="J91" s="64" t="s">
        <v>4</v>
      </c>
      <c r="K91" s="64" t="s">
        <v>4</v>
      </c>
      <c r="L91" s="64" t="s">
        <v>4</v>
      </c>
      <c r="M91" s="64" t="s">
        <v>4</v>
      </c>
      <c r="N91" s="64" t="s">
        <v>4</v>
      </c>
      <c r="O91" s="23" t="s">
        <v>4</v>
      </c>
      <c r="P91" s="64" t="s">
        <v>4</v>
      </c>
    </row>
    <row r="92" spans="1:16" x14ac:dyDescent="0.2">
      <c r="A92" s="419" t="s">
        <v>253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24"/>
    </row>
    <row r="93" spans="1:16" x14ac:dyDescent="0.2">
      <c r="A93" s="323" t="s">
        <v>82</v>
      </c>
      <c r="B93" s="64" t="s">
        <v>8</v>
      </c>
      <c r="C93" s="64" t="s">
        <v>8</v>
      </c>
      <c r="D93" s="64">
        <v>68.599999999999994</v>
      </c>
      <c r="E93" s="64">
        <v>348.4</v>
      </c>
      <c r="F93" s="69">
        <v>2486.9</v>
      </c>
      <c r="G93" s="69">
        <v>2263.5</v>
      </c>
      <c r="H93" s="69">
        <v>3950.3</v>
      </c>
      <c r="I93" s="69">
        <v>3618.6</v>
      </c>
      <c r="J93" s="69">
        <v>4032.6</v>
      </c>
      <c r="K93" s="69">
        <v>4541.2</v>
      </c>
      <c r="L93" s="69">
        <v>4371.7</v>
      </c>
      <c r="M93" s="69">
        <v>3865.6</v>
      </c>
      <c r="N93" s="69">
        <v>7474.3</v>
      </c>
      <c r="O93" s="69">
        <v>10132.700000000001</v>
      </c>
      <c r="P93" s="24">
        <v>13675.6</v>
      </c>
    </row>
    <row r="94" spans="1:16" x14ac:dyDescent="0.2">
      <c r="A94" s="374" t="s">
        <v>254</v>
      </c>
      <c r="B94" s="64" t="s">
        <v>4</v>
      </c>
      <c r="C94" s="64" t="s">
        <v>4</v>
      </c>
      <c r="D94" s="64" t="s">
        <v>4</v>
      </c>
      <c r="E94" s="64" t="s">
        <v>4</v>
      </c>
      <c r="F94" s="64" t="s">
        <v>4</v>
      </c>
      <c r="G94" s="64" t="s">
        <v>4</v>
      </c>
      <c r="H94" s="64" t="s">
        <v>4</v>
      </c>
      <c r="I94" s="64" t="s">
        <v>4</v>
      </c>
      <c r="J94" s="64" t="s">
        <v>4</v>
      </c>
      <c r="K94" s="64" t="s">
        <v>4</v>
      </c>
      <c r="L94" s="64" t="s">
        <v>4</v>
      </c>
      <c r="M94" s="64" t="s">
        <v>4</v>
      </c>
      <c r="N94" s="64" t="s">
        <v>4</v>
      </c>
      <c r="O94" s="23" t="s">
        <v>4</v>
      </c>
      <c r="P94" s="64" t="s">
        <v>4</v>
      </c>
    </row>
    <row r="95" spans="1:16" x14ac:dyDescent="0.2">
      <c r="A95" s="688" t="s">
        <v>117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24"/>
    </row>
    <row r="96" spans="1:16" x14ac:dyDescent="0.2">
      <c r="A96" s="323" t="s">
        <v>82</v>
      </c>
      <c r="B96" s="64">
        <v>31971</v>
      </c>
      <c r="C96" s="64">
        <v>42577</v>
      </c>
      <c r="D96" s="64">
        <v>52911.1</v>
      </c>
      <c r="E96" s="64">
        <v>46007.5</v>
      </c>
      <c r="F96" s="69">
        <v>43638.5</v>
      </c>
      <c r="G96" s="69">
        <v>38473.599999999999</v>
      </c>
      <c r="H96" s="69">
        <v>44867.5</v>
      </c>
      <c r="I96" s="69">
        <v>47072</v>
      </c>
      <c r="J96" s="69">
        <v>61573.8</v>
      </c>
      <c r="K96" s="69">
        <v>62830.6</v>
      </c>
      <c r="L96" s="69">
        <v>56672</v>
      </c>
      <c r="M96" s="69">
        <v>66624.5</v>
      </c>
      <c r="N96" s="69">
        <v>129704.6</v>
      </c>
      <c r="O96" s="69">
        <v>108647</v>
      </c>
      <c r="P96" s="24">
        <v>99122.3</v>
      </c>
    </row>
    <row r="97" spans="1:16" x14ac:dyDescent="0.2">
      <c r="A97" s="374" t="s">
        <v>254</v>
      </c>
      <c r="B97" s="64" t="s">
        <v>4</v>
      </c>
      <c r="C97" s="64" t="s">
        <v>4</v>
      </c>
      <c r="D97" s="64" t="s">
        <v>4</v>
      </c>
      <c r="E97" s="64" t="s">
        <v>4</v>
      </c>
      <c r="F97" s="64" t="s">
        <v>4</v>
      </c>
      <c r="G97" s="64" t="s">
        <v>4</v>
      </c>
      <c r="H97" s="64" t="s">
        <v>4</v>
      </c>
      <c r="I97" s="64" t="s">
        <v>4</v>
      </c>
      <c r="J97" s="64" t="s">
        <v>4</v>
      </c>
      <c r="K97" s="64" t="s">
        <v>4</v>
      </c>
      <c r="L97" s="64" t="s">
        <v>4</v>
      </c>
      <c r="M97" s="64" t="s">
        <v>4</v>
      </c>
      <c r="N97" s="64" t="s">
        <v>4</v>
      </c>
      <c r="O97" s="23" t="s">
        <v>4</v>
      </c>
      <c r="P97" s="64" t="s">
        <v>4</v>
      </c>
    </row>
    <row r="98" spans="1:16" x14ac:dyDescent="0.2">
      <c r="A98" s="689" t="s">
        <v>118</v>
      </c>
      <c r="B98" s="64">
        <v>419.8</v>
      </c>
      <c r="C98" s="64">
        <v>355.9</v>
      </c>
      <c r="D98" s="64">
        <v>336.2</v>
      </c>
      <c r="E98" s="64">
        <v>352.5</v>
      </c>
      <c r="F98" s="64">
        <v>766.3</v>
      </c>
      <c r="G98" s="64">
        <v>704.3</v>
      </c>
      <c r="H98" s="64">
        <v>984</v>
      </c>
      <c r="I98" s="64">
        <v>1101.5</v>
      </c>
      <c r="J98" s="64">
        <v>1178.5999999999999</v>
      </c>
      <c r="K98" s="64">
        <v>924</v>
      </c>
      <c r="L98" s="64">
        <v>1128.5999999999999</v>
      </c>
      <c r="M98" s="69">
        <v>1137.0999999999999</v>
      </c>
      <c r="N98" s="69">
        <v>2104</v>
      </c>
      <c r="O98" s="69">
        <v>1379</v>
      </c>
      <c r="P98" s="24">
        <v>1234</v>
      </c>
    </row>
    <row r="99" spans="1:16" x14ac:dyDescent="0.2">
      <c r="A99" s="689" t="s">
        <v>255</v>
      </c>
      <c r="B99" s="64">
        <v>17.3</v>
      </c>
      <c r="C99" s="64">
        <v>1.2</v>
      </c>
      <c r="D99" s="64" t="s">
        <v>8</v>
      </c>
      <c r="E99" s="64" t="s">
        <v>8</v>
      </c>
      <c r="F99" s="64" t="s">
        <v>8</v>
      </c>
      <c r="G99" s="64" t="s">
        <v>8</v>
      </c>
      <c r="H99" s="64" t="s">
        <v>8</v>
      </c>
      <c r="I99" s="64" t="s">
        <v>8</v>
      </c>
      <c r="J99" s="64" t="s">
        <v>8</v>
      </c>
      <c r="K99" s="64" t="s">
        <v>8</v>
      </c>
      <c r="L99" s="64" t="s">
        <v>8</v>
      </c>
      <c r="M99" s="36" t="s">
        <v>8</v>
      </c>
      <c r="N99" s="36" t="s">
        <v>8</v>
      </c>
      <c r="O99" s="23" t="s">
        <v>8</v>
      </c>
      <c r="P99" s="69" t="s">
        <v>101</v>
      </c>
    </row>
    <row r="100" spans="1:16" x14ac:dyDescent="0.2">
      <c r="A100" s="689" t="s">
        <v>256</v>
      </c>
      <c r="B100" s="64">
        <v>174.7</v>
      </c>
      <c r="C100" s="64">
        <v>0.6</v>
      </c>
      <c r="D100" s="64">
        <v>1.8</v>
      </c>
      <c r="E100" s="64">
        <v>7.4</v>
      </c>
      <c r="F100" s="64">
        <v>5.8</v>
      </c>
      <c r="G100" s="64">
        <v>4.4000000000000004</v>
      </c>
      <c r="H100" s="64">
        <v>11.5</v>
      </c>
      <c r="I100" s="64">
        <v>9.3000000000000007</v>
      </c>
      <c r="J100" s="64">
        <v>13.9</v>
      </c>
      <c r="K100" s="64">
        <v>303.60000000000002</v>
      </c>
      <c r="L100" s="64">
        <v>39</v>
      </c>
      <c r="M100" s="69">
        <v>41.9</v>
      </c>
      <c r="N100" s="69">
        <v>60.7</v>
      </c>
      <c r="O100" s="23" t="s">
        <v>227</v>
      </c>
      <c r="P100" s="69">
        <v>14.9</v>
      </c>
    </row>
    <row r="101" spans="1:16" ht="33.75" x14ac:dyDescent="0.2">
      <c r="A101" s="689" t="s">
        <v>121</v>
      </c>
      <c r="B101" s="64">
        <v>85.6</v>
      </c>
      <c r="C101" s="64">
        <v>108.2</v>
      </c>
      <c r="D101" s="64">
        <v>115</v>
      </c>
      <c r="E101" s="64">
        <v>91</v>
      </c>
      <c r="F101" s="64">
        <v>64.599999999999994</v>
      </c>
      <c r="G101" s="64">
        <v>83.6</v>
      </c>
      <c r="H101" s="64">
        <v>93</v>
      </c>
      <c r="I101" s="64">
        <v>118.6</v>
      </c>
      <c r="J101" s="64">
        <v>164</v>
      </c>
      <c r="K101" s="64">
        <v>171.1</v>
      </c>
      <c r="L101" s="64">
        <v>127</v>
      </c>
      <c r="M101" s="69">
        <v>181.5</v>
      </c>
      <c r="N101" s="69">
        <v>249.4</v>
      </c>
      <c r="O101" s="69">
        <v>296.8</v>
      </c>
      <c r="P101" s="24">
        <v>419.3</v>
      </c>
    </row>
    <row r="102" spans="1:16" x14ac:dyDescent="0.2">
      <c r="A102" s="689" t="s">
        <v>122</v>
      </c>
      <c r="B102" s="64">
        <v>1968</v>
      </c>
      <c r="C102" s="64">
        <v>1763.5</v>
      </c>
      <c r="D102" s="64">
        <v>10192.5</v>
      </c>
      <c r="E102" s="64">
        <v>11220.7</v>
      </c>
      <c r="F102" s="64">
        <v>8326.5</v>
      </c>
      <c r="G102" s="64">
        <v>14502</v>
      </c>
      <c r="H102" s="64">
        <v>13963.1</v>
      </c>
      <c r="I102" s="64">
        <v>19178</v>
      </c>
      <c r="J102" s="64">
        <v>22730.6</v>
      </c>
      <c r="K102" s="64">
        <v>14647.1</v>
      </c>
      <c r="L102" s="64">
        <v>16556.5</v>
      </c>
      <c r="M102" s="69">
        <v>24295.8</v>
      </c>
      <c r="N102" s="69">
        <v>56098.400000000001</v>
      </c>
      <c r="O102" s="69">
        <v>41336</v>
      </c>
      <c r="P102" s="24">
        <v>32432.400000000001</v>
      </c>
    </row>
    <row r="103" spans="1:16" x14ac:dyDescent="0.2">
      <c r="A103" s="689" t="s">
        <v>257</v>
      </c>
      <c r="B103" s="64">
        <v>16.8</v>
      </c>
      <c r="C103" s="64">
        <v>39.200000000000003</v>
      </c>
      <c r="D103" s="64">
        <v>43.6</v>
      </c>
      <c r="E103" s="64">
        <v>284.5</v>
      </c>
      <c r="F103" s="64">
        <v>271</v>
      </c>
      <c r="G103" s="64">
        <v>108.8</v>
      </c>
      <c r="H103" s="64">
        <v>49.4</v>
      </c>
      <c r="I103" s="64">
        <v>72</v>
      </c>
      <c r="J103" s="64">
        <v>337.5</v>
      </c>
      <c r="K103" s="64">
        <v>571.70000000000005</v>
      </c>
      <c r="L103" s="64">
        <v>426.5</v>
      </c>
      <c r="M103" s="69">
        <v>83.7</v>
      </c>
      <c r="N103" s="69">
        <v>19.600000000000001</v>
      </c>
      <c r="O103" s="64">
        <v>24.2</v>
      </c>
      <c r="P103" s="24">
        <v>3.8</v>
      </c>
    </row>
    <row r="104" spans="1:16" x14ac:dyDescent="0.2">
      <c r="A104" s="689" t="s">
        <v>258</v>
      </c>
      <c r="B104" s="64">
        <v>12858.6</v>
      </c>
      <c r="C104" s="64">
        <v>14090.2</v>
      </c>
      <c r="D104" s="64">
        <v>9754.5</v>
      </c>
      <c r="E104" s="64">
        <v>5479.9</v>
      </c>
      <c r="F104" s="64">
        <v>4928.6000000000004</v>
      </c>
      <c r="G104" s="64">
        <v>3193</v>
      </c>
      <c r="H104" s="64">
        <v>3456.4</v>
      </c>
      <c r="I104" s="64">
        <v>2565.6999999999998</v>
      </c>
      <c r="J104" s="64">
        <v>2265.6</v>
      </c>
      <c r="K104" s="64">
        <v>2656.5</v>
      </c>
      <c r="L104" s="64">
        <v>1770.8</v>
      </c>
      <c r="M104" s="69">
        <v>3107.9</v>
      </c>
      <c r="N104" s="69">
        <v>4715.3</v>
      </c>
      <c r="O104" s="69">
        <v>3961.4</v>
      </c>
      <c r="P104" s="24">
        <v>3618.8</v>
      </c>
    </row>
    <row r="105" spans="1:16" ht="22.5" x14ac:dyDescent="0.2">
      <c r="A105" s="689" t="s">
        <v>259</v>
      </c>
      <c r="B105" s="64">
        <v>175.9</v>
      </c>
      <c r="C105" s="64">
        <v>220.3</v>
      </c>
      <c r="D105" s="64">
        <v>173.9</v>
      </c>
      <c r="E105" s="64">
        <v>176.1</v>
      </c>
      <c r="F105" s="64">
        <v>413.6</v>
      </c>
      <c r="G105" s="64">
        <v>41.8</v>
      </c>
      <c r="H105" s="64">
        <v>39.5</v>
      </c>
      <c r="I105" s="64">
        <v>8.6</v>
      </c>
      <c r="J105" s="64">
        <v>28.8</v>
      </c>
      <c r="K105" s="64">
        <v>58.5</v>
      </c>
      <c r="L105" s="64">
        <v>391.4</v>
      </c>
      <c r="M105" s="69">
        <v>500.3</v>
      </c>
      <c r="N105" s="69">
        <v>313.10000000000002</v>
      </c>
      <c r="O105" s="69">
        <v>526.29999999999995</v>
      </c>
      <c r="P105" s="24">
        <v>504</v>
      </c>
    </row>
    <row r="106" spans="1:16" ht="22.5" x14ac:dyDescent="0.2">
      <c r="A106" s="689" t="s">
        <v>260</v>
      </c>
      <c r="B106" s="64">
        <v>11655</v>
      </c>
      <c r="C106" s="64">
        <v>18174.099999999999</v>
      </c>
      <c r="D106" s="64">
        <v>20084.8</v>
      </c>
      <c r="E106" s="64">
        <v>13915.1</v>
      </c>
      <c r="F106" s="64">
        <v>8813.7000000000007</v>
      </c>
      <c r="G106" s="64">
        <v>5950.2</v>
      </c>
      <c r="H106" s="64">
        <v>11541.3</v>
      </c>
      <c r="I106" s="64">
        <v>17065.099999999999</v>
      </c>
      <c r="J106" s="64">
        <v>26211.4</v>
      </c>
      <c r="K106" s="64">
        <v>34736.300000000003</v>
      </c>
      <c r="L106" s="64">
        <v>24878.2</v>
      </c>
      <c r="M106" s="69">
        <v>28374</v>
      </c>
      <c r="N106" s="69">
        <v>48124.6</v>
      </c>
      <c r="O106" s="69">
        <v>40719.199999999997</v>
      </c>
      <c r="P106" s="24">
        <v>54775.4</v>
      </c>
    </row>
    <row r="107" spans="1:16" ht="22.5" x14ac:dyDescent="0.2">
      <c r="A107" s="689" t="s">
        <v>261</v>
      </c>
      <c r="B107" s="64" t="s">
        <v>8</v>
      </c>
      <c r="C107" s="64" t="s">
        <v>8</v>
      </c>
      <c r="D107" s="64" t="s">
        <v>8</v>
      </c>
      <c r="E107" s="64" t="s">
        <v>8</v>
      </c>
      <c r="F107" s="64" t="s">
        <v>8</v>
      </c>
      <c r="G107" s="64" t="s">
        <v>8</v>
      </c>
      <c r="H107" s="64" t="s">
        <v>8</v>
      </c>
      <c r="I107" s="64" t="s">
        <v>8</v>
      </c>
      <c r="J107" s="64" t="s">
        <v>8</v>
      </c>
      <c r="K107" s="64" t="s">
        <v>8</v>
      </c>
      <c r="L107" s="64" t="s">
        <v>8</v>
      </c>
      <c r="M107" s="69" t="s">
        <v>8</v>
      </c>
      <c r="N107" s="69" t="s">
        <v>8</v>
      </c>
      <c r="O107" s="23" t="s">
        <v>8</v>
      </c>
      <c r="P107" s="64" t="s">
        <v>8</v>
      </c>
    </row>
    <row r="108" spans="1:16" x14ac:dyDescent="0.2">
      <c r="A108" s="689" t="s">
        <v>262</v>
      </c>
      <c r="B108" s="64">
        <v>84.8</v>
      </c>
      <c r="C108" s="64">
        <v>138.69999999999999</v>
      </c>
      <c r="D108" s="64">
        <v>123.7</v>
      </c>
      <c r="E108" s="64">
        <v>476.5</v>
      </c>
      <c r="F108" s="64">
        <v>155.30000000000001</v>
      </c>
      <c r="G108" s="64" t="s">
        <v>8</v>
      </c>
      <c r="H108" s="64" t="s">
        <v>8</v>
      </c>
      <c r="I108" s="64" t="s">
        <v>8</v>
      </c>
      <c r="J108" s="64" t="s">
        <v>8</v>
      </c>
      <c r="K108" s="64" t="s">
        <v>8</v>
      </c>
      <c r="L108" s="64" t="s">
        <v>8</v>
      </c>
      <c r="M108" s="69">
        <v>126.3</v>
      </c>
      <c r="N108" s="69">
        <v>123.6</v>
      </c>
      <c r="O108" s="69">
        <v>86.6</v>
      </c>
      <c r="P108" s="64" t="s">
        <v>8</v>
      </c>
    </row>
    <row r="109" spans="1:16" x14ac:dyDescent="0.2">
      <c r="A109" s="689" t="s">
        <v>263</v>
      </c>
      <c r="B109" s="64" t="s">
        <v>8</v>
      </c>
      <c r="C109" s="64" t="s">
        <v>8</v>
      </c>
      <c r="D109" s="64" t="s">
        <v>8</v>
      </c>
      <c r="E109" s="64" t="s">
        <v>8</v>
      </c>
      <c r="F109" s="64" t="s">
        <v>8</v>
      </c>
      <c r="G109" s="64" t="s">
        <v>8</v>
      </c>
      <c r="H109" s="64" t="s">
        <v>8</v>
      </c>
      <c r="I109" s="64" t="s">
        <v>8</v>
      </c>
      <c r="J109" s="64" t="s">
        <v>8</v>
      </c>
      <c r="K109" s="64">
        <v>2.5</v>
      </c>
      <c r="L109" s="64">
        <v>1.7</v>
      </c>
      <c r="M109" s="69">
        <v>67.7</v>
      </c>
      <c r="N109" s="69" t="s">
        <v>101</v>
      </c>
      <c r="O109" s="23">
        <v>16.2</v>
      </c>
      <c r="P109" s="64" t="s">
        <v>8</v>
      </c>
    </row>
    <row r="110" spans="1:16" ht="22.5" x14ac:dyDescent="0.2">
      <c r="A110" s="688" t="s">
        <v>264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24"/>
    </row>
    <row r="111" spans="1:16" x14ac:dyDescent="0.2">
      <c r="A111" s="323" t="s">
        <v>82</v>
      </c>
      <c r="B111" s="64">
        <v>6471.4</v>
      </c>
      <c r="C111" s="64">
        <v>6369.7</v>
      </c>
      <c r="D111" s="64">
        <v>8014.7</v>
      </c>
      <c r="E111" s="64">
        <v>8357.5</v>
      </c>
      <c r="F111" s="69">
        <v>8131.2</v>
      </c>
      <c r="G111" s="69">
        <v>8859.2000000000007</v>
      </c>
      <c r="H111" s="69">
        <v>9438.4</v>
      </c>
      <c r="I111" s="69">
        <v>9547.1</v>
      </c>
      <c r="J111" s="69">
        <v>11177.1</v>
      </c>
      <c r="K111" s="69">
        <v>11637.6</v>
      </c>
      <c r="L111" s="69">
        <v>13403.9</v>
      </c>
      <c r="M111" s="69">
        <v>16952.599999999999</v>
      </c>
      <c r="N111" s="69">
        <v>16650.8</v>
      </c>
      <c r="O111" s="69">
        <v>16174.2</v>
      </c>
      <c r="P111" s="69">
        <v>21851.200000000001</v>
      </c>
    </row>
    <row r="112" spans="1:16" ht="22.5" x14ac:dyDescent="0.2">
      <c r="A112" s="323" t="s">
        <v>252</v>
      </c>
      <c r="B112" s="64" t="s">
        <v>4</v>
      </c>
      <c r="C112" s="64" t="s">
        <v>4</v>
      </c>
      <c r="D112" s="64" t="s">
        <v>4</v>
      </c>
      <c r="E112" s="64" t="s">
        <v>4</v>
      </c>
      <c r="F112" s="64" t="s">
        <v>4</v>
      </c>
      <c r="G112" s="64" t="s">
        <v>4</v>
      </c>
      <c r="H112" s="64" t="s">
        <v>4</v>
      </c>
      <c r="I112" s="64" t="s">
        <v>4</v>
      </c>
      <c r="J112" s="64" t="s">
        <v>4</v>
      </c>
      <c r="K112" s="64" t="s">
        <v>4</v>
      </c>
      <c r="L112" s="64" t="s">
        <v>4</v>
      </c>
      <c r="M112" s="64" t="s">
        <v>4</v>
      </c>
      <c r="N112" s="64" t="s">
        <v>4</v>
      </c>
      <c r="O112" s="23" t="s">
        <v>4</v>
      </c>
      <c r="P112" s="64" t="s">
        <v>4</v>
      </c>
    </row>
    <row r="113" spans="1:16" ht="22.5" x14ac:dyDescent="0.2">
      <c r="A113" s="688" t="s">
        <v>265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24"/>
    </row>
    <row r="114" spans="1:16" x14ac:dyDescent="0.2">
      <c r="A114" s="323" t="s">
        <v>82</v>
      </c>
      <c r="B114" s="64">
        <v>990.6</v>
      </c>
      <c r="C114" s="64">
        <v>1081.8</v>
      </c>
      <c r="D114" s="64">
        <v>1506.4</v>
      </c>
      <c r="E114" s="64">
        <v>1188.7</v>
      </c>
      <c r="F114" s="64">
        <v>1392.5</v>
      </c>
      <c r="G114" s="64">
        <v>1596.4</v>
      </c>
      <c r="H114" s="64">
        <v>1706</v>
      </c>
      <c r="I114" s="64">
        <v>1721.3</v>
      </c>
      <c r="J114" s="64">
        <v>1853.3</v>
      </c>
      <c r="K114" s="64">
        <v>1976.3</v>
      </c>
      <c r="L114" s="64">
        <v>2281.5</v>
      </c>
      <c r="M114" s="64">
        <v>2454</v>
      </c>
      <c r="N114" s="64">
        <v>2642.1</v>
      </c>
      <c r="O114" s="69">
        <v>3477.6</v>
      </c>
      <c r="P114" s="24">
        <v>3711.4</v>
      </c>
    </row>
    <row r="115" spans="1:16" ht="22.5" x14ac:dyDescent="0.2">
      <c r="A115" s="323" t="s">
        <v>252</v>
      </c>
      <c r="B115" s="64" t="s">
        <v>4</v>
      </c>
      <c r="C115" s="64" t="s">
        <v>4</v>
      </c>
      <c r="D115" s="64" t="s">
        <v>4</v>
      </c>
      <c r="E115" s="64" t="s">
        <v>4</v>
      </c>
      <c r="F115" s="64" t="s">
        <v>4</v>
      </c>
      <c r="G115" s="64" t="s">
        <v>4</v>
      </c>
      <c r="H115" s="64" t="s">
        <v>4</v>
      </c>
      <c r="I115" s="64" t="s">
        <v>4</v>
      </c>
      <c r="J115" s="64" t="s">
        <v>4</v>
      </c>
      <c r="K115" s="64" t="s">
        <v>4</v>
      </c>
      <c r="L115" s="64" t="s">
        <v>4</v>
      </c>
      <c r="M115" s="64" t="s">
        <v>4</v>
      </c>
      <c r="N115" s="64" t="s">
        <v>4</v>
      </c>
      <c r="O115" s="23" t="s">
        <v>4</v>
      </c>
      <c r="P115" s="23" t="s">
        <v>4</v>
      </c>
    </row>
    <row r="116" spans="1:16" x14ac:dyDescent="0.2">
      <c r="A116" s="323" t="s">
        <v>266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23"/>
    </row>
    <row r="117" spans="1:16" x14ac:dyDescent="0.2">
      <c r="A117" s="690" t="s">
        <v>267</v>
      </c>
      <c r="B117" s="64" t="s">
        <v>8</v>
      </c>
      <c r="C117" s="64" t="s">
        <v>8</v>
      </c>
      <c r="D117" s="64" t="s">
        <v>8</v>
      </c>
      <c r="E117" s="64" t="s">
        <v>8</v>
      </c>
      <c r="F117" s="64" t="s">
        <v>8</v>
      </c>
      <c r="G117" s="64" t="s">
        <v>8</v>
      </c>
      <c r="H117" s="64" t="s">
        <v>8</v>
      </c>
      <c r="I117" s="64" t="s">
        <v>8</v>
      </c>
      <c r="J117" s="64" t="s">
        <v>8</v>
      </c>
      <c r="K117" s="64" t="s">
        <v>8</v>
      </c>
      <c r="L117" s="64" t="s">
        <v>8</v>
      </c>
      <c r="M117" s="64" t="s">
        <v>8</v>
      </c>
      <c r="N117" s="64" t="s">
        <v>8</v>
      </c>
      <c r="O117" s="23" t="s">
        <v>8</v>
      </c>
      <c r="P117" s="23" t="s">
        <v>8</v>
      </c>
    </row>
    <row r="118" spans="1:16" ht="22.5" x14ac:dyDescent="0.2">
      <c r="A118" s="690" t="s">
        <v>268</v>
      </c>
      <c r="B118" s="64" t="s">
        <v>8</v>
      </c>
      <c r="C118" s="64" t="s">
        <v>8</v>
      </c>
      <c r="D118" s="64" t="s">
        <v>8</v>
      </c>
      <c r="E118" s="64" t="s">
        <v>8</v>
      </c>
      <c r="F118" s="64" t="s">
        <v>8</v>
      </c>
      <c r="G118" s="64" t="s">
        <v>8</v>
      </c>
      <c r="H118" s="64" t="s">
        <v>8</v>
      </c>
      <c r="I118" s="64" t="s">
        <v>8</v>
      </c>
      <c r="J118" s="64" t="s">
        <v>8</v>
      </c>
      <c r="K118" s="64" t="s">
        <v>8</v>
      </c>
      <c r="L118" s="64" t="s">
        <v>8</v>
      </c>
      <c r="M118" s="64" t="s">
        <v>8</v>
      </c>
      <c r="N118" s="64" t="s">
        <v>8</v>
      </c>
      <c r="O118" s="23" t="s">
        <v>8</v>
      </c>
      <c r="P118" s="23" t="s">
        <v>8</v>
      </c>
    </row>
    <row r="119" spans="1:16" x14ac:dyDescent="0.2">
      <c r="A119" s="336" t="s">
        <v>135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23"/>
    </row>
    <row r="120" spans="1:16" x14ac:dyDescent="0.2">
      <c r="A120" s="336" t="s">
        <v>136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65"/>
      <c r="P120" s="23"/>
    </row>
    <row r="121" spans="1:16" x14ac:dyDescent="0.2">
      <c r="A121" s="336" t="s">
        <v>82</v>
      </c>
      <c r="B121" s="64" t="s">
        <v>8</v>
      </c>
      <c r="C121" s="64" t="s">
        <v>8</v>
      </c>
      <c r="D121" s="64" t="s">
        <v>8</v>
      </c>
      <c r="E121" s="64" t="s">
        <v>8</v>
      </c>
      <c r="F121" s="64" t="s">
        <v>8</v>
      </c>
      <c r="G121" s="64" t="s">
        <v>8</v>
      </c>
      <c r="H121" s="64" t="s">
        <v>8</v>
      </c>
      <c r="I121" s="64" t="s">
        <v>8</v>
      </c>
      <c r="J121" s="64" t="s">
        <v>8</v>
      </c>
      <c r="K121" s="64" t="s">
        <v>8</v>
      </c>
      <c r="L121" s="64" t="s">
        <v>8</v>
      </c>
      <c r="M121" s="64" t="s">
        <v>8</v>
      </c>
      <c r="N121" s="64" t="s">
        <v>8</v>
      </c>
      <c r="O121" s="265" t="s">
        <v>8</v>
      </c>
      <c r="P121" s="23" t="s">
        <v>8</v>
      </c>
    </row>
    <row r="122" spans="1:16" x14ac:dyDescent="0.2">
      <c r="A122" s="336" t="s">
        <v>269</v>
      </c>
      <c r="B122" s="64" t="s">
        <v>8</v>
      </c>
      <c r="C122" s="64" t="s">
        <v>8</v>
      </c>
      <c r="D122" s="64" t="s">
        <v>8</v>
      </c>
      <c r="E122" s="64" t="s">
        <v>8</v>
      </c>
      <c r="F122" s="64" t="s">
        <v>8</v>
      </c>
      <c r="G122" s="64" t="s">
        <v>8</v>
      </c>
      <c r="H122" s="64" t="s">
        <v>8</v>
      </c>
      <c r="I122" s="64" t="s">
        <v>8</v>
      </c>
      <c r="J122" s="64" t="s">
        <v>8</v>
      </c>
      <c r="K122" s="64" t="s">
        <v>8</v>
      </c>
      <c r="L122" s="64" t="s">
        <v>8</v>
      </c>
      <c r="M122" s="64" t="s">
        <v>8</v>
      </c>
      <c r="N122" s="64" t="s">
        <v>8</v>
      </c>
      <c r="O122" s="265" t="s">
        <v>8</v>
      </c>
      <c r="P122" s="23" t="s">
        <v>8</v>
      </c>
    </row>
    <row r="123" spans="1:16" x14ac:dyDescent="0.2">
      <c r="A123" s="336" t="s">
        <v>270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65"/>
      <c r="P123" s="23"/>
    </row>
    <row r="124" spans="1:16" x14ac:dyDescent="0.2">
      <c r="A124" s="336" t="s">
        <v>82</v>
      </c>
      <c r="B124" s="64" t="s">
        <v>8</v>
      </c>
      <c r="C124" s="64" t="s">
        <v>8</v>
      </c>
      <c r="D124" s="64" t="s">
        <v>8</v>
      </c>
      <c r="E124" s="64" t="s">
        <v>8</v>
      </c>
      <c r="F124" s="64" t="s">
        <v>8</v>
      </c>
      <c r="G124" s="64" t="s">
        <v>8</v>
      </c>
      <c r="H124" s="64" t="s">
        <v>8</v>
      </c>
      <c r="I124" s="64" t="s">
        <v>8</v>
      </c>
      <c r="J124" s="64" t="s">
        <v>8</v>
      </c>
      <c r="K124" s="64" t="s">
        <v>8</v>
      </c>
      <c r="L124" s="64" t="s">
        <v>8</v>
      </c>
      <c r="M124" s="64" t="s">
        <v>8</v>
      </c>
      <c r="N124" s="64" t="s">
        <v>8</v>
      </c>
      <c r="O124" s="265" t="s">
        <v>8</v>
      </c>
      <c r="P124" s="23" t="s">
        <v>8</v>
      </c>
    </row>
    <row r="125" spans="1:16" ht="22.5" x14ac:dyDescent="0.2">
      <c r="A125" s="690" t="s">
        <v>271</v>
      </c>
      <c r="B125" s="64" t="s">
        <v>8</v>
      </c>
      <c r="C125" s="64" t="s">
        <v>8</v>
      </c>
      <c r="D125" s="64" t="s">
        <v>8</v>
      </c>
      <c r="E125" s="64" t="s">
        <v>8</v>
      </c>
      <c r="F125" s="64" t="s">
        <v>8</v>
      </c>
      <c r="G125" s="64" t="s">
        <v>8</v>
      </c>
      <c r="H125" s="64" t="s">
        <v>8</v>
      </c>
      <c r="I125" s="64" t="s">
        <v>8</v>
      </c>
      <c r="J125" s="64" t="s">
        <v>8</v>
      </c>
      <c r="K125" s="64" t="s">
        <v>8</v>
      </c>
      <c r="L125" s="64" t="s">
        <v>8</v>
      </c>
      <c r="M125" s="64" t="s">
        <v>8</v>
      </c>
      <c r="N125" s="64" t="s">
        <v>8</v>
      </c>
      <c r="O125" s="265" t="s">
        <v>8</v>
      </c>
      <c r="P125" s="23" t="s">
        <v>8</v>
      </c>
    </row>
    <row r="126" spans="1:16" ht="22.5" x14ac:dyDescent="0.2">
      <c r="A126" s="323" t="s">
        <v>272</v>
      </c>
      <c r="B126" s="64" t="s">
        <v>8</v>
      </c>
      <c r="C126" s="64" t="s">
        <v>8</v>
      </c>
      <c r="D126" s="64" t="s">
        <v>8</v>
      </c>
      <c r="E126" s="64" t="s">
        <v>8</v>
      </c>
      <c r="F126" s="64" t="s">
        <v>8</v>
      </c>
      <c r="G126" s="64" t="s">
        <v>8</v>
      </c>
      <c r="H126" s="64" t="s">
        <v>8</v>
      </c>
      <c r="I126" s="64" t="s">
        <v>8</v>
      </c>
      <c r="J126" s="64" t="s">
        <v>8</v>
      </c>
      <c r="K126" s="64" t="s">
        <v>8</v>
      </c>
      <c r="L126" s="64" t="s">
        <v>8</v>
      </c>
      <c r="M126" s="64" t="s">
        <v>8</v>
      </c>
      <c r="N126" s="64" t="s">
        <v>8</v>
      </c>
      <c r="O126" s="265" t="s">
        <v>8</v>
      </c>
      <c r="P126" s="23" t="s">
        <v>8</v>
      </c>
    </row>
    <row r="127" spans="1:16" x14ac:dyDescent="0.2">
      <c r="A127" s="323" t="s">
        <v>273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64" t="s">
        <v>8</v>
      </c>
      <c r="L127" s="64" t="s">
        <v>8</v>
      </c>
      <c r="M127" s="64" t="s">
        <v>8</v>
      </c>
      <c r="N127" s="64" t="s">
        <v>8</v>
      </c>
      <c r="O127" s="265" t="s">
        <v>8</v>
      </c>
      <c r="P127" s="23" t="s">
        <v>8</v>
      </c>
    </row>
    <row r="128" spans="1:16" x14ac:dyDescent="0.2">
      <c r="A128" s="336" t="s">
        <v>274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64" t="s">
        <v>8</v>
      </c>
      <c r="L128" s="64" t="s">
        <v>8</v>
      </c>
      <c r="M128" s="64" t="s">
        <v>8</v>
      </c>
      <c r="N128" s="64" t="s">
        <v>8</v>
      </c>
      <c r="O128" s="265" t="s">
        <v>8</v>
      </c>
      <c r="P128" s="23" t="s">
        <v>8</v>
      </c>
    </row>
    <row r="129" spans="1:16" x14ac:dyDescent="0.2">
      <c r="A129" s="336" t="s">
        <v>142</v>
      </c>
      <c r="B129" s="64" t="s">
        <v>8</v>
      </c>
      <c r="C129" s="64" t="s">
        <v>8</v>
      </c>
      <c r="D129" s="64" t="s">
        <v>8</v>
      </c>
      <c r="E129" s="64" t="s">
        <v>8</v>
      </c>
      <c r="F129" s="64" t="s">
        <v>8</v>
      </c>
      <c r="G129" s="64" t="s">
        <v>8</v>
      </c>
      <c r="H129" s="64" t="s">
        <v>8</v>
      </c>
      <c r="I129" s="64" t="s">
        <v>8</v>
      </c>
      <c r="J129" s="64" t="s">
        <v>8</v>
      </c>
      <c r="K129" s="64" t="s">
        <v>8</v>
      </c>
      <c r="L129" s="64" t="s">
        <v>8</v>
      </c>
      <c r="M129" s="64" t="s">
        <v>8</v>
      </c>
      <c r="N129" s="64" t="s">
        <v>8</v>
      </c>
      <c r="O129" s="265" t="s">
        <v>8</v>
      </c>
      <c r="P129" s="23" t="s">
        <v>8</v>
      </c>
    </row>
    <row r="130" spans="1:16" x14ac:dyDescent="0.2">
      <c r="A130" s="336" t="s">
        <v>275</v>
      </c>
      <c r="B130" s="64" t="s">
        <v>8</v>
      </c>
      <c r="C130" s="64" t="s">
        <v>8</v>
      </c>
      <c r="D130" s="64" t="s">
        <v>8</v>
      </c>
      <c r="E130" s="64" t="s">
        <v>8</v>
      </c>
      <c r="F130" s="64" t="s">
        <v>8</v>
      </c>
      <c r="G130" s="64" t="s">
        <v>8</v>
      </c>
      <c r="H130" s="64" t="s">
        <v>8</v>
      </c>
      <c r="I130" s="64" t="s">
        <v>8</v>
      </c>
      <c r="J130" s="64" t="s">
        <v>8</v>
      </c>
      <c r="K130" s="64" t="s">
        <v>8</v>
      </c>
      <c r="L130" s="64" t="s">
        <v>8</v>
      </c>
      <c r="M130" s="64" t="s">
        <v>8</v>
      </c>
      <c r="N130" s="64" t="s">
        <v>8</v>
      </c>
      <c r="O130" s="265" t="s">
        <v>8</v>
      </c>
      <c r="P130" s="23" t="s">
        <v>8</v>
      </c>
    </row>
    <row r="131" spans="1:16" ht="22.5" x14ac:dyDescent="0.2">
      <c r="A131" s="160" t="s">
        <v>145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65"/>
      <c r="P131" s="23"/>
    </row>
    <row r="132" spans="1:16" ht="22.5" x14ac:dyDescent="0.2">
      <c r="A132" s="687" t="s">
        <v>276</v>
      </c>
      <c r="B132" s="64" t="s">
        <v>8</v>
      </c>
      <c r="C132" s="64" t="s">
        <v>8</v>
      </c>
      <c r="D132" s="64" t="s">
        <v>8</v>
      </c>
      <c r="E132" s="64" t="s">
        <v>8</v>
      </c>
      <c r="F132" s="64" t="s">
        <v>8</v>
      </c>
      <c r="G132" s="64" t="s">
        <v>8</v>
      </c>
      <c r="H132" s="64" t="s">
        <v>8</v>
      </c>
      <c r="I132" s="64" t="s">
        <v>8</v>
      </c>
      <c r="J132" s="64" t="s">
        <v>8</v>
      </c>
      <c r="K132" s="64" t="s">
        <v>8</v>
      </c>
      <c r="L132" s="64" t="s">
        <v>8</v>
      </c>
      <c r="M132" s="64" t="s">
        <v>8</v>
      </c>
      <c r="N132" s="64" t="s">
        <v>8</v>
      </c>
      <c r="O132" s="265" t="s">
        <v>8</v>
      </c>
      <c r="P132" s="23" t="s">
        <v>8</v>
      </c>
    </row>
    <row r="133" spans="1:16" x14ac:dyDescent="0.2">
      <c r="A133" s="687" t="s">
        <v>277</v>
      </c>
      <c r="B133" s="64" t="s">
        <v>8</v>
      </c>
      <c r="C133" s="64" t="s">
        <v>8</v>
      </c>
      <c r="D133" s="64" t="s">
        <v>8</v>
      </c>
      <c r="E133" s="64" t="s">
        <v>8</v>
      </c>
      <c r="F133" s="64" t="s">
        <v>8</v>
      </c>
      <c r="G133" s="64" t="s">
        <v>8</v>
      </c>
      <c r="H133" s="64" t="s">
        <v>8</v>
      </c>
      <c r="I133" s="64" t="s">
        <v>8</v>
      </c>
      <c r="J133" s="64" t="s">
        <v>8</v>
      </c>
      <c r="K133" s="64" t="s">
        <v>8</v>
      </c>
      <c r="L133" s="64" t="s">
        <v>8</v>
      </c>
      <c r="M133" s="64" t="s">
        <v>8</v>
      </c>
      <c r="N133" s="64" t="s">
        <v>8</v>
      </c>
      <c r="O133" s="265" t="s">
        <v>8</v>
      </c>
      <c r="P133" s="23" t="s">
        <v>8</v>
      </c>
    </row>
    <row r="134" spans="1:16" x14ac:dyDescent="0.2">
      <c r="A134" s="687" t="s">
        <v>278</v>
      </c>
      <c r="B134" s="64" t="s">
        <v>8</v>
      </c>
      <c r="C134" s="64" t="s">
        <v>8</v>
      </c>
      <c r="D134" s="64" t="s">
        <v>8</v>
      </c>
      <c r="E134" s="64" t="s">
        <v>8</v>
      </c>
      <c r="F134" s="64" t="s">
        <v>8</v>
      </c>
      <c r="G134" s="64" t="s">
        <v>8</v>
      </c>
      <c r="H134" s="64" t="s">
        <v>8</v>
      </c>
      <c r="I134" s="64" t="s">
        <v>8</v>
      </c>
      <c r="J134" s="64" t="s">
        <v>8</v>
      </c>
      <c r="K134" s="64" t="s">
        <v>8</v>
      </c>
      <c r="L134" s="64" t="s">
        <v>8</v>
      </c>
      <c r="M134" s="64" t="s">
        <v>8</v>
      </c>
      <c r="N134" s="64" t="s">
        <v>8</v>
      </c>
      <c r="O134" s="265" t="s">
        <v>8</v>
      </c>
      <c r="P134" s="23" t="s">
        <v>8</v>
      </c>
    </row>
    <row r="135" spans="1:16" x14ac:dyDescent="0.2">
      <c r="A135" s="336" t="s">
        <v>146</v>
      </c>
      <c r="B135" s="64" t="s">
        <v>8</v>
      </c>
      <c r="C135" s="64" t="s">
        <v>8</v>
      </c>
      <c r="D135" s="64" t="s">
        <v>8</v>
      </c>
      <c r="E135" s="64" t="s">
        <v>8</v>
      </c>
      <c r="F135" s="64" t="s">
        <v>8</v>
      </c>
      <c r="G135" s="64" t="s">
        <v>8</v>
      </c>
      <c r="H135" s="64" t="s">
        <v>8</v>
      </c>
      <c r="I135" s="64" t="s">
        <v>8</v>
      </c>
      <c r="J135" s="64" t="s">
        <v>8</v>
      </c>
      <c r="K135" s="64" t="s">
        <v>8</v>
      </c>
      <c r="L135" s="64" t="s">
        <v>8</v>
      </c>
      <c r="M135" s="64" t="s">
        <v>8</v>
      </c>
      <c r="N135" s="64" t="s">
        <v>8</v>
      </c>
      <c r="O135" s="265" t="s">
        <v>8</v>
      </c>
      <c r="P135" s="23" t="s">
        <v>8</v>
      </c>
    </row>
    <row r="136" spans="1:16" x14ac:dyDescent="0.2">
      <c r="A136" s="323" t="s">
        <v>279</v>
      </c>
      <c r="B136" s="64" t="s">
        <v>8</v>
      </c>
      <c r="C136" s="64" t="s">
        <v>8</v>
      </c>
      <c r="D136" s="64" t="s">
        <v>8</v>
      </c>
      <c r="E136" s="64" t="s">
        <v>8</v>
      </c>
      <c r="F136" s="64" t="s">
        <v>8</v>
      </c>
      <c r="G136" s="64" t="s">
        <v>8</v>
      </c>
      <c r="H136" s="64" t="s">
        <v>8</v>
      </c>
      <c r="I136" s="64" t="s">
        <v>8</v>
      </c>
      <c r="J136" s="64" t="s">
        <v>8</v>
      </c>
      <c r="K136" s="64" t="s">
        <v>8</v>
      </c>
      <c r="L136" s="64" t="s">
        <v>8</v>
      </c>
      <c r="M136" s="64" t="s">
        <v>8</v>
      </c>
      <c r="N136" s="64" t="s">
        <v>8</v>
      </c>
      <c r="O136" s="265" t="s">
        <v>8</v>
      </c>
      <c r="P136" s="23" t="s">
        <v>8</v>
      </c>
    </row>
    <row r="137" spans="1:16" x14ac:dyDescent="0.2">
      <c r="A137" s="323" t="s">
        <v>153</v>
      </c>
      <c r="B137" s="64" t="s">
        <v>8</v>
      </c>
      <c r="C137" s="64" t="s">
        <v>8</v>
      </c>
      <c r="D137" s="64" t="s">
        <v>8</v>
      </c>
      <c r="E137" s="64" t="s">
        <v>8</v>
      </c>
      <c r="F137" s="64" t="s">
        <v>8</v>
      </c>
      <c r="G137" s="64" t="s">
        <v>8</v>
      </c>
      <c r="H137" s="64" t="s">
        <v>8</v>
      </c>
      <c r="I137" s="64" t="s">
        <v>8</v>
      </c>
      <c r="J137" s="64" t="s">
        <v>8</v>
      </c>
      <c r="K137" s="64" t="s">
        <v>8</v>
      </c>
      <c r="L137" s="64" t="s">
        <v>8</v>
      </c>
      <c r="M137" s="64" t="s">
        <v>8</v>
      </c>
      <c r="N137" s="64" t="s">
        <v>8</v>
      </c>
      <c r="O137" s="265" t="s">
        <v>8</v>
      </c>
      <c r="P137" s="23" t="s">
        <v>8</v>
      </c>
    </row>
    <row r="138" spans="1:16" x14ac:dyDescent="0.2">
      <c r="A138" s="323" t="s">
        <v>155</v>
      </c>
      <c r="B138" s="64" t="s">
        <v>8</v>
      </c>
      <c r="C138" s="64" t="s">
        <v>8</v>
      </c>
      <c r="D138" s="64" t="s">
        <v>8</v>
      </c>
      <c r="E138" s="64" t="s">
        <v>8</v>
      </c>
      <c r="F138" s="64" t="s">
        <v>8</v>
      </c>
      <c r="G138" s="64" t="s">
        <v>8</v>
      </c>
      <c r="H138" s="64" t="s">
        <v>8</v>
      </c>
      <c r="I138" s="64" t="s">
        <v>8</v>
      </c>
      <c r="J138" s="64" t="s">
        <v>8</v>
      </c>
      <c r="K138" s="64" t="s">
        <v>8</v>
      </c>
      <c r="L138" s="64" t="s">
        <v>8</v>
      </c>
      <c r="M138" s="64" t="s">
        <v>8</v>
      </c>
      <c r="N138" s="64" t="s">
        <v>8</v>
      </c>
      <c r="O138" s="265" t="s">
        <v>8</v>
      </c>
      <c r="P138" s="23" t="s">
        <v>8</v>
      </c>
    </row>
    <row r="139" spans="1:16" x14ac:dyDescent="0.2">
      <c r="A139" s="323" t="s">
        <v>280</v>
      </c>
      <c r="B139" s="64" t="s">
        <v>8</v>
      </c>
      <c r="C139" s="64" t="s">
        <v>8</v>
      </c>
      <c r="D139" s="64" t="s">
        <v>8</v>
      </c>
      <c r="E139" s="64" t="s">
        <v>8</v>
      </c>
      <c r="F139" s="64" t="s">
        <v>8</v>
      </c>
      <c r="G139" s="64" t="s">
        <v>8</v>
      </c>
      <c r="H139" s="64" t="s">
        <v>8</v>
      </c>
      <c r="I139" s="64" t="s">
        <v>8</v>
      </c>
      <c r="J139" s="64" t="s">
        <v>8</v>
      </c>
      <c r="K139" s="64" t="s">
        <v>8</v>
      </c>
      <c r="L139" s="64" t="s">
        <v>8</v>
      </c>
      <c r="M139" s="64" t="s">
        <v>8</v>
      </c>
      <c r="N139" s="64" t="s">
        <v>8</v>
      </c>
      <c r="O139" s="265" t="s">
        <v>8</v>
      </c>
      <c r="P139" s="23" t="s">
        <v>8</v>
      </c>
    </row>
    <row r="140" spans="1:16" x14ac:dyDescent="0.2">
      <c r="A140" s="323" t="s">
        <v>157</v>
      </c>
      <c r="B140" s="64" t="s">
        <v>8</v>
      </c>
      <c r="C140" s="64" t="s">
        <v>8</v>
      </c>
      <c r="D140" s="64" t="s">
        <v>8</v>
      </c>
      <c r="E140" s="64" t="s">
        <v>8</v>
      </c>
      <c r="F140" s="64" t="s">
        <v>8</v>
      </c>
      <c r="G140" s="64" t="s">
        <v>8</v>
      </c>
      <c r="H140" s="64" t="s">
        <v>8</v>
      </c>
      <c r="I140" s="64" t="s">
        <v>8</v>
      </c>
      <c r="J140" s="64" t="s">
        <v>8</v>
      </c>
      <c r="K140" s="64" t="s">
        <v>8</v>
      </c>
      <c r="L140" s="64" t="s">
        <v>8</v>
      </c>
      <c r="M140" s="64" t="s">
        <v>8</v>
      </c>
      <c r="N140" s="64" t="s">
        <v>8</v>
      </c>
      <c r="O140" s="265" t="s">
        <v>8</v>
      </c>
      <c r="P140" s="23" t="s">
        <v>8</v>
      </c>
    </row>
    <row r="141" spans="1:16" x14ac:dyDescent="0.2">
      <c r="A141" s="323" t="s">
        <v>158</v>
      </c>
      <c r="B141" s="64" t="s">
        <v>8</v>
      </c>
      <c r="C141" s="64" t="s">
        <v>8</v>
      </c>
      <c r="D141" s="64" t="s">
        <v>8</v>
      </c>
      <c r="E141" s="64" t="s">
        <v>8</v>
      </c>
      <c r="F141" s="64" t="s">
        <v>8</v>
      </c>
      <c r="G141" s="64" t="s">
        <v>8</v>
      </c>
      <c r="H141" s="64" t="s">
        <v>8</v>
      </c>
      <c r="I141" s="64" t="s">
        <v>8</v>
      </c>
      <c r="J141" s="64" t="s">
        <v>8</v>
      </c>
      <c r="K141" s="64" t="s">
        <v>8</v>
      </c>
      <c r="L141" s="64" t="s">
        <v>8</v>
      </c>
      <c r="M141" s="64" t="s">
        <v>8</v>
      </c>
      <c r="N141" s="64" t="s">
        <v>8</v>
      </c>
      <c r="O141" s="265" t="s">
        <v>8</v>
      </c>
      <c r="P141" s="23" t="s">
        <v>8</v>
      </c>
    </row>
    <row r="142" spans="1:16" x14ac:dyDescent="0.2">
      <c r="A142" s="323" t="s">
        <v>281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65"/>
      <c r="P142" s="16"/>
    </row>
    <row r="143" spans="1:16" x14ac:dyDescent="0.2">
      <c r="A143" s="323" t="s">
        <v>82</v>
      </c>
      <c r="B143" s="64" t="s">
        <v>4</v>
      </c>
      <c r="C143" s="30">
        <v>3417</v>
      </c>
      <c r="D143" s="30">
        <v>3972</v>
      </c>
      <c r="E143" s="30">
        <v>3645</v>
      </c>
      <c r="F143" s="30">
        <v>3755</v>
      </c>
      <c r="G143" s="30">
        <v>1927</v>
      </c>
      <c r="H143" s="30">
        <v>1847</v>
      </c>
      <c r="I143" s="30">
        <v>1923</v>
      </c>
      <c r="J143" s="30">
        <v>2899</v>
      </c>
      <c r="K143" s="30">
        <v>5442</v>
      </c>
      <c r="L143" s="30">
        <v>2718</v>
      </c>
      <c r="M143" s="30">
        <v>4194</v>
      </c>
      <c r="N143" s="30">
        <v>4319</v>
      </c>
      <c r="O143" s="307">
        <v>7009</v>
      </c>
      <c r="P143" s="454">
        <v>10380</v>
      </c>
    </row>
    <row r="144" spans="1:16" x14ac:dyDescent="0.2">
      <c r="A144" s="323" t="s">
        <v>282</v>
      </c>
      <c r="B144" s="64" t="s">
        <v>4</v>
      </c>
      <c r="C144" s="64" t="s">
        <v>4</v>
      </c>
      <c r="D144" s="64">
        <v>108.8</v>
      </c>
      <c r="E144" s="64">
        <v>88.5</v>
      </c>
      <c r="F144" s="64">
        <v>99</v>
      </c>
      <c r="G144" s="64">
        <v>49.5</v>
      </c>
      <c r="H144" s="64">
        <v>91</v>
      </c>
      <c r="I144" s="64">
        <v>99.2</v>
      </c>
      <c r="J144" s="50">
        <v>143.1</v>
      </c>
      <c r="K144" s="50">
        <v>184.7</v>
      </c>
      <c r="L144" s="50">
        <v>50.5</v>
      </c>
      <c r="M144" s="50">
        <v>150</v>
      </c>
      <c r="N144" s="36">
        <v>99.9</v>
      </c>
      <c r="O144" s="298">
        <v>155.30000000000001</v>
      </c>
      <c r="P144" s="1085">
        <v>146.30000000000001</v>
      </c>
    </row>
    <row r="145" spans="1:16" x14ac:dyDescent="0.2">
      <c r="A145" s="323" t="s">
        <v>283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1086"/>
      <c r="P145" s="387"/>
    </row>
    <row r="146" spans="1:16" x14ac:dyDescent="0.2">
      <c r="A146" s="374" t="s">
        <v>163</v>
      </c>
      <c r="B146" s="64">
        <v>0.48699999999999999</v>
      </c>
      <c r="C146" s="64">
        <v>0.53</v>
      </c>
      <c r="D146" s="64">
        <v>1.6060000000000001</v>
      </c>
      <c r="E146" s="64">
        <v>1.375</v>
      </c>
      <c r="F146" s="64">
        <v>1.766</v>
      </c>
      <c r="G146" s="64">
        <v>1.8260000000000001</v>
      </c>
      <c r="H146" s="64">
        <v>1.3360000000000001</v>
      </c>
      <c r="I146" s="64">
        <v>4.3860000000000001</v>
      </c>
      <c r="J146" s="64">
        <v>8.9239999999999995</v>
      </c>
      <c r="K146" s="64">
        <v>12.298999999999999</v>
      </c>
      <c r="L146" s="64">
        <v>7.0090000000000003</v>
      </c>
      <c r="M146" s="64">
        <v>5.3710000000000004</v>
      </c>
      <c r="N146" s="64">
        <v>1.5620000000000001</v>
      </c>
      <c r="O146" s="808">
        <v>4.0999999999999996</v>
      </c>
      <c r="P146" s="1085">
        <v>3.8</v>
      </c>
    </row>
    <row r="147" spans="1:16" ht="22.5" x14ac:dyDescent="0.2">
      <c r="A147" s="323" t="s">
        <v>284</v>
      </c>
      <c r="B147" s="64">
        <v>95.5</v>
      </c>
      <c r="C147" s="64">
        <v>108.8</v>
      </c>
      <c r="D147" s="64">
        <v>303</v>
      </c>
      <c r="E147" s="64">
        <v>85.6</v>
      </c>
      <c r="F147" s="64">
        <v>128.4</v>
      </c>
      <c r="G147" s="64">
        <v>103.4</v>
      </c>
      <c r="H147" s="64">
        <v>73.2</v>
      </c>
      <c r="I147" s="64">
        <v>328.3</v>
      </c>
      <c r="J147" s="50">
        <v>203.5</v>
      </c>
      <c r="K147" s="50">
        <v>137.80000000000001</v>
      </c>
      <c r="L147" s="50">
        <v>57</v>
      </c>
      <c r="M147" s="50">
        <v>76.599999999999994</v>
      </c>
      <c r="N147" s="36">
        <v>29.1</v>
      </c>
      <c r="O147" s="298">
        <v>262.2</v>
      </c>
      <c r="P147" s="1085">
        <v>92.8</v>
      </c>
    </row>
    <row r="148" spans="1:16" x14ac:dyDescent="0.2">
      <c r="A148" s="323" t="s">
        <v>285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1086"/>
      <c r="P148" s="387"/>
    </row>
    <row r="149" spans="1:16" ht="22.5" x14ac:dyDescent="0.2">
      <c r="A149" s="691" t="s">
        <v>286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8</v>
      </c>
      <c r="G149" s="64" t="s">
        <v>8</v>
      </c>
      <c r="H149" s="64" t="s">
        <v>8</v>
      </c>
      <c r="I149" s="64" t="s">
        <v>8</v>
      </c>
      <c r="J149" s="64" t="s">
        <v>8</v>
      </c>
      <c r="K149" s="64" t="s">
        <v>8</v>
      </c>
      <c r="L149" s="64" t="s">
        <v>8</v>
      </c>
      <c r="M149" s="64" t="s">
        <v>8</v>
      </c>
      <c r="N149" s="64" t="s">
        <v>8</v>
      </c>
      <c r="O149" s="1086" t="s">
        <v>8</v>
      </c>
      <c r="P149" s="298" t="s">
        <v>8</v>
      </c>
    </row>
    <row r="150" spans="1:16" x14ac:dyDescent="0.2">
      <c r="A150" s="691" t="s">
        <v>287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8</v>
      </c>
      <c r="G150" s="64" t="s">
        <v>8</v>
      </c>
      <c r="H150" s="30">
        <v>280</v>
      </c>
      <c r="I150" s="64" t="s">
        <v>8</v>
      </c>
      <c r="J150" s="64" t="s">
        <v>8</v>
      </c>
      <c r="K150" s="64" t="s">
        <v>8</v>
      </c>
      <c r="L150" s="64" t="s">
        <v>8</v>
      </c>
      <c r="M150" s="64" t="s">
        <v>8</v>
      </c>
      <c r="N150" s="64" t="s">
        <v>8</v>
      </c>
      <c r="O150" s="1086" t="s">
        <v>8</v>
      </c>
      <c r="P150" s="298" t="s">
        <v>8</v>
      </c>
    </row>
    <row r="151" spans="1:16" x14ac:dyDescent="0.2">
      <c r="A151" s="323" t="s">
        <v>288</v>
      </c>
      <c r="B151" s="36"/>
      <c r="C151" s="36"/>
      <c r="D151" s="36"/>
      <c r="E151" s="36"/>
      <c r="F151" s="36"/>
      <c r="G151" s="36"/>
      <c r="H151" s="30"/>
      <c r="I151" s="30"/>
      <c r="J151" s="30"/>
      <c r="K151" s="30"/>
      <c r="L151" s="30"/>
      <c r="M151" s="30"/>
      <c r="N151" s="36"/>
      <c r="O151" s="1086"/>
      <c r="P151" s="298" t="s">
        <v>8</v>
      </c>
    </row>
    <row r="152" spans="1:16" x14ac:dyDescent="0.2">
      <c r="A152" s="691" t="s">
        <v>289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8</v>
      </c>
      <c r="G152" s="64" t="s">
        <v>8</v>
      </c>
      <c r="H152" s="64" t="s">
        <v>8</v>
      </c>
      <c r="I152" s="64" t="s">
        <v>8</v>
      </c>
      <c r="J152" s="64" t="s">
        <v>8</v>
      </c>
      <c r="K152" s="64" t="s">
        <v>8</v>
      </c>
      <c r="L152" s="64" t="s">
        <v>8</v>
      </c>
      <c r="M152" s="64" t="s">
        <v>8</v>
      </c>
      <c r="N152" s="64" t="s">
        <v>8</v>
      </c>
      <c r="O152" s="1086" t="s">
        <v>8</v>
      </c>
      <c r="P152" s="298" t="s">
        <v>8</v>
      </c>
    </row>
    <row r="153" spans="1:16" ht="22.5" x14ac:dyDescent="0.2">
      <c r="A153" s="691" t="s">
        <v>290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8</v>
      </c>
      <c r="G153" s="64" t="s">
        <v>8</v>
      </c>
      <c r="H153" s="64" t="s">
        <v>8</v>
      </c>
      <c r="I153" s="64" t="s">
        <v>8</v>
      </c>
      <c r="J153" s="64" t="s">
        <v>8</v>
      </c>
      <c r="K153" s="64" t="s">
        <v>8</v>
      </c>
      <c r="L153" s="64" t="s">
        <v>8</v>
      </c>
      <c r="M153" s="64" t="s">
        <v>8</v>
      </c>
      <c r="N153" s="64" t="s">
        <v>8</v>
      </c>
      <c r="O153" s="1086" t="s">
        <v>8</v>
      </c>
      <c r="P153" s="298" t="s">
        <v>8</v>
      </c>
    </row>
    <row r="154" spans="1:16" ht="22.5" x14ac:dyDescent="0.2">
      <c r="A154" s="692" t="s">
        <v>291</v>
      </c>
      <c r="B154" s="151">
        <v>3921</v>
      </c>
      <c r="C154" s="151">
        <v>4183</v>
      </c>
      <c r="D154" s="151">
        <v>4505</v>
      </c>
      <c r="E154" s="67">
        <v>4981</v>
      </c>
      <c r="F154" s="151">
        <v>5425</v>
      </c>
      <c r="G154" s="151">
        <v>4020</v>
      </c>
      <c r="H154" s="151">
        <v>3920</v>
      </c>
      <c r="I154" s="67">
        <v>3817</v>
      </c>
      <c r="J154" s="67">
        <v>3752</v>
      </c>
      <c r="K154" s="30">
        <v>3377</v>
      </c>
      <c r="L154" s="30">
        <v>3239</v>
      </c>
      <c r="M154" s="30">
        <v>3350</v>
      </c>
      <c r="N154" s="30">
        <v>3642</v>
      </c>
      <c r="O154" s="30">
        <v>3968</v>
      </c>
      <c r="P154" s="307">
        <v>4028</v>
      </c>
    </row>
    <row r="155" spans="1:16" ht="24" x14ac:dyDescent="0.2">
      <c r="A155" s="446" t="s">
        <v>292</v>
      </c>
      <c r="B155" s="151">
        <v>3620</v>
      </c>
      <c r="C155" s="151">
        <v>3659</v>
      </c>
      <c r="D155" s="151">
        <v>3281</v>
      </c>
      <c r="E155" s="67">
        <v>3647</v>
      </c>
      <c r="F155" s="151">
        <v>4120</v>
      </c>
      <c r="G155" s="151">
        <v>3465</v>
      </c>
      <c r="H155" s="151">
        <v>3378</v>
      </c>
      <c r="I155" s="67">
        <v>3134</v>
      </c>
      <c r="J155" s="67">
        <v>3137</v>
      </c>
      <c r="K155" s="30">
        <v>2983</v>
      </c>
      <c r="L155" s="30">
        <v>2947</v>
      </c>
      <c r="M155" s="30">
        <v>3005</v>
      </c>
      <c r="N155" s="30">
        <v>3385</v>
      </c>
      <c r="O155" s="30">
        <v>3718</v>
      </c>
      <c r="P155" s="307">
        <v>3760</v>
      </c>
    </row>
    <row r="156" spans="1:16" ht="22.5" x14ac:dyDescent="0.2">
      <c r="A156" s="446" t="s">
        <v>293</v>
      </c>
      <c r="B156" s="64" t="s">
        <v>8</v>
      </c>
      <c r="C156" s="64" t="s">
        <v>8</v>
      </c>
      <c r="D156" s="64" t="s">
        <v>8</v>
      </c>
      <c r="E156" s="64" t="s">
        <v>8</v>
      </c>
      <c r="F156" s="64" t="s">
        <v>8</v>
      </c>
      <c r="G156" s="64" t="s">
        <v>8</v>
      </c>
      <c r="H156" s="64" t="s">
        <v>8</v>
      </c>
      <c r="I156" s="64" t="s">
        <v>8</v>
      </c>
      <c r="J156" s="64" t="s">
        <v>8</v>
      </c>
      <c r="K156" s="64" t="s">
        <v>8</v>
      </c>
      <c r="L156" s="64" t="s">
        <v>8</v>
      </c>
      <c r="M156" s="64" t="s">
        <v>8</v>
      </c>
      <c r="N156" s="64" t="s">
        <v>8</v>
      </c>
      <c r="O156" s="64" t="s">
        <v>8</v>
      </c>
      <c r="P156" s="749" t="s">
        <v>8</v>
      </c>
    </row>
    <row r="157" spans="1:16" ht="22.5" x14ac:dyDescent="0.2">
      <c r="A157" s="446" t="s">
        <v>294</v>
      </c>
      <c r="B157" s="64" t="s">
        <v>8</v>
      </c>
      <c r="C157" s="64" t="s">
        <v>8</v>
      </c>
      <c r="D157" s="64" t="s">
        <v>8</v>
      </c>
      <c r="E157" s="64" t="s">
        <v>8</v>
      </c>
      <c r="F157" s="64" t="s">
        <v>8</v>
      </c>
      <c r="G157" s="64" t="s">
        <v>8</v>
      </c>
      <c r="H157" s="64" t="s">
        <v>8</v>
      </c>
      <c r="I157" s="64" t="s">
        <v>8</v>
      </c>
      <c r="J157" s="64" t="s">
        <v>8</v>
      </c>
      <c r="K157" s="64" t="s">
        <v>8</v>
      </c>
      <c r="L157" s="64" t="s">
        <v>8</v>
      </c>
      <c r="M157" s="64" t="s">
        <v>8</v>
      </c>
      <c r="N157" s="64" t="s">
        <v>8</v>
      </c>
      <c r="O157" s="64" t="s">
        <v>8</v>
      </c>
      <c r="P157" s="749" t="s">
        <v>8</v>
      </c>
    </row>
    <row r="158" spans="1:16" ht="22.5" x14ac:dyDescent="0.2">
      <c r="A158" s="160" t="s">
        <v>295</v>
      </c>
      <c r="B158" s="69">
        <v>29137.554</v>
      </c>
      <c r="C158" s="69">
        <v>31202.993999999999</v>
      </c>
      <c r="D158" s="69">
        <v>46296.586000000003</v>
      </c>
      <c r="E158" s="69">
        <v>50272.928999999996</v>
      </c>
      <c r="F158" s="69">
        <v>56965.216999999997</v>
      </c>
      <c r="G158" s="69">
        <v>68178.007500850043</v>
      </c>
      <c r="H158" s="64">
        <v>75987.575677249974</v>
      </c>
      <c r="I158" s="64">
        <v>111216.42968119997</v>
      </c>
      <c r="J158" s="114">
        <v>128226.04202699997</v>
      </c>
      <c r="K158" s="114">
        <v>133409.296</v>
      </c>
      <c r="L158" s="64">
        <v>194260.35200000001</v>
      </c>
      <c r="M158" s="64">
        <v>156455.617</v>
      </c>
      <c r="N158" s="590">
        <v>201870.62100000001</v>
      </c>
      <c r="O158" s="64">
        <v>218283.4</v>
      </c>
      <c r="P158" s="300">
        <v>236391.9</v>
      </c>
    </row>
    <row r="159" spans="1:16" x14ac:dyDescent="0.2">
      <c r="A159" s="1091" t="s">
        <v>181</v>
      </c>
      <c r="B159" s="1092"/>
      <c r="C159" s="1093"/>
      <c r="D159" s="1093"/>
      <c r="E159" s="1093"/>
      <c r="F159" s="1093"/>
      <c r="G159" s="1093"/>
      <c r="H159" s="1093"/>
      <c r="I159" s="1093"/>
      <c r="J159" s="1093"/>
      <c r="K159" s="1093"/>
      <c r="L159" s="1093"/>
      <c r="M159" s="1093"/>
      <c r="N159" s="1094"/>
      <c r="O159" s="1098"/>
      <c r="P159" s="1097"/>
    </row>
    <row r="160" spans="1:16" ht="22.5" x14ac:dyDescent="0.2">
      <c r="A160" s="323" t="s">
        <v>883</v>
      </c>
      <c r="B160" s="64" t="s">
        <v>8</v>
      </c>
      <c r="C160" s="64" t="s">
        <v>8</v>
      </c>
      <c r="D160" s="64" t="s">
        <v>8</v>
      </c>
      <c r="E160" s="64">
        <v>13743.3</v>
      </c>
      <c r="F160" s="64">
        <v>19186.900000000001</v>
      </c>
      <c r="G160" s="64">
        <v>17200.2</v>
      </c>
      <c r="H160" s="64">
        <v>24113</v>
      </c>
      <c r="I160" s="64">
        <v>28003.200000000001</v>
      </c>
      <c r="J160" s="64">
        <v>18685</v>
      </c>
      <c r="K160" s="64">
        <v>15920</v>
      </c>
      <c r="L160" s="64">
        <v>20178.099999999999</v>
      </c>
      <c r="M160" s="64">
        <v>22682.7</v>
      </c>
      <c r="N160" s="64">
        <v>18726.400000000001</v>
      </c>
      <c r="O160" s="22">
        <v>27076.9</v>
      </c>
      <c r="P160" s="300">
        <v>28674</v>
      </c>
    </row>
    <row r="161" spans="1:28" x14ac:dyDescent="0.2">
      <c r="A161" s="336" t="s">
        <v>296</v>
      </c>
      <c r="B161" s="64" t="s">
        <v>8</v>
      </c>
      <c r="C161" s="64" t="s">
        <v>8</v>
      </c>
      <c r="D161" s="64" t="s">
        <v>8</v>
      </c>
      <c r="E161" s="64" t="s">
        <v>8</v>
      </c>
      <c r="F161" s="64">
        <v>130.19999999999999</v>
      </c>
      <c r="G161" s="64">
        <v>83.9</v>
      </c>
      <c r="H161" s="64">
        <v>119.3</v>
      </c>
      <c r="I161" s="64">
        <v>107.3</v>
      </c>
      <c r="J161" s="64">
        <v>62.3</v>
      </c>
      <c r="K161" s="64">
        <v>80</v>
      </c>
      <c r="L161" s="64">
        <v>118</v>
      </c>
      <c r="M161" s="64">
        <v>102.7</v>
      </c>
      <c r="N161" s="64">
        <v>70.599999999999994</v>
      </c>
      <c r="O161" s="64">
        <v>126.9</v>
      </c>
      <c r="P161" s="300">
        <v>100.1</v>
      </c>
    </row>
    <row r="162" spans="1:28" ht="35.25" x14ac:dyDescent="0.2">
      <c r="A162" s="693" t="s">
        <v>297</v>
      </c>
      <c r="B162" s="693"/>
      <c r="C162" s="693"/>
      <c r="D162" s="693"/>
      <c r="E162" s="693"/>
      <c r="F162" s="693"/>
      <c r="G162" s="693"/>
      <c r="H162" s="693"/>
      <c r="I162" s="693"/>
      <c r="J162" s="693"/>
      <c r="K162" s="693"/>
      <c r="L162" s="693"/>
      <c r="M162" s="693"/>
      <c r="N162" s="693"/>
      <c r="O162" s="693"/>
      <c r="P162" s="693"/>
      <c r="Q162" s="693"/>
      <c r="R162" s="693"/>
      <c r="S162" s="693"/>
      <c r="T162" s="693"/>
      <c r="U162" s="693"/>
      <c r="V162" s="693"/>
      <c r="W162" s="693"/>
      <c r="X162" s="693"/>
      <c r="Y162" s="693"/>
      <c r="Z162" s="693"/>
      <c r="AA162" s="693"/>
      <c r="AB162" s="693"/>
    </row>
    <row r="163" spans="1:28" ht="24" x14ac:dyDescent="0.2">
      <c r="A163" s="1426" t="s">
        <v>298</v>
      </c>
      <c r="B163" s="1426"/>
      <c r="C163" s="1426"/>
      <c r="D163" s="1426"/>
      <c r="E163" s="1426"/>
      <c r="F163" s="1426"/>
      <c r="G163" s="1426"/>
      <c r="H163" s="1426"/>
      <c r="I163" s="1426"/>
      <c r="J163" s="1426"/>
      <c r="K163" s="1426"/>
      <c r="L163" s="1426"/>
      <c r="M163" s="1426"/>
      <c r="N163" s="1426"/>
      <c r="O163" s="1426"/>
      <c r="P163" s="1426"/>
      <c r="Q163" s="1426"/>
      <c r="R163" s="1426"/>
      <c r="S163" s="1426"/>
      <c r="T163" s="1426"/>
      <c r="U163" s="1426"/>
      <c r="V163" s="1426"/>
      <c r="W163" s="1426"/>
      <c r="X163" s="1426"/>
      <c r="Y163" s="1426"/>
      <c r="Z163" s="1426"/>
      <c r="AA163" s="1426"/>
      <c r="AB163" s="1426"/>
    </row>
    <row r="164" spans="1:28" ht="24" x14ac:dyDescent="0.2">
      <c r="A164" s="1426" t="s">
        <v>299</v>
      </c>
      <c r="B164" s="1426"/>
      <c r="C164" s="1426"/>
      <c r="D164" s="1426"/>
      <c r="E164" s="1426"/>
      <c r="F164" s="1426"/>
      <c r="G164" s="1426"/>
      <c r="H164" s="1426"/>
      <c r="I164" s="1426"/>
      <c r="J164" s="1426"/>
      <c r="K164" s="1426"/>
      <c r="L164" s="1426"/>
      <c r="M164" s="1426"/>
      <c r="N164" s="1426"/>
      <c r="O164" s="1426"/>
      <c r="P164" s="1426"/>
      <c r="Q164" s="1426"/>
      <c r="R164" s="1426"/>
      <c r="S164" s="1426"/>
      <c r="T164" s="1426"/>
      <c r="U164" s="1426"/>
      <c r="V164" s="1426"/>
      <c r="W164" s="1426"/>
      <c r="X164" s="1426"/>
      <c r="Y164" s="1426"/>
      <c r="Z164" s="1426"/>
      <c r="AA164" s="1426"/>
      <c r="AB164" s="1426"/>
    </row>
    <row r="165" spans="1:28" ht="80.25" x14ac:dyDescent="0.2">
      <c r="A165" s="1427" t="s">
        <v>300</v>
      </c>
      <c r="B165" s="1427"/>
      <c r="C165" s="1427"/>
      <c r="D165" s="1427"/>
      <c r="E165" s="1427"/>
      <c r="F165" s="1427"/>
      <c r="G165" s="1427"/>
      <c r="H165" s="1427"/>
      <c r="I165" s="1427"/>
      <c r="J165" s="1427"/>
      <c r="K165" s="1427"/>
      <c r="L165" s="1427"/>
      <c r="M165" s="1427"/>
      <c r="N165" s="1427"/>
      <c r="O165" s="1427"/>
      <c r="P165" s="1427"/>
      <c r="Q165" s="1427"/>
      <c r="R165" s="1427"/>
      <c r="S165" s="1427"/>
      <c r="T165" s="1427"/>
      <c r="U165" s="1427"/>
      <c r="V165" s="1427"/>
      <c r="W165" s="1427"/>
      <c r="X165" s="1427"/>
      <c r="Y165" s="1427"/>
      <c r="Z165" s="1427"/>
      <c r="AA165" s="1427"/>
      <c r="AB165" s="1427"/>
    </row>
    <row r="166" spans="1:28" ht="46.5" x14ac:dyDescent="0.2">
      <c r="A166" s="1427" t="s">
        <v>301</v>
      </c>
      <c r="B166" s="1427"/>
      <c r="C166" s="1427"/>
      <c r="D166" s="1427"/>
      <c r="E166" s="1427"/>
      <c r="F166" s="1427"/>
      <c r="G166" s="1427"/>
      <c r="H166" s="1427"/>
      <c r="I166" s="1427"/>
      <c r="J166" s="1427"/>
      <c r="K166" s="1427"/>
      <c r="L166" s="1427"/>
      <c r="M166" s="1427"/>
      <c r="N166" s="1427"/>
      <c r="O166" s="1427"/>
      <c r="P166" s="1427"/>
      <c r="Q166" s="1427"/>
      <c r="R166" s="1427"/>
      <c r="S166" s="1427"/>
      <c r="T166" s="1427"/>
      <c r="U166" s="1427"/>
      <c r="V166" s="1427"/>
      <c r="W166" s="1427"/>
      <c r="X166" s="1427"/>
      <c r="Y166" s="1427"/>
      <c r="Z166" s="1427"/>
      <c r="AA166" s="1427"/>
      <c r="AB166" s="1427"/>
    </row>
    <row r="167" spans="1:28" ht="12.75" x14ac:dyDescent="0.2">
      <c r="A167" s="196" t="s">
        <v>884</v>
      </c>
      <c r="B167" s="694"/>
      <c r="C167" s="694"/>
      <c r="D167" s="694"/>
      <c r="E167" s="694"/>
      <c r="F167" s="694"/>
      <c r="G167" s="694"/>
      <c r="H167" s="694"/>
      <c r="I167" s="694"/>
      <c r="J167" s="694"/>
      <c r="K167" s="694"/>
      <c r="L167" s="694"/>
      <c r="M167" s="694"/>
      <c r="N167" s="694"/>
      <c r="O167" s="694"/>
      <c r="P167" s="694"/>
      <c r="Q167" s="694"/>
      <c r="R167" s="694"/>
      <c r="S167" s="694"/>
      <c r="T167" s="694"/>
      <c r="U167" s="694"/>
      <c r="V167" s="694"/>
      <c r="W167" s="694"/>
      <c r="X167" s="695"/>
      <c r="Y167" s="695"/>
      <c r="Z167" s="694"/>
      <c r="AA167" s="694"/>
      <c r="AB167" s="694"/>
    </row>
    <row r="168" spans="1:28" x14ac:dyDescent="0.2">
      <c r="A168" s="210" t="s">
        <v>302</v>
      </c>
      <c r="B168" s="694"/>
      <c r="C168" s="694"/>
      <c r="D168" s="694"/>
      <c r="E168" s="694"/>
      <c r="F168" s="694"/>
      <c r="G168" s="694"/>
      <c r="H168" s="694"/>
      <c r="I168" s="694"/>
      <c r="J168" s="694"/>
      <c r="K168" s="694"/>
      <c r="L168" s="694"/>
      <c r="M168" s="694"/>
      <c r="N168" s="694"/>
      <c r="O168" s="694"/>
      <c r="P168" s="694"/>
      <c r="Q168" s="694"/>
      <c r="R168" s="694"/>
      <c r="S168" s="694"/>
      <c r="T168" s="694"/>
      <c r="U168" s="694"/>
      <c r="V168" s="694"/>
      <c r="W168" s="694"/>
      <c r="X168" s="695"/>
      <c r="Y168" s="695"/>
      <c r="Z168" s="694"/>
      <c r="AA168" s="694"/>
      <c r="AB168" s="694"/>
    </row>
    <row r="169" spans="1:28" ht="16.5" customHeight="1" x14ac:dyDescent="0.2">
      <c r="A169" s="210" t="s">
        <v>303</v>
      </c>
      <c r="B169" s="694"/>
      <c r="C169" s="694"/>
      <c r="D169" s="694"/>
      <c r="E169" s="694"/>
      <c r="F169" s="694"/>
      <c r="G169" s="694"/>
      <c r="H169" s="694"/>
      <c r="I169" s="694"/>
      <c r="J169" s="694"/>
      <c r="K169" s="694"/>
      <c r="L169" s="694"/>
      <c r="M169" s="694"/>
      <c r="N169" s="694"/>
      <c r="O169" s="694"/>
      <c r="P169" s="694"/>
      <c r="Q169" s="694"/>
      <c r="R169" s="694"/>
      <c r="S169" s="694"/>
      <c r="T169" s="694"/>
      <c r="U169" s="694"/>
      <c r="V169" s="694"/>
      <c r="W169" s="694"/>
      <c r="X169" s="695"/>
      <c r="Y169" s="695"/>
      <c r="Z169" s="694"/>
      <c r="AA169" s="694"/>
      <c r="AB169" s="694"/>
    </row>
    <row r="170" spans="1:28" ht="12.75" x14ac:dyDescent="0.2">
      <c r="A170" s="1473"/>
      <c r="B170" s="1473"/>
      <c r="C170" s="1473"/>
      <c r="D170" s="1473"/>
      <c r="E170" s="1473"/>
      <c r="F170" s="1473"/>
      <c r="G170" s="1473"/>
      <c r="H170" s="1473"/>
      <c r="I170" s="1473"/>
      <c r="J170" s="6"/>
      <c r="K170" s="6"/>
      <c r="L170" s="6"/>
      <c r="M170" s="6"/>
      <c r="N170" s="6"/>
    </row>
    <row r="171" spans="1:28" ht="15" x14ac:dyDescent="0.25">
      <c r="A171" s="1474"/>
      <c r="B171" s="1475"/>
      <c r="C171" s="1475"/>
      <c r="D171" s="210"/>
      <c r="E171" s="210"/>
      <c r="F171" s="210"/>
      <c r="G171" s="210"/>
      <c r="H171" s="210"/>
      <c r="I171" s="210"/>
      <c r="L171" s="6"/>
      <c r="M171" s="6"/>
      <c r="N171" s="6"/>
    </row>
    <row r="172" spans="1:28" ht="15" x14ac:dyDescent="0.25">
      <c r="A172" s="1424"/>
      <c r="B172" s="1425"/>
      <c r="C172" s="1425"/>
      <c r="D172" s="210"/>
      <c r="E172" s="210"/>
      <c r="F172" s="210"/>
      <c r="G172" s="210"/>
      <c r="H172" s="210"/>
      <c r="I172" s="210"/>
      <c r="L172" s="6"/>
      <c r="M172" s="6"/>
      <c r="N172" s="6"/>
    </row>
    <row r="173" spans="1:28" ht="15" x14ac:dyDescent="0.25">
      <c r="A173" s="1424"/>
      <c r="B173" s="1425"/>
      <c r="C173" s="1425"/>
      <c r="D173" s="210"/>
      <c r="E173" s="210"/>
      <c r="F173" s="210"/>
      <c r="G173" s="210"/>
      <c r="H173" s="210"/>
      <c r="I173" s="210"/>
      <c r="L173" s="6"/>
      <c r="M173" s="6"/>
      <c r="N173" s="6"/>
    </row>
    <row r="174" spans="1:28" x14ac:dyDescent="0.2">
      <c r="A174" s="696"/>
      <c r="B174" s="696"/>
      <c r="C174" s="696"/>
      <c r="D174" s="696"/>
      <c r="E174" s="696"/>
      <c r="F174" s="696"/>
      <c r="G174" s="696"/>
      <c r="H174" s="696"/>
      <c r="I174" s="696"/>
      <c r="L174" s="6"/>
      <c r="M174" s="6"/>
      <c r="N174" s="6"/>
    </row>
    <row r="175" spans="1:28" x14ac:dyDescent="0.2">
      <c r="A175" s="21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28" x14ac:dyDescent="0.2">
      <c r="A176" s="212"/>
      <c r="B176" s="21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2:14" s="113" customFormat="1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</sheetData>
  <mergeCells count="3">
    <mergeCell ref="A170:I170"/>
    <mergeCell ref="A171:C171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workbookViewId="0">
      <pane xSplit="1" ySplit="2" topLeftCell="H123" activePane="bottomRight" state="frozen"/>
      <selection pane="topRight" activeCell="B1" sqref="B1"/>
      <selection pane="bottomLeft" activeCell="A3" sqref="A3"/>
      <selection pane="bottomRight" activeCell="I149" sqref="I149"/>
    </sheetView>
  </sheetViews>
  <sheetFormatPr defaultRowHeight="11.25" x14ac:dyDescent="0.2"/>
  <cols>
    <col min="1" max="1" width="44.7109375" style="77" customWidth="1"/>
    <col min="2" max="2" width="10.5703125" style="77" customWidth="1"/>
    <col min="3" max="3" width="9.85546875" style="77" customWidth="1"/>
    <col min="4" max="4" width="10.42578125" style="77" customWidth="1"/>
    <col min="5" max="5" width="9.28515625" style="77" customWidth="1"/>
    <col min="6" max="6" width="9.5703125" style="77" customWidth="1"/>
    <col min="7" max="7" width="10" style="77" customWidth="1"/>
    <col min="8" max="9" width="8" style="77" customWidth="1"/>
    <col min="10" max="10" width="7.42578125" style="77" customWidth="1"/>
    <col min="11" max="11" width="6.42578125" style="77" customWidth="1"/>
    <col min="12" max="12" width="7.140625" style="77" customWidth="1"/>
    <col min="13" max="13" width="6.85546875" style="77" customWidth="1"/>
    <col min="14" max="14" width="7.85546875" style="77" customWidth="1"/>
    <col min="15" max="15" width="7.7109375" style="77" customWidth="1"/>
    <col min="16" max="16" width="7.5703125" style="77" customWidth="1"/>
    <col min="17" max="17" width="7.85546875" style="77" customWidth="1"/>
    <col min="18" max="18" width="9" style="77" customWidth="1"/>
    <col min="19" max="19" width="7.140625" style="77" customWidth="1"/>
    <col min="20" max="20" width="7.42578125" style="77" customWidth="1"/>
    <col min="21" max="21" width="9.7109375" style="77" customWidth="1"/>
    <col min="22" max="24" width="7.28515625" style="77" customWidth="1"/>
    <col min="25" max="25" width="8.28515625" style="77" customWidth="1"/>
    <col min="26" max="26" width="7.5703125" style="77" customWidth="1"/>
    <col min="27" max="27" width="8.28515625" style="77" customWidth="1"/>
    <col min="28" max="28" width="7.42578125" style="77" customWidth="1"/>
    <col min="29" max="29" width="8.28515625" style="77" customWidth="1"/>
    <col min="30" max="30" width="7.28515625" style="77" customWidth="1"/>
    <col min="31" max="31" width="7.7109375" style="77" customWidth="1"/>
    <col min="32" max="32" width="8.85546875" style="77" customWidth="1"/>
    <col min="33" max="33" width="9" style="77" customWidth="1"/>
    <col min="34" max="34" width="8.7109375" style="77" customWidth="1"/>
    <col min="35" max="256" width="9.140625" style="77"/>
    <col min="257" max="257" width="44.7109375" style="77" customWidth="1"/>
    <col min="258" max="258" width="10.5703125" style="77" customWidth="1"/>
    <col min="259" max="259" width="9.85546875" style="77" customWidth="1"/>
    <col min="260" max="260" width="10.42578125" style="77" customWidth="1"/>
    <col min="261" max="261" width="9.28515625" style="77" customWidth="1"/>
    <col min="262" max="262" width="9.5703125" style="77" customWidth="1"/>
    <col min="263" max="263" width="10" style="77" customWidth="1"/>
    <col min="264" max="265" width="8" style="77" customWidth="1"/>
    <col min="266" max="266" width="7.42578125" style="77" customWidth="1"/>
    <col min="267" max="267" width="6.42578125" style="77" customWidth="1"/>
    <col min="268" max="268" width="7.140625" style="77" customWidth="1"/>
    <col min="269" max="269" width="6.85546875" style="77" customWidth="1"/>
    <col min="270" max="270" width="7.85546875" style="77" customWidth="1"/>
    <col min="271" max="271" width="7.7109375" style="77" customWidth="1"/>
    <col min="272" max="272" width="7.5703125" style="77" customWidth="1"/>
    <col min="273" max="273" width="7.85546875" style="77" customWidth="1"/>
    <col min="274" max="274" width="9" style="77" customWidth="1"/>
    <col min="275" max="275" width="7.140625" style="77" customWidth="1"/>
    <col min="276" max="276" width="7.42578125" style="77" customWidth="1"/>
    <col min="277" max="277" width="9.7109375" style="77" customWidth="1"/>
    <col min="278" max="280" width="7.28515625" style="77" customWidth="1"/>
    <col min="281" max="281" width="8.28515625" style="77" customWidth="1"/>
    <col min="282" max="282" width="7.5703125" style="77" customWidth="1"/>
    <col min="283" max="283" width="8.28515625" style="77" customWidth="1"/>
    <col min="284" max="284" width="7.42578125" style="77" customWidth="1"/>
    <col min="285" max="285" width="8.28515625" style="77" customWidth="1"/>
    <col min="286" max="286" width="7.28515625" style="77" customWidth="1"/>
    <col min="287" max="287" width="7.7109375" style="77" customWidth="1"/>
    <col min="288" max="288" width="8.85546875" style="77" customWidth="1"/>
    <col min="289" max="289" width="9" style="77" customWidth="1"/>
    <col min="290" max="290" width="8.7109375" style="77" customWidth="1"/>
    <col min="291" max="512" width="9.140625" style="77"/>
    <col min="513" max="513" width="44.7109375" style="77" customWidth="1"/>
    <col min="514" max="514" width="10.5703125" style="77" customWidth="1"/>
    <col min="515" max="515" width="9.85546875" style="77" customWidth="1"/>
    <col min="516" max="516" width="10.42578125" style="77" customWidth="1"/>
    <col min="517" max="517" width="9.28515625" style="77" customWidth="1"/>
    <col min="518" max="518" width="9.5703125" style="77" customWidth="1"/>
    <col min="519" max="519" width="10" style="77" customWidth="1"/>
    <col min="520" max="521" width="8" style="77" customWidth="1"/>
    <col min="522" max="522" width="7.42578125" style="77" customWidth="1"/>
    <col min="523" max="523" width="6.42578125" style="77" customWidth="1"/>
    <col min="524" max="524" width="7.140625" style="77" customWidth="1"/>
    <col min="525" max="525" width="6.85546875" style="77" customWidth="1"/>
    <col min="526" max="526" width="7.85546875" style="77" customWidth="1"/>
    <col min="527" max="527" width="7.7109375" style="77" customWidth="1"/>
    <col min="528" max="528" width="7.5703125" style="77" customWidth="1"/>
    <col min="529" max="529" width="7.85546875" style="77" customWidth="1"/>
    <col min="530" max="530" width="9" style="77" customWidth="1"/>
    <col min="531" max="531" width="7.140625" style="77" customWidth="1"/>
    <col min="532" max="532" width="7.42578125" style="77" customWidth="1"/>
    <col min="533" max="533" width="9.7109375" style="77" customWidth="1"/>
    <col min="534" max="536" width="7.28515625" style="77" customWidth="1"/>
    <col min="537" max="537" width="8.28515625" style="77" customWidth="1"/>
    <col min="538" max="538" width="7.5703125" style="77" customWidth="1"/>
    <col min="539" max="539" width="8.28515625" style="77" customWidth="1"/>
    <col min="540" max="540" width="7.42578125" style="77" customWidth="1"/>
    <col min="541" max="541" width="8.28515625" style="77" customWidth="1"/>
    <col min="542" max="542" width="7.28515625" style="77" customWidth="1"/>
    <col min="543" max="543" width="7.7109375" style="77" customWidth="1"/>
    <col min="544" max="544" width="8.85546875" style="77" customWidth="1"/>
    <col min="545" max="545" width="9" style="77" customWidth="1"/>
    <col min="546" max="546" width="8.7109375" style="77" customWidth="1"/>
    <col min="547" max="768" width="9.140625" style="77"/>
    <col min="769" max="769" width="44.7109375" style="77" customWidth="1"/>
    <col min="770" max="770" width="10.5703125" style="77" customWidth="1"/>
    <col min="771" max="771" width="9.85546875" style="77" customWidth="1"/>
    <col min="772" max="772" width="10.42578125" style="77" customWidth="1"/>
    <col min="773" max="773" width="9.28515625" style="77" customWidth="1"/>
    <col min="774" max="774" width="9.5703125" style="77" customWidth="1"/>
    <col min="775" max="775" width="10" style="77" customWidth="1"/>
    <col min="776" max="777" width="8" style="77" customWidth="1"/>
    <col min="778" max="778" width="7.42578125" style="77" customWidth="1"/>
    <col min="779" max="779" width="6.42578125" style="77" customWidth="1"/>
    <col min="780" max="780" width="7.140625" style="77" customWidth="1"/>
    <col min="781" max="781" width="6.85546875" style="77" customWidth="1"/>
    <col min="782" max="782" width="7.85546875" style="77" customWidth="1"/>
    <col min="783" max="783" width="7.7109375" style="77" customWidth="1"/>
    <col min="784" max="784" width="7.5703125" style="77" customWidth="1"/>
    <col min="785" max="785" width="7.85546875" style="77" customWidth="1"/>
    <col min="786" max="786" width="9" style="77" customWidth="1"/>
    <col min="787" max="787" width="7.140625" style="77" customWidth="1"/>
    <col min="788" max="788" width="7.42578125" style="77" customWidth="1"/>
    <col min="789" max="789" width="9.7109375" style="77" customWidth="1"/>
    <col min="790" max="792" width="7.28515625" style="77" customWidth="1"/>
    <col min="793" max="793" width="8.28515625" style="77" customWidth="1"/>
    <col min="794" max="794" width="7.5703125" style="77" customWidth="1"/>
    <col min="795" max="795" width="8.28515625" style="77" customWidth="1"/>
    <col min="796" max="796" width="7.42578125" style="77" customWidth="1"/>
    <col min="797" max="797" width="8.28515625" style="77" customWidth="1"/>
    <col min="798" max="798" width="7.28515625" style="77" customWidth="1"/>
    <col min="799" max="799" width="7.7109375" style="77" customWidth="1"/>
    <col min="800" max="800" width="8.85546875" style="77" customWidth="1"/>
    <col min="801" max="801" width="9" style="77" customWidth="1"/>
    <col min="802" max="802" width="8.7109375" style="77" customWidth="1"/>
    <col min="803" max="1024" width="9.140625" style="77"/>
    <col min="1025" max="1025" width="44.7109375" style="77" customWidth="1"/>
    <col min="1026" max="1026" width="10.5703125" style="77" customWidth="1"/>
    <col min="1027" max="1027" width="9.85546875" style="77" customWidth="1"/>
    <col min="1028" max="1028" width="10.42578125" style="77" customWidth="1"/>
    <col min="1029" max="1029" width="9.28515625" style="77" customWidth="1"/>
    <col min="1030" max="1030" width="9.5703125" style="77" customWidth="1"/>
    <col min="1031" max="1031" width="10" style="77" customWidth="1"/>
    <col min="1032" max="1033" width="8" style="77" customWidth="1"/>
    <col min="1034" max="1034" width="7.42578125" style="77" customWidth="1"/>
    <col min="1035" max="1035" width="6.42578125" style="77" customWidth="1"/>
    <col min="1036" max="1036" width="7.140625" style="77" customWidth="1"/>
    <col min="1037" max="1037" width="6.85546875" style="77" customWidth="1"/>
    <col min="1038" max="1038" width="7.85546875" style="77" customWidth="1"/>
    <col min="1039" max="1039" width="7.7109375" style="77" customWidth="1"/>
    <col min="1040" max="1040" width="7.5703125" style="77" customWidth="1"/>
    <col min="1041" max="1041" width="7.85546875" style="77" customWidth="1"/>
    <col min="1042" max="1042" width="9" style="77" customWidth="1"/>
    <col min="1043" max="1043" width="7.140625" style="77" customWidth="1"/>
    <col min="1044" max="1044" width="7.42578125" style="77" customWidth="1"/>
    <col min="1045" max="1045" width="9.7109375" style="77" customWidth="1"/>
    <col min="1046" max="1048" width="7.28515625" style="77" customWidth="1"/>
    <col min="1049" max="1049" width="8.28515625" style="77" customWidth="1"/>
    <col min="1050" max="1050" width="7.5703125" style="77" customWidth="1"/>
    <col min="1051" max="1051" width="8.28515625" style="77" customWidth="1"/>
    <col min="1052" max="1052" width="7.42578125" style="77" customWidth="1"/>
    <col min="1053" max="1053" width="8.28515625" style="77" customWidth="1"/>
    <col min="1054" max="1054" width="7.28515625" style="77" customWidth="1"/>
    <col min="1055" max="1055" width="7.7109375" style="77" customWidth="1"/>
    <col min="1056" max="1056" width="8.85546875" style="77" customWidth="1"/>
    <col min="1057" max="1057" width="9" style="77" customWidth="1"/>
    <col min="1058" max="1058" width="8.7109375" style="77" customWidth="1"/>
    <col min="1059" max="1280" width="9.140625" style="77"/>
    <col min="1281" max="1281" width="44.7109375" style="77" customWidth="1"/>
    <col min="1282" max="1282" width="10.5703125" style="77" customWidth="1"/>
    <col min="1283" max="1283" width="9.85546875" style="77" customWidth="1"/>
    <col min="1284" max="1284" width="10.42578125" style="77" customWidth="1"/>
    <col min="1285" max="1285" width="9.28515625" style="77" customWidth="1"/>
    <col min="1286" max="1286" width="9.5703125" style="77" customWidth="1"/>
    <col min="1287" max="1287" width="10" style="77" customWidth="1"/>
    <col min="1288" max="1289" width="8" style="77" customWidth="1"/>
    <col min="1290" max="1290" width="7.42578125" style="77" customWidth="1"/>
    <col min="1291" max="1291" width="6.42578125" style="77" customWidth="1"/>
    <col min="1292" max="1292" width="7.140625" style="77" customWidth="1"/>
    <col min="1293" max="1293" width="6.85546875" style="77" customWidth="1"/>
    <col min="1294" max="1294" width="7.85546875" style="77" customWidth="1"/>
    <col min="1295" max="1295" width="7.7109375" style="77" customWidth="1"/>
    <col min="1296" max="1296" width="7.5703125" style="77" customWidth="1"/>
    <col min="1297" max="1297" width="7.85546875" style="77" customWidth="1"/>
    <col min="1298" max="1298" width="9" style="77" customWidth="1"/>
    <col min="1299" max="1299" width="7.140625" style="77" customWidth="1"/>
    <col min="1300" max="1300" width="7.42578125" style="77" customWidth="1"/>
    <col min="1301" max="1301" width="9.7109375" style="77" customWidth="1"/>
    <col min="1302" max="1304" width="7.28515625" style="77" customWidth="1"/>
    <col min="1305" max="1305" width="8.28515625" style="77" customWidth="1"/>
    <col min="1306" max="1306" width="7.5703125" style="77" customWidth="1"/>
    <col min="1307" max="1307" width="8.28515625" style="77" customWidth="1"/>
    <col min="1308" max="1308" width="7.42578125" style="77" customWidth="1"/>
    <col min="1309" max="1309" width="8.28515625" style="77" customWidth="1"/>
    <col min="1310" max="1310" width="7.28515625" style="77" customWidth="1"/>
    <col min="1311" max="1311" width="7.7109375" style="77" customWidth="1"/>
    <col min="1312" max="1312" width="8.85546875" style="77" customWidth="1"/>
    <col min="1313" max="1313" width="9" style="77" customWidth="1"/>
    <col min="1314" max="1314" width="8.7109375" style="77" customWidth="1"/>
    <col min="1315" max="1536" width="9.140625" style="77"/>
    <col min="1537" max="1537" width="44.7109375" style="77" customWidth="1"/>
    <col min="1538" max="1538" width="10.5703125" style="77" customWidth="1"/>
    <col min="1539" max="1539" width="9.85546875" style="77" customWidth="1"/>
    <col min="1540" max="1540" width="10.42578125" style="77" customWidth="1"/>
    <col min="1541" max="1541" width="9.28515625" style="77" customWidth="1"/>
    <col min="1542" max="1542" width="9.5703125" style="77" customWidth="1"/>
    <col min="1543" max="1543" width="10" style="77" customWidth="1"/>
    <col min="1544" max="1545" width="8" style="77" customWidth="1"/>
    <col min="1546" max="1546" width="7.42578125" style="77" customWidth="1"/>
    <col min="1547" max="1547" width="6.42578125" style="77" customWidth="1"/>
    <col min="1548" max="1548" width="7.140625" style="77" customWidth="1"/>
    <col min="1549" max="1549" width="6.85546875" style="77" customWidth="1"/>
    <col min="1550" max="1550" width="7.85546875" style="77" customWidth="1"/>
    <col min="1551" max="1551" width="7.7109375" style="77" customWidth="1"/>
    <col min="1552" max="1552" width="7.5703125" style="77" customWidth="1"/>
    <col min="1553" max="1553" width="7.85546875" style="77" customWidth="1"/>
    <col min="1554" max="1554" width="9" style="77" customWidth="1"/>
    <col min="1555" max="1555" width="7.140625" style="77" customWidth="1"/>
    <col min="1556" max="1556" width="7.42578125" style="77" customWidth="1"/>
    <col min="1557" max="1557" width="9.7109375" style="77" customWidth="1"/>
    <col min="1558" max="1560" width="7.28515625" style="77" customWidth="1"/>
    <col min="1561" max="1561" width="8.28515625" style="77" customWidth="1"/>
    <col min="1562" max="1562" width="7.5703125" style="77" customWidth="1"/>
    <col min="1563" max="1563" width="8.28515625" style="77" customWidth="1"/>
    <col min="1564" max="1564" width="7.42578125" style="77" customWidth="1"/>
    <col min="1565" max="1565" width="8.28515625" style="77" customWidth="1"/>
    <col min="1566" max="1566" width="7.28515625" style="77" customWidth="1"/>
    <col min="1567" max="1567" width="7.7109375" style="77" customWidth="1"/>
    <col min="1568" max="1568" width="8.85546875" style="77" customWidth="1"/>
    <col min="1569" max="1569" width="9" style="77" customWidth="1"/>
    <col min="1570" max="1570" width="8.7109375" style="77" customWidth="1"/>
    <col min="1571" max="1792" width="9.140625" style="77"/>
    <col min="1793" max="1793" width="44.7109375" style="77" customWidth="1"/>
    <col min="1794" max="1794" width="10.5703125" style="77" customWidth="1"/>
    <col min="1795" max="1795" width="9.85546875" style="77" customWidth="1"/>
    <col min="1796" max="1796" width="10.42578125" style="77" customWidth="1"/>
    <col min="1797" max="1797" width="9.28515625" style="77" customWidth="1"/>
    <col min="1798" max="1798" width="9.5703125" style="77" customWidth="1"/>
    <col min="1799" max="1799" width="10" style="77" customWidth="1"/>
    <col min="1800" max="1801" width="8" style="77" customWidth="1"/>
    <col min="1802" max="1802" width="7.42578125" style="77" customWidth="1"/>
    <col min="1803" max="1803" width="6.42578125" style="77" customWidth="1"/>
    <col min="1804" max="1804" width="7.140625" style="77" customWidth="1"/>
    <col min="1805" max="1805" width="6.85546875" style="77" customWidth="1"/>
    <col min="1806" max="1806" width="7.85546875" style="77" customWidth="1"/>
    <col min="1807" max="1807" width="7.7109375" style="77" customWidth="1"/>
    <col min="1808" max="1808" width="7.5703125" style="77" customWidth="1"/>
    <col min="1809" max="1809" width="7.85546875" style="77" customWidth="1"/>
    <col min="1810" max="1810" width="9" style="77" customWidth="1"/>
    <col min="1811" max="1811" width="7.140625" style="77" customWidth="1"/>
    <col min="1812" max="1812" width="7.42578125" style="77" customWidth="1"/>
    <col min="1813" max="1813" width="9.7109375" style="77" customWidth="1"/>
    <col min="1814" max="1816" width="7.28515625" style="77" customWidth="1"/>
    <col min="1817" max="1817" width="8.28515625" style="77" customWidth="1"/>
    <col min="1818" max="1818" width="7.5703125" style="77" customWidth="1"/>
    <col min="1819" max="1819" width="8.28515625" style="77" customWidth="1"/>
    <col min="1820" max="1820" width="7.42578125" style="77" customWidth="1"/>
    <col min="1821" max="1821" width="8.28515625" style="77" customWidth="1"/>
    <col min="1822" max="1822" width="7.28515625" style="77" customWidth="1"/>
    <col min="1823" max="1823" width="7.7109375" style="77" customWidth="1"/>
    <col min="1824" max="1824" width="8.85546875" style="77" customWidth="1"/>
    <col min="1825" max="1825" width="9" style="77" customWidth="1"/>
    <col min="1826" max="1826" width="8.7109375" style="77" customWidth="1"/>
    <col min="1827" max="2048" width="9.140625" style="77"/>
    <col min="2049" max="2049" width="44.7109375" style="77" customWidth="1"/>
    <col min="2050" max="2050" width="10.5703125" style="77" customWidth="1"/>
    <col min="2051" max="2051" width="9.85546875" style="77" customWidth="1"/>
    <col min="2052" max="2052" width="10.42578125" style="77" customWidth="1"/>
    <col min="2053" max="2053" width="9.28515625" style="77" customWidth="1"/>
    <col min="2054" max="2054" width="9.5703125" style="77" customWidth="1"/>
    <col min="2055" max="2055" width="10" style="77" customWidth="1"/>
    <col min="2056" max="2057" width="8" style="77" customWidth="1"/>
    <col min="2058" max="2058" width="7.42578125" style="77" customWidth="1"/>
    <col min="2059" max="2059" width="6.42578125" style="77" customWidth="1"/>
    <col min="2060" max="2060" width="7.140625" style="77" customWidth="1"/>
    <col min="2061" max="2061" width="6.85546875" style="77" customWidth="1"/>
    <col min="2062" max="2062" width="7.85546875" style="77" customWidth="1"/>
    <col min="2063" max="2063" width="7.7109375" style="77" customWidth="1"/>
    <col min="2064" max="2064" width="7.5703125" style="77" customWidth="1"/>
    <col min="2065" max="2065" width="7.85546875" style="77" customWidth="1"/>
    <col min="2066" max="2066" width="9" style="77" customWidth="1"/>
    <col min="2067" max="2067" width="7.140625" style="77" customWidth="1"/>
    <col min="2068" max="2068" width="7.42578125" style="77" customWidth="1"/>
    <col min="2069" max="2069" width="9.7109375" style="77" customWidth="1"/>
    <col min="2070" max="2072" width="7.28515625" style="77" customWidth="1"/>
    <col min="2073" max="2073" width="8.28515625" style="77" customWidth="1"/>
    <col min="2074" max="2074" width="7.5703125" style="77" customWidth="1"/>
    <col min="2075" max="2075" width="8.28515625" style="77" customWidth="1"/>
    <col min="2076" max="2076" width="7.42578125" style="77" customWidth="1"/>
    <col min="2077" max="2077" width="8.28515625" style="77" customWidth="1"/>
    <col min="2078" max="2078" width="7.28515625" style="77" customWidth="1"/>
    <col min="2079" max="2079" width="7.7109375" style="77" customWidth="1"/>
    <col min="2080" max="2080" width="8.85546875" style="77" customWidth="1"/>
    <col min="2081" max="2081" width="9" style="77" customWidth="1"/>
    <col min="2082" max="2082" width="8.7109375" style="77" customWidth="1"/>
    <col min="2083" max="2304" width="9.140625" style="77"/>
    <col min="2305" max="2305" width="44.7109375" style="77" customWidth="1"/>
    <col min="2306" max="2306" width="10.5703125" style="77" customWidth="1"/>
    <col min="2307" max="2307" width="9.85546875" style="77" customWidth="1"/>
    <col min="2308" max="2308" width="10.42578125" style="77" customWidth="1"/>
    <col min="2309" max="2309" width="9.28515625" style="77" customWidth="1"/>
    <col min="2310" max="2310" width="9.5703125" style="77" customWidth="1"/>
    <col min="2311" max="2311" width="10" style="77" customWidth="1"/>
    <col min="2312" max="2313" width="8" style="77" customWidth="1"/>
    <col min="2314" max="2314" width="7.42578125" style="77" customWidth="1"/>
    <col min="2315" max="2315" width="6.42578125" style="77" customWidth="1"/>
    <col min="2316" max="2316" width="7.140625" style="77" customWidth="1"/>
    <col min="2317" max="2317" width="6.85546875" style="77" customWidth="1"/>
    <col min="2318" max="2318" width="7.85546875" style="77" customWidth="1"/>
    <col min="2319" max="2319" width="7.7109375" style="77" customWidth="1"/>
    <col min="2320" max="2320" width="7.5703125" style="77" customWidth="1"/>
    <col min="2321" max="2321" width="7.85546875" style="77" customWidth="1"/>
    <col min="2322" max="2322" width="9" style="77" customWidth="1"/>
    <col min="2323" max="2323" width="7.140625" style="77" customWidth="1"/>
    <col min="2324" max="2324" width="7.42578125" style="77" customWidth="1"/>
    <col min="2325" max="2325" width="9.7109375" style="77" customWidth="1"/>
    <col min="2326" max="2328" width="7.28515625" style="77" customWidth="1"/>
    <col min="2329" max="2329" width="8.28515625" style="77" customWidth="1"/>
    <col min="2330" max="2330" width="7.5703125" style="77" customWidth="1"/>
    <col min="2331" max="2331" width="8.28515625" style="77" customWidth="1"/>
    <col min="2332" max="2332" width="7.42578125" style="77" customWidth="1"/>
    <col min="2333" max="2333" width="8.28515625" style="77" customWidth="1"/>
    <col min="2334" max="2334" width="7.28515625" style="77" customWidth="1"/>
    <col min="2335" max="2335" width="7.7109375" style="77" customWidth="1"/>
    <col min="2336" max="2336" width="8.85546875" style="77" customWidth="1"/>
    <col min="2337" max="2337" width="9" style="77" customWidth="1"/>
    <col min="2338" max="2338" width="8.7109375" style="77" customWidth="1"/>
    <col min="2339" max="2560" width="9.140625" style="77"/>
    <col min="2561" max="2561" width="44.7109375" style="77" customWidth="1"/>
    <col min="2562" max="2562" width="10.5703125" style="77" customWidth="1"/>
    <col min="2563" max="2563" width="9.85546875" style="77" customWidth="1"/>
    <col min="2564" max="2564" width="10.42578125" style="77" customWidth="1"/>
    <col min="2565" max="2565" width="9.28515625" style="77" customWidth="1"/>
    <col min="2566" max="2566" width="9.5703125" style="77" customWidth="1"/>
    <col min="2567" max="2567" width="10" style="77" customWidth="1"/>
    <col min="2568" max="2569" width="8" style="77" customWidth="1"/>
    <col min="2570" max="2570" width="7.42578125" style="77" customWidth="1"/>
    <col min="2571" max="2571" width="6.42578125" style="77" customWidth="1"/>
    <col min="2572" max="2572" width="7.140625" style="77" customWidth="1"/>
    <col min="2573" max="2573" width="6.85546875" style="77" customWidth="1"/>
    <col min="2574" max="2574" width="7.85546875" style="77" customWidth="1"/>
    <col min="2575" max="2575" width="7.7109375" style="77" customWidth="1"/>
    <col min="2576" max="2576" width="7.5703125" style="77" customWidth="1"/>
    <col min="2577" max="2577" width="7.85546875" style="77" customWidth="1"/>
    <col min="2578" max="2578" width="9" style="77" customWidth="1"/>
    <col min="2579" max="2579" width="7.140625" style="77" customWidth="1"/>
    <col min="2580" max="2580" width="7.42578125" style="77" customWidth="1"/>
    <col min="2581" max="2581" width="9.7109375" style="77" customWidth="1"/>
    <col min="2582" max="2584" width="7.28515625" style="77" customWidth="1"/>
    <col min="2585" max="2585" width="8.28515625" style="77" customWidth="1"/>
    <col min="2586" max="2586" width="7.5703125" style="77" customWidth="1"/>
    <col min="2587" max="2587" width="8.28515625" style="77" customWidth="1"/>
    <col min="2588" max="2588" width="7.42578125" style="77" customWidth="1"/>
    <col min="2589" max="2589" width="8.28515625" style="77" customWidth="1"/>
    <col min="2590" max="2590" width="7.28515625" style="77" customWidth="1"/>
    <col min="2591" max="2591" width="7.7109375" style="77" customWidth="1"/>
    <col min="2592" max="2592" width="8.85546875" style="77" customWidth="1"/>
    <col min="2593" max="2593" width="9" style="77" customWidth="1"/>
    <col min="2594" max="2594" width="8.7109375" style="77" customWidth="1"/>
    <col min="2595" max="2816" width="9.140625" style="77"/>
    <col min="2817" max="2817" width="44.7109375" style="77" customWidth="1"/>
    <col min="2818" max="2818" width="10.5703125" style="77" customWidth="1"/>
    <col min="2819" max="2819" width="9.85546875" style="77" customWidth="1"/>
    <col min="2820" max="2820" width="10.42578125" style="77" customWidth="1"/>
    <col min="2821" max="2821" width="9.28515625" style="77" customWidth="1"/>
    <col min="2822" max="2822" width="9.5703125" style="77" customWidth="1"/>
    <col min="2823" max="2823" width="10" style="77" customWidth="1"/>
    <col min="2824" max="2825" width="8" style="77" customWidth="1"/>
    <col min="2826" max="2826" width="7.42578125" style="77" customWidth="1"/>
    <col min="2827" max="2827" width="6.42578125" style="77" customWidth="1"/>
    <col min="2828" max="2828" width="7.140625" style="77" customWidth="1"/>
    <col min="2829" max="2829" width="6.85546875" style="77" customWidth="1"/>
    <col min="2830" max="2830" width="7.85546875" style="77" customWidth="1"/>
    <col min="2831" max="2831" width="7.7109375" style="77" customWidth="1"/>
    <col min="2832" max="2832" width="7.5703125" style="77" customWidth="1"/>
    <col min="2833" max="2833" width="7.85546875" style="77" customWidth="1"/>
    <col min="2834" max="2834" width="9" style="77" customWidth="1"/>
    <col min="2835" max="2835" width="7.140625" style="77" customWidth="1"/>
    <col min="2836" max="2836" width="7.42578125" style="77" customWidth="1"/>
    <col min="2837" max="2837" width="9.7109375" style="77" customWidth="1"/>
    <col min="2838" max="2840" width="7.28515625" style="77" customWidth="1"/>
    <col min="2841" max="2841" width="8.28515625" style="77" customWidth="1"/>
    <col min="2842" max="2842" width="7.5703125" style="77" customWidth="1"/>
    <col min="2843" max="2843" width="8.28515625" style="77" customWidth="1"/>
    <col min="2844" max="2844" width="7.42578125" style="77" customWidth="1"/>
    <col min="2845" max="2845" width="8.28515625" style="77" customWidth="1"/>
    <col min="2846" max="2846" width="7.28515625" style="77" customWidth="1"/>
    <col min="2847" max="2847" width="7.7109375" style="77" customWidth="1"/>
    <col min="2848" max="2848" width="8.85546875" style="77" customWidth="1"/>
    <col min="2849" max="2849" width="9" style="77" customWidth="1"/>
    <col min="2850" max="2850" width="8.7109375" style="77" customWidth="1"/>
    <col min="2851" max="3072" width="9.140625" style="77"/>
    <col min="3073" max="3073" width="44.7109375" style="77" customWidth="1"/>
    <col min="3074" max="3074" width="10.5703125" style="77" customWidth="1"/>
    <col min="3075" max="3075" width="9.85546875" style="77" customWidth="1"/>
    <col min="3076" max="3076" width="10.42578125" style="77" customWidth="1"/>
    <col min="3077" max="3077" width="9.28515625" style="77" customWidth="1"/>
    <col min="3078" max="3078" width="9.5703125" style="77" customWidth="1"/>
    <col min="3079" max="3079" width="10" style="77" customWidth="1"/>
    <col min="3080" max="3081" width="8" style="77" customWidth="1"/>
    <col min="3082" max="3082" width="7.42578125" style="77" customWidth="1"/>
    <col min="3083" max="3083" width="6.42578125" style="77" customWidth="1"/>
    <col min="3084" max="3084" width="7.140625" style="77" customWidth="1"/>
    <col min="3085" max="3085" width="6.85546875" style="77" customWidth="1"/>
    <col min="3086" max="3086" width="7.85546875" style="77" customWidth="1"/>
    <col min="3087" max="3087" width="7.7109375" style="77" customWidth="1"/>
    <col min="3088" max="3088" width="7.5703125" style="77" customWidth="1"/>
    <col min="3089" max="3089" width="7.85546875" style="77" customWidth="1"/>
    <col min="3090" max="3090" width="9" style="77" customWidth="1"/>
    <col min="3091" max="3091" width="7.140625" style="77" customWidth="1"/>
    <col min="3092" max="3092" width="7.42578125" style="77" customWidth="1"/>
    <col min="3093" max="3093" width="9.7109375" style="77" customWidth="1"/>
    <col min="3094" max="3096" width="7.28515625" style="77" customWidth="1"/>
    <col min="3097" max="3097" width="8.28515625" style="77" customWidth="1"/>
    <col min="3098" max="3098" width="7.5703125" style="77" customWidth="1"/>
    <col min="3099" max="3099" width="8.28515625" style="77" customWidth="1"/>
    <col min="3100" max="3100" width="7.42578125" style="77" customWidth="1"/>
    <col min="3101" max="3101" width="8.28515625" style="77" customWidth="1"/>
    <col min="3102" max="3102" width="7.28515625" style="77" customWidth="1"/>
    <col min="3103" max="3103" width="7.7109375" style="77" customWidth="1"/>
    <col min="3104" max="3104" width="8.85546875" style="77" customWidth="1"/>
    <col min="3105" max="3105" width="9" style="77" customWidth="1"/>
    <col min="3106" max="3106" width="8.7109375" style="77" customWidth="1"/>
    <col min="3107" max="3328" width="9.140625" style="77"/>
    <col min="3329" max="3329" width="44.7109375" style="77" customWidth="1"/>
    <col min="3330" max="3330" width="10.5703125" style="77" customWidth="1"/>
    <col min="3331" max="3331" width="9.85546875" style="77" customWidth="1"/>
    <col min="3332" max="3332" width="10.42578125" style="77" customWidth="1"/>
    <col min="3333" max="3333" width="9.28515625" style="77" customWidth="1"/>
    <col min="3334" max="3334" width="9.5703125" style="77" customWidth="1"/>
    <col min="3335" max="3335" width="10" style="77" customWidth="1"/>
    <col min="3336" max="3337" width="8" style="77" customWidth="1"/>
    <col min="3338" max="3338" width="7.42578125" style="77" customWidth="1"/>
    <col min="3339" max="3339" width="6.42578125" style="77" customWidth="1"/>
    <col min="3340" max="3340" width="7.140625" style="77" customWidth="1"/>
    <col min="3341" max="3341" width="6.85546875" style="77" customWidth="1"/>
    <col min="3342" max="3342" width="7.85546875" style="77" customWidth="1"/>
    <col min="3343" max="3343" width="7.7109375" style="77" customWidth="1"/>
    <col min="3344" max="3344" width="7.5703125" style="77" customWidth="1"/>
    <col min="3345" max="3345" width="7.85546875" style="77" customWidth="1"/>
    <col min="3346" max="3346" width="9" style="77" customWidth="1"/>
    <col min="3347" max="3347" width="7.140625" style="77" customWidth="1"/>
    <col min="3348" max="3348" width="7.42578125" style="77" customWidth="1"/>
    <col min="3349" max="3349" width="9.7109375" style="77" customWidth="1"/>
    <col min="3350" max="3352" width="7.28515625" style="77" customWidth="1"/>
    <col min="3353" max="3353" width="8.28515625" style="77" customWidth="1"/>
    <col min="3354" max="3354" width="7.5703125" style="77" customWidth="1"/>
    <col min="3355" max="3355" width="8.28515625" style="77" customWidth="1"/>
    <col min="3356" max="3356" width="7.42578125" style="77" customWidth="1"/>
    <col min="3357" max="3357" width="8.28515625" style="77" customWidth="1"/>
    <col min="3358" max="3358" width="7.28515625" style="77" customWidth="1"/>
    <col min="3359" max="3359" width="7.7109375" style="77" customWidth="1"/>
    <col min="3360" max="3360" width="8.85546875" style="77" customWidth="1"/>
    <col min="3361" max="3361" width="9" style="77" customWidth="1"/>
    <col min="3362" max="3362" width="8.7109375" style="77" customWidth="1"/>
    <col min="3363" max="3584" width="9.140625" style="77"/>
    <col min="3585" max="3585" width="44.7109375" style="77" customWidth="1"/>
    <col min="3586" max="3586" width="10.5703125" style="77" customWidth="1"/>
    <col min="3587" max="3587" width="9.85546875" style="77" customWidth="1"/>
    <col min="3588" max="3588" width="10.42578125" style="77" customWidth="1"/>
    <col min="3589" max="3589" width="9.28515625" style="77" customWidth="1"/>
    <col min="3590" max="3590" width="9.5703125" style="77" customWidth="1"/>
    <col min="3591" max="3591" width="10" style="77" customWidth="1"/>
    <col min="3592" max="3593" width="8" style="77" customWidth="1"/>
    <col min="3594" max="3594" width="7.42578125" style="77" customWidth="1"/>
    <col min="3595" max="3595" width="6.42578125" style="77" customWidth="1"/>
    <col min="3596" max="3596" width="7.140625" style="77" customWidth="1"/>
    <col min="3597" max="3597" width="6.85546875" style="77" customWidth="1"/>
    <col min="3598" max="3598" width="7.85546875" style="77" customWidth="1"/>
    <col min="3599" max="3599" width="7.7109375" style="77" customWidth="1"/>
    <col min="3600" max="3600" width="7.5703125" style="77" customWidth="1"/>
    <col min="3601" max="3601" width="7.85546875" style="77" customWidth="1"/>
    <col min="3602" max="3602" width="9" style="77" customWidth="1"/>
    <col min="3603" max="3603" width="7.140625" style="77" customWidth="1"/>
    <col min="3604" max="3604" width="7.42578125" style="77" customWidth="1"/>
    <col min="3605" max="3605" width="9.7109375" style="77" customWidth="1"/>
    <col min="3606" max="3608" width="7.28515625" style="77" customWidth="1"/>
    <col min="3609" max="3609" width="8.28515625" style="77" customWidth="1"/>
    <col min="3610" max="3610" width="7.5703125" style="77" customWidth="1"/>
    <col min="3611" max="3611" width="8.28515625" style="77" customWidth="1"/>
    <col min="3612" max="3612" width="7.42578125" style="77" customWidth="1"/>
    <col min="3613" max="3613" width="8.28515625" style="77" customWidth="1"/>
    <col min="3614" max="3614" width="7.28515625" style="77" customWidth="1"/>
    <col min="3615" max="3615" width="7.7109375" style="77" customWidth="1"/>
    <col min="3616" max="3616" width="8.85546875" style="77" customWidth="1"/>
    <col min="3617" max="3617" width="9" style="77" customWidth="1"/>
    <col min="3618" max="3618" width="8.7109375" style="77" customWidth="1"/>
    <col min="3619" max="3840" width="9.140625" style="77"/>
    <col min="3841" max="3841" width="44.7109375" style="77" customWidth="1"/>
    <col min="3842" max="3842" width="10.5703125" style="77" customWidth="1"/>
    <col min="3843" max="3843" width="9.85546875" style="77" customWidth="1"/>
    <col min="3844" max="3844" width="10.42578125" style="77" customWidth="1"/>
    <col min="3845" max="3845" width="9.28515625" style="77" customWidth="1"/>
    <col min="3846" max="3846" width="9.5703125" style="77" customWidth="1"/>
    <col min="3847" max="3847" width="10" style="77" customWidth="1"/>
    <col min="3848" max="3849" width="8" style="77" customWidth="1"/>
    <col min="3850" max="3850" width="7.42578125" style="77" customWidth="1"/>
    <col min="3851" max="3851" width="6.42578125" style="77" customWidth="1"/>
    <col min="3852" max="3852" width="7.140625" style="77" customWidth="1"/>
    <col min="3853" max="3853" width="6.85546875" style="77" customWidth="1"/>
    <col min="3854" max="3854" width="7.85546875" style="77" customWidth="1"/>
    <col min="3855" max="3855" width="7.7109375" style="77" customWidth="1"/>
    <col min="3856" max="3856" width="7.5703125" style="77" customWidth="1"/>
    <col min="3857" max="3857" width="7.85546875" style="77" customWidth="1"/>
    <col min="3858" max="3858" width="9" style="77" customWidth="1"/>
    <col min="3859" max="3859" width="7.140625" style="77" customWidth="1"/>
    <col min="3860" max="3860" width="7.42578125" style="77" customWidth="1"/>
    <col min="3861" max="3861" width="9.7109375" style="77" customWidth="1"/>
    <col min="3862" max="3864" width="7.28515625" style="77" customWidth="1"/>
    <col min="3865" max="3865" width="8.28515625" style="77" customWidth="1"/>
    <col min="3866" max="3866" width="7.5703125" style="77" customWidth="1"/>
    <col min="3867" max="3867" width="8.28515625" style="77" customWidth="1"/>
    <col min="3868" max="3868" width="7.42578125" style="77" customWidth="1"/>
    <col min="3869" max="3869" width="8.28515625" style="77" customWidth="1"/>
    <col min="3870" max="3870" width="7.28515625" style="77" customWidth="1"/>
    <col min="3871" max="3871" width="7.7109375" style="77" customWidth="1"/>
    <col min="3872" max="3872" width="8.85546875" style="77" customWidth="1"/>
    <col min="3873" max="3873" width="9" style="77" customWidth="1"/>
    <col min="3874" max="3874" width="8.7109375" style="77" customWidth="1"/>
    <col min="3875" max="4096" width="9.140625" style="77"/>
    <col min="4097" max="4097" width="44.7109375" style="77" customWidth="1"/>
    <col min="4098" max="4098" width="10.5703125" style="77" customWidth="1"/>
    <col min="4099" max="4099" width="9.85546875" style="77" customWidth="1"/>
    <col min="4100" max="4100" width="10.42578125" style="77" customWidth="1"/>
    <col min="4101" max="4101" width="9.28515625" style="77" customWidth="1"/>
    <col min="4102" max="4102" width="9.5703125" style="77" customWidth="1"/>
    <col min="4103" max="4103" width="10" style="77" customWidth="1"/>
    <col min="4104" max="4105" width="8" style="77" customWidth="1"/>
    <col min="4106" max="4106" width="7.42578125" style="77" customWidth="1"/>
    <col min="4107" max="4107" width="6.42578125" style="77" customWidth="1"/>
    <col min="4108" max="4108" width="7.140625" style="77" customWidth="1"/>
    <col min="4109" max="4109" width="6.85546875" style="77" customWidth="1"/>
    <col min="4110" max="4110" width="7.85546875" style="77" customWidth="1"/>
    <col min="4111" max="4111" width="7.7109375" style="77" customWidth="1"/>
    <col min="4112" max="4112" width="7.5703125" style="77" customWidth="1"/>
    <col min="4113" max="4113" width="7.85546875" style="77" customWidth="1"/>
    <col min="4114" max="4114" width="9" style="77" customWidth="1"/>
    <col min="4115" max="4115" width="7.140625" style="77" customWidth="1"/>
    <col min="4116" max="4116" width="7.42578125" style="77" customWidth="1"/>
    <col min="4117" max="4117" width="9.7109375" style="77" customWidth="1"/>
    <col min="4118" max="4120" width="7.28515625" style="77" customWidth="1"/>
    <col min="4121" max="4121" width="8.28515625" style="77" customWidth="1"/>
    <col min="4122" max="4122" width="7.5703125" style="77" customWidth="1"/>
    <col min="4123" max="4123" width="8.28515625" style="77" customWidth="1"/>
    <col min="4124" max="4124" width="7.42578125" style="77" customWidth="1"/>
    <col min="4125" max="4125" width="8.28515625" style="77" customWidth="1"/>
    <col min="4126" max="4126" width="7.28515625" style="77" customWidth="1"/>
    <col min="4127" max="4127" width="7.7109375" style="77" customWidth="1"/>
    <col min="4128" max="4128" width="8.85546875" style="77" customWidth="1"/>
    <col min="4129" max="4129" width="9" style="77" customWidth="1"/>
    <col min="4130" max="4130" width="8.7109375" style="77" customWidth="1"/>
    <col min="4131" max="4352" width="9.140625" style="77"/>
    <col min="4353" max="4353" width="44.7109375" style="77" customWidth="1"/>
    <col min="4354" max="4354" width="10.5703125" style="77" customWidth="1"/>
    <col min="4355" max="4355" width="9.85546875" style="77" customWidth="1"/>
    <col min="4356" max="4356" width="10.42578125" style="77" customWidth="1"/>
    <col min="4357" max="4357" width="9.28515625" style="77" customWidth="1"/>
    <col min="4358" max="4358" width="9.5703125" style="77" customWidth="1"/>
    <col min="4359" max="4359" width="10" style="77" customWidth="1"/>
    <col min="4360" max="4361" width="8" style="77" customWidth="1"/>
    <col min="4362" max="4362" width="7.42578125" style="77" customWidth="1"/>
    <col min="4363" max="4363" width="6.42578125" style="77" customWidth="1"/>
    <col min="4364" max="4364" width="7.140625" style="77" customWidth="1"/>
    <col min="4365" max="4365" width="6.85546875" style="77" customWidth="1"/>
    <col min="4366" max="4366" width="7.85546875" style="77" customWidth="1"/>
    <col min="4367" max="4367" width="7.7109375" style="77" customWidth="1"/>
    <col min="4368" max="4368" width="7.5703125" style="77" customWidth="1"/>
    <col min="4369" max="4369" width="7.85546875" style="77" customWidth="1"/>
    <col min="4370" max="4370" width="9" style="77" customWidth="1"/>
    <col min="4371" max="4371" width="7.140625" style="77" customWidth="1"/>
    <col min="4372" max="4372" width="7.42578125" style="77" customWidth="1"/>
    <col min="4373" max="4373" width="9.7109375" style="77" customWidth="1"/>
    <col min="4374" max="4376" width="7.28515625" style="77" customWidth="1"/>
    <col min="4377" max="4377" width="8.28515625" style="77" customWidth="1"/>
    <col min="4378" max="4378" width="7.5703125" style="77" customWidth="1"/>
    <col min="4379" max="4379" width="8.28515625" style="77" customWidth="1"/>
    <col min="4380" max="4380" width="7.42578125" style="77" customWidth="1"/>
    <col min="4381" max="4381" width="8.28515625" style="77" customWidth="1"/>
    <col min="4382" max="4382" width="7.28515625" style="77" customWidth="1"/>
    <col min="4383" max="4383" width="7.7109375" style="77" customWidth="1"/>
    <col min="4384" max="4384" width="8.85546875" style="77" customWidth="1"/>
    <col min="4385" max="4385" width="9" style="77" customWidth="1"/>
    <col min="4386" max="4386" width="8.7109375" style="77" customWidth="1"/>
    <col min="4387" max="4608" width="9.140625" style="77"/>
    <col min="4609" max="4609" width="44.7109375" style="77" customWidth="1"/>
    <col min="4610" max="4610" width="10.5703125" style="77" customWidth="1"/>
    <col min="4611" max="4611" width="9.85546875" style="77" customWidth="1"/>
    <col min="4612" max="4612" width="10.42578125" style="77" customWidth="1"/>
    <col min="4613" max="4613" width="9.28515625" style="77" customWidth="1"/>
    <col min="4614" max="4614" width="9.5703125" style="77" customWidth="1"/>
    <col min="4615" max="4615" width="10" style="77" customWidth="1"/>
    <col min="4616" max="4617" width="8" style="77" customWidth="1"/>
    <col min="4618" max="4618" width="7.42578125" style="77" customWidth="1"/>
    <col min="4619" max="4619" width="6.42578125" style="77" customWidth="1"/>
    <col min="4620" max="4620" width="7.140625" style="77" customWidth="1"/>
    <col min="4621" max="4621" width="6.85546875" style="77" customWidth="1"/>
    <col min="4622" max="4622" width="7.85546875" style="77" customWidth="1"/>
    <col min="4623" max="4623" width="7.7109375" style="77" customWidth="1"/>
    <col min="4624" max="4624" width="7.5703125" style="77" customWidth="1"/>
    <col min="4625" max="4625" width="7.85546875" style="77" customWidth="1"/>
    <col min="4626" max="4626" width="9" style="77" customWidth="1"/>
    <col min="4627" max="4627" width="7.140625" style="77" customWidth="1"/>
    <col min="4628" max="4628" width="7.42578125" style="77" customWidth="1"/>
    <col min="4629" max="4629" width="9.7109375" style="77" customWidth="1"/>
    <col min="4630" max="4632" width="7.28515625" style="77" customWidth="1"/>
    <col min="4633" max="4633" width="8.28515625" style="77" customWidth="1"/>
    <col min="4634" max="4634" width="7.5703125" style="77" customWidth="1"/>
    <col min="4635" max="4635" width="8.28515625" style="77" customWidth="1"/>
    <col min="4636" max="4636" width="7.42578125" style="77" customWidth="1"/>
    <col min="4637" max="4637" width="8.28515625" style="77" customWidth="1"/>
    <col min="4638" max="4638" width="7.28515625" style="77" customWidth="1"/>
    <col min="4639" max="4639" width="7.7109375" style="77" customWidth="1"/>
    <col min="4640" max="4640" width="8.85546875" style="77" customWidth="1"/>
    <col min="4641" max="4641" width="9" style="77" customWidth="1"/>
    <col min="4642" max="4642" width="8.7109375" style="77" customWidth="1"/>
    <col min="4643" max="4864" width="9.140625" style="77"/>
    <col min="4865" max="4865" width="44.7109375" style="77" customWidth="1"/>
    <col min="4866" max="4866" width="10.5703125" style="77" customWidth="1"/>
    <col min="4867" max="4867" width="9.85546875" style="77" customWidth="1"/>
    <col min="4868" max="4868" width="10.42578125" style="77" customWidth="1"/>
    <col min="4869" max="4869" width="9.28515625" style="77" customWidth="1"/>
    <col min="4870" max="4870" width="9.5703125" style="77" customWidth="1"/>
    <col min="4871" max="4871" width="10" style="77" customWidth="1"/>
    <col min="4872" max="4873" width="8" style="77" customWidth="1"/>
    <col min="4874" max="4874" width="7.42578125" style="77" customWidth="1"/>
    <col min="4875" max="4875" width="6.42578125" style="77" customWidth="1"/>
    <col min="4876" max="4876" width="7.140625" style="77" customWidth="1"/>
    <col min="4877" max="4877" width="6.85546875" style="77" customWidth="1"/>
    <col min="4878" max="4878" width="7.85546875" style="77" customWidth="1"/>
    <col min="4879" max="4879" width="7.7109375" style="77" customWidth="1"/>
    <col min="4880" max="4880" width="7.5703125" style="77" customWidth="1"/>
    <col min="4881" max="4881" width="7.85546875" style="77" customWidth="1"/>
    <col min="4882" max="4882" width="9" style="77" customWidth="1"/>
    <col min="4883" max="4883" width="7.140625" style="77" customWidth="1"/>
    <col min="4884" max="4884" width="7.42578125" style="77" customWidth="1"/>
    <col min="4885" max="4885" width="9.7109375" style="77" customWidth="1"/>
    <col min="4886" max="4888" width="7.28515625" style="77" customWidth="1"/>
    <col min="4889" max="4889" width="8.28515625" style="77" customWidth="1"/>
    <col min="4890" max="4890" width="7.5703125" style="77" customWidth="1"/>
    <col min="4891" max="4891" width="8.28515625" style="77" customWidth="1"/>
    <col min="4892" max="4892" width="7.42578125" style="77" customWidth="1"/>
    <col min="4893" max="4893" width="8.28515625" style="77" customWidth="1"/>
    <col min="4894" max="4894" width="7.28515625" style="77" customWidth="1"/>
    <col min="4895" max="4895" width="7.7109375" style="77" customWidth="1"/>
    <col min="4896" max="4896" width="8.85546875" style="77" customWidth="1"/>
    <col min="4897" max="4897" width="9" style="77" customWidth="1"/>
    <col min="4898" max="4898" width="8.7109375" style="77" customWidth="1"/>
    <col min="4899" max="5120" width="9.140625" style="77"/>
    <col min="5121" max="5121" width="44.7109375" style="77" customWidth="1"/>
    <col min="5122" max="5122" width="10.5703125" style="77" customWidth="1"/>
    <col min="5123" max="5123" width="9.85546875" style="77" customWidth="1"/>
    <col min="5124" max="5124" width="10.42578125" style="77" customWidth="1"/>
    <col min="5125" max="5125" width="9.28515625" style="77" customWidth="1"/>
    <col min="5126" max="5126" width="9.5703125" style="77" customWidth="1"/>
    <col min="5127" max="5127" width="10" style="77" customWidth="1"/>
    <col min="5128" max="5129" width="8" style="77" customWidth="1"/>
    <col min="5130" max="5130" width="7.42578125" style="77" customWidth="1"/>
    <col min="5131" max="5131" width="6.42578125" style="77" customWidth="1"/>
    <col min="5132" max="5132" width="7.140625" style="77" customWidth="1"/>
    <col min="5133" max="5133" width="6.85546875" style="77" customWidth="1"/>
    <col min="5134" max="5134" width="7.85546875" style="77" customWidth="1"/>
    <col min="5135" max="5135" width="7.7109375" style="77" customWidth="1"/>
    <col min="5136" max="5136" width="7.5703125" style="77" customWidth="1"/>
    <col min="5137" max="5137" width="7.85546875" style="77" customWidth="1"/>
    <col min="5138" max="5138" width="9" style="77" customWidth="1"/>
    <col min="5139" max="5139" width="7.140625" style="77" customWidth="1"/>
    <col min="5140" max="5140" width="7.42578125" style="77" customWidth="1"/>
    <col min="5141" max="5141" width="9.7109375" style="77" customWidth="1"/>
    <col min="5142" max="5144" width="7.28515625" style="77" customWidth="1"/>
    <col min="5145" max="5145" width="8.28515625" style="77" customWidth="1"/>
    <col min="5146" max="5146" width="7.5703125" style="77" customWidth="1"/>
    <col min="5147" max="5147" width="8.28515625" style="77" customWidth="1"/>
    <col min="5148" max="5148" width="7.42578125" style="77" customWidth="1"/>
    <col min="5149" max="5149" width="8.28515625" style="77" customWidth="1"/>
    <col min="5150" max="5150" width="7.28515625" style="77" customWidth="1"/>
    <col min="5151" max="5151" width="7.7109375" style="77" customWidth="1"/>
    <col min="5152" max="5152" width="8.85546875" style="77" customWidth="1"/>
    <col min="5153" max="5153" width="9" style="77" customWidth="1"/>
    <col min="5154" max="5154" width="8.7109375" style="77" customWidth="1"/>
    <col min="5155" max="5376" width="9.140625" style="77"/>
    <col min="5377" max="5377" width="44.7109375" style="77" customWidth="1"/>
    <col min="5378" max="5378" width="10.5703125" style="77" customWidth="1"/>
    <col min="5379" max="5379" width="9.85546875" style="77" customWidth="1"/>
    <col min="5380" max="5380" width="10.42578125" style="77" customWidth="1"/>
    <col min="5381" max="5381" width="9.28515625" style="77" customWidth="1"/>
    <col min="5382" max="5382" width="9.5703125" style="77" customWidth="1"/>
    <col min="5383" max="5383" width="10" style="77" customWidth="1"/>
    <col min="5384" max="5385" width="8" style="77" customWidth="1"/>
    <col min="5386" max="5386" width="7.42578125" style="77" customWidth="1"/>
    <col min="5387" max="5387" width="6.42578125" style="77" customWidth="1"/>
    <col min="5388" max="5388" width="7.140625" style="77" customWidth="1"/>
    <col min="5389" max="5389" width="6.85546875" style="77" customWidth="1"/>
    <col min="5390" max="5390" width="7.85546875" style="77" customWidth="1"/>
    <col min="5391" max="5391" width="7.7109375" style="77" customWidth="1"/>
    <col min="5392" max="5392" width="7.5703125" style="77" customWidth="1"/>
    <col min="5393" max="5393" width="7.85546875" style="77" customWidth="1"/>
    <col min="5394" max="5394" width="9" style="77" customWidth="1"/>
    <col min="5395" max="5395" width="7.140625" style="77" customWidth="1"/>
    <col min="5396" max="5396" width="7.42578125" style="77" customWidth="1"/>
    <col min="5397" max="5397" width="9.7109375" style="77" customWidth="1"/>
    <col min="5398" max="5400" width="7.28515625" style="77" customWidth="1"/>
    <col min="5401" max="5401" width="8.28515625" style="77" customWidth="1"/>
    <col min="5402" max="5402" width="7.5703125" style="77" customWidth="1"/>
    <col min="5403" max="5403" width="8.28515625" style="77" customWidth="1"/>
    <col min="5404" max="5404" width="7.42578125" style="77" customWidth="1"/>
    <col min="5405" max="5405" width="8.28515625" style="77" customWidth="1"/>
    <col min="5406" max="5406" width="7.28515625" style="77" customWidth="1"/>
    <col min="5407" max="5407" width="7.7109375" style="77" customWidth="1"/>
    <col min="5408" max="5408" width="8.85546875" style="77" customWidth="1"/>
    <col min="5409" max="5409" width="9" style="77" customWidth="1"/>
    <col min="5410" max="5410" width="8.7109375" style="77" customWidth="1"/>
    <col min="5411" max="5632" width="9.140625" style="77"/>
    <col min="5633" max="5633" width="44.7109375" style="77" customWidth="1"/>
    <col min="5634" max="5634" width="10.5703125" style="77" customWidth="1"/>
    <col min="5635" max="5635" width="9.85546875" style="77" customWidth="1"/>
    <col min="5636" max="5636" width="10.42578125" style="77" customWidth="1"/>
    <col min="5637" max="5637" width="9.28515625" style="77" customWidth="1"/>
    <col min="5638" max="5638" width="9.5703125" style="77" customWidth="1"/>
    <col min="5639" max="5639" width="10" style="77" customWidth="1"/>
    <col min="5640" max="5641" width="8" style="77" customWidth="1"/>
    <col min="5642" max="5642" width="7.42578125" style="77" customWidth="1"/>
    <col min="5643" max="5643" width="6.42578125" style="77" customWidth="1"/>
    <col min="5644" max="5644" width="7.140625" style="77" customWidth="1"/>
    <col min="5645" max="5645" width="6.85546875" style="77" customWidth="1"/>
    <col min="5646" max="5646" width="7.85546875" style="77" customWidth="1"/>
    <col min="5647" max="5647" width="7.7109375" style="77" customWidth="1"/>
    <col min="5648" max="5648" width="7.5703125" style="77" customWidth="1"/>
    <col min="5649" max="5649" width="7.85546875" style="77" customWidth="1"/>
    <col min="5650" max="5650" width="9" style="77" customWidth="1"/>
    <col min="5651" max="5651" width="7.140625" style="77" customWidth="1"/>
    <col min="5652" max="5652" width="7.42578125" style="77" customWidth="1"/>
    <col min="5653" max="5653" width="9.7109375" style="77" customWidth="1"/>
    <col min="5654" max="5656" width="7.28515625" style="77" customWidth="1"/>
    <col min="5657" max="5657" width="8.28515625" style="77" customWidth="1"/>
    <col min="5658" max="5658" width="7.5703125" style="77" customWidth="1"/>
    <col min="5659" max="5659" width="8.28515625" style="77" customWidth="1"/>
    <col min="5660" max="5660" width="7.42578125" style="77" customWidth="1"/>
    <col min="5661" max="5661" width="8.28515625" style="77" customWidth="1"/>
    <col min="5662" max="5662" width="7.28515625" style="77" customWidth="1"/>
    <col min="5663" max="5663" width="7.7109375" style="77" customWidth="1"/>
    <col min="5664" max="5664" width="8.85546875" style="77" customWidth="1"/>
    <col min="5665" max="5665" width="9" style="77" customWidth="1"/>
    <col min="5666" max="5666" width="8.7109375" style="77" customWidth="1"/>
    <col min="5667" max="5888" width="9.140625" style="77"/>
    <col min="5889" max="5889" width="44.7109375" style="77" customWidth="1"/>
    <col min="5890" max="5890" width="10.5703125" style="77" customWidth="1"/>
    <col min="5891" max="5891" width="9.85546875" style="77" customWidth="1"/>
    <col min="5892" max="5892" width="10.42578125" style="77" customWidth="1"/>
    <col min="5893" max="5893" width="9.28515625" style="77" customWidth="1"/>
    <col min="5894" max="5894" width="9.5703125" style="77" customWidth="1"/>
    <col min="5895" max="5895" width="10" style="77" customWidth="1"/>
    <col min="5896" max="5897" width="8" style="77" customWidth="1"/>
    <col min="5898" max="5898" width="7.42578125" style="77" customWidth="1"/>
    <col min="5899" max="5899" width="6.42578125" style="77" customWidth="1"/>
    <col min="5900" max="5900" width="7.140625" style="77" customWidth="1"/>
    <col min="5901" max="5901" width="6.85546875" style="77" customWidth="1"/>
    <col min="5902" max="5902" width="7.85546875" style="77" customWidth="1"/>
    <col min="5903" max="5903" width="7.7109375" style="77" customWidth="1"/>
    <col min="5904" max="5904" width="7.5703125" style="77" customWidth="1"/>
    <col min="5905" max="5905" width="7.85546875" style="77" customWidth="1"/>
    <col min="5906" max="5906" width="9" style="77" customWidth="1"/>
    <col min="5907" max="5907" width="7.140625" style="77" customWidth="1"/>
    <col min="5908" max="5908" width="7.42578125" style="77" customWidth="1"/>
    <col min="5909" max="5909" width="9.7109375" style="77" customWidth="1"/>
    <col min="5910" max="5912" width="7.28515625" style="77" customWidth="1"/>
    <col min="5913" max="5913" width="8.28515625" style="77" customWidth="1"/>
    <col min="5914" max="5914" width="7.5703125" style="77" customWidth="1"/>
    <col min="5915" max="5915" width="8.28515625" style="77" customWidth="1"/>
    <col min="5916" max="5916" width="7.42578125" style="77" customWidth="1"/>
    <col min="5917" max="5917" width="8.28515625" style="77" customWidth="1"/>
    <col min="5918" max="5918" width="7.28515625" style="77" customWidth="1"/>
    <col min="5919" max="5919" width="7.7109375" style="77" customWidth="1"/>
    <col min="5920" max="5920" width="8.85546875" style="77" customWidth="1"/>
    <col min="5921" max="5921" width="9" style="77" customWidth="1"/>
    <col min="5922" max="5922" width="8.7109375" style="77" customWidth="1"/>
    <col min="5923" max="6144" width="9.140625" style="77"/>
    <col min="6145" max="6145" width="44.7109375" style="77" customWidth="1"/>
    <col min="6146" max="6146" width="10.5703125" style="77" customWidth="1"/>
    <col min="6147" max="6147" width="9.85546875" style="77" customWidth="1"/>
    <col min="6148" max="6148" width="10.42578125" style="77" customWidth="1"/>
    <col min="6149" max="6149" width="9.28515625" style="77" customWidth="1"/>
    <col min="6150" max="6150" width="9.5703125" style="77" customWidth="1"/>
    <col min="6151" max="6151" width="10" style="77" customWidth="1"/>
    <col min="6152" max="6153" width="8" style="77" customWidth="1"/>
    <col min="6154" max="6154" width="7.42578125" style="77" customWidth="1"/>
    <col min="6155" max="6155" width="6.42578125" style="77" customWidth="1"/>
    <col min="6156" max="6156" width="7.140625" style="77" customWidth="1"/>
    <col min="6157" max="6157" width="6.85546875" style="77" customWidth="1"/>
    <col min="6158" max="6158" width="7.85546875" style="77" customWidth="1"/>
    <col min="6159" max="6159" width="7.7109375" style="77" customWidth="1"/>
    <col min="6160" max="6160" width="7.5703125" style="77" customWidth="1"/>
    <col min="6161" max="6161" width="7.85546875" style="77" customWidth="1"/>
    <col min="6162" max="6162" width="9" style="77" customWidth="1"/>
    <col min="6163" max="6163" width="7.140625" style="77" customWidth="1"/>
    <col min="6164" max="6164" width="7.42578125" style="77" customWidth="1"/>
    <col min="6165" max="6165" width="9.7109375" style="77" customWidth="1"/>
    <col min="6166" max="6168" width="7.28515625" style="77" customWidth="1"/>
    <col min="6169" max="6169" width="8.28515625" style="77" customWidth="1"/>
    <col min="6170" max="6170" width="7.5703125" style="77" customWidth="1"/>
    <col min="6171" max="6171" width="8.28515625" style="77" customWidth="1"/>
    <col min="6172" max="6172" width="7.42578125" style="77" customWidth="1"/>
    <col min="6173" max="6173" width="8.28515625" style="77" customWidth="1"/>
    <col min="6174" max="6174" width="7.28515625" style="77" customWidth="1"/>
    <col min="6175" max="6175" width="7.7109375" style="77" customWidth="1"/>
    <col min="6176" max="6176" width="8.85546875" style="77" customWidth="1"/>
    <col min="6177" max="6177" width="9" style="77" customWidth="1"/>
    <col min="6178" max="6178" width="8.7109375" style="77" customWidth="1"/>
    <col min="6179" max="6400" width="9.140625" style="77"/>
    <col min="6401" max="6401" width="44.7109375" style="77" customWidth="1"/>
    <col min="6402" max="6402" width="10.5703125" style="77" customWidth="1"/>
    <col min="6403" max="6403" width="9.85546875" style="77" customWidth="1"/>
    <col min="6404" max="6404" width="10.42578125" style="77" customWidth="1"/>
    <col min="6405" max="6405" width="9.28515625" style="77" customWidth="1"/>
    <col min="6406" max="6406" width="9.5703125" style="77" customWidth="1"/>
    <col min="6407" max="6407" width="10" style="77" customWidth="1"/>
    <col min="6408" max="6409" width="8" style="77" customWidth="1"/>
    <col min="6410" max="6410" width="7.42578125" style="77" customWidth="1"/>
    <col min="6411" max="6411" width="6.42578125" style="77" customWidth="1"/>
    <col min="6412" max="6412" width="7.140625" style="77" customWidth="1"/>
    <col min="6413" max="6413" width="6.85546875" style="77" customWidth="1"/>
    <col min="6414" max="6414" width="7.85546875" style="77" customWidth="1"/>
    <col min="6415" max="6415" width="7.7109375" style="77" customWidth="1"/>
    <col min="6416" max="6416" width="7.5703125" style="77" customWidth="1"/>
    <col min="6417" max="6417" width="7.85546875" style="77" customWidth="1"/>
    <col min="6418" max="6418" width="9" style="77" customWidth="1"/>
    <col min="6419" max="6419" width="7.140625" style="77" customWidth="1"/>
    <col min="6420" max="6420" width="7.42578125" style="77" customWidth="1"/>
    <col min="6421" max="6421" width="9.7109375" style="77" customWidth="1"/>
    <col min="6422" max="6424" width="7.28515625" style="77" customWidth="1"/>
    <col min="6425" max="6425" width="8.28515625" style="77" customWidth="1"/>
    <col min="6426" max="6426" width="7.5703125" style="77" customWidth="1"/>
    <col min="6427" max="6427" width="8.28515625" style="77" customWidth="1"/>
    <col min="6428" max="6428" width="7.42578125" style="77" customWidth="1"/>
    <col min="6429" max="6429" width="8.28515625" style="77" customWidth="1"/>
    <col min="6430" max="6430" width="7.28515625" style="77" customWidth="1"/>
    <col min="6431" max="6431" width="7.7109375" style="77" customWidth="1"/>
    <col min="6432" max="6432" width="8.85546875" style="77" customWidth="1"/>
    <col min="6433" max="6433" width="9" style="77" customWidth="1"/>
    <col min="6434" max="6434" width="8.7109375" style="77" customWidth="1"/>
    <col min="6435" max="6656" width="9.140625" style="77"/>
    <col min="6657" max="6657" width="44.7109375" style="77" customWidth="1"/>
    <col min="6658" max="6658" width="10.5703125" style="77" customWidth="1"/>
    <col min="6659" max="6659" width="9.85546875" style="77" customWidth="1"/>
    <col min="6660" max="6660" width="10.42578125" style="77" customWidth="1"/>
    <col min="6661" max="6661" width="9.28515625" style="77" customWidth="1"/>
    <col min="6662" max="6662" width="9.5703125" style="77" customWidth="1"/>
    <col min="6663" max="6663" width="10" style="77" customWidth="1"/>
    <col min="6664" max="6665" width="8" style="77" customWidth="1"/>
    <col min="6666" max="6666" width="7.42578125" style="77" customWidth="1"/>
    <col min="6667" max="6667" width="6.42578125" style="77" customWidth="1"/>
    <col min="6668" max="6668" width="7.140625" style="77" customWidth="1"/>
    <col min="6669" max="6669" width="6.85546875" style="77" customWidth="1"/>
    <col min="6670" max="6670" width="7.85546875" style="77" customWidth="1"/>
    <col min="6671" max="6671" width="7.7109375" style="77" customWidth="1"/>
    <col min="6672" max="6672" width="7.5703125" style="77" customWidth="1"/>
    <col min="6673" max="6673" width="7.85546875" style="77" customWidth="1"/>
    <col min="6674" max="6674" width="9" style="77" customWidth="1"/>
    <col min="6675" max="6675" width="7.140625" style="77" customWidth="1"/>
    <col min="6676" max="6676" width="7.42578125" style="77" customWidth="1"/>
    <col min="6677" max="6677" width="9.7109375" style="77" customWidth="1"/>
    <col min="6678" max="6680" width="7.28515625" style="77" customWidth="1"/>
    <col min="6681" max="6681" width="8.28515625" style="77" customWidth="1"/>
    <col min="6682" max="6682" width="7.5703125" style="77" customWidth="1"/>
    <col min="6683" max="6683" width="8.28515625" style="77" customWidth="1"/>
    <col min="6684" max="6684" width="7.42578125" style="77" customWidth="1"/>
    <col min="6685" max="6685" width="8.28515625" style="77" customWidth="1"/>
    <col min="6686" max="6686" width="7.28515625" style="77" customWidth="1"/>
    <col min="6687" max="6687" width="7.7109375" style="77" customWidth="1"/>
    <col min="6688" max="6688" width="8.85546875" style="77" customWidth="1"/>
    <col min="6689" max="6689" width="9" style="77" customWidth="1"/>
    <col min="6690" max="6690" width="8.7109375" style="77" customWidth="1"/>
    <col min="6691" max="6912" width="9.140625" style="77"/>
    <col min="6913" max="6913" width="44.7109375" style="77" customWidth="1"/>
    <col min="6914" max="6914" width="10.5703125" style="77" customWidth="1"/>
    <col min="6915" max="6915" width="9.85546875" style="77" customWidth="1"/>
    <col min="6916" max="6916" width="10.42578125" style="77" customWidth="1"/>
    <col min="6917" max="6917" width="9.28515625" style="77" customWidth="1"/>
    <col min="6918" max="6918" width="9.5703125" style="77" customWidth="1"/>
    <col min="6919" max="6919" width="10" style="77" customWidth="1"/>
    <col min="6920" max="6921" width="8" style="77" customWidth="1"/>
    <col min="6922" max="6922" width="7.42578125" style="77" customWidth="1"/>
    <col min="6923" max="6923" width="6.42578125" style="77" customWidth="1"/>
    <col min="6924" max="6924" width="7.140625" style="77" customWidth="1"/>
    <col min="6925" max="6925" width="6.85546875" style="77" customWidth="1"/>
    <col min="6926" max="6926" width="7.85546875" style="77" customWidth="1"/>
    <col min="6927" max="6927" width="7.7109375" style="77" customWidth="1"/>
    <col min="6928" max="6928" width="7.5703125" style="77" customWidth="1"/>
    <col min="6929" max="6929" width="7.85546875" style="77" customWidth="1"/>
    <col min="6930" max="6930" width="9" style="77" customWidth="1"/>
    <col min="6931" max="6931" width="7.140625" style="77" customWidth="1"/>
    <col min="6932" max="6932" width="7.42578125" style="77" customWidth="1"/>
    <col min="6933" max="6933" width="9.7109375" style="77" customWidth="1"/>
    <col min="6934" max="6936" width="7.28515625" style="77" customWidth="1"/>
    <col min="6937" max="6937" width="8.28515625" style="77" customWidth="1"/>
    <col min="6938" max="6938" width="7.5703125" style="77" customWidth="1"/>
    <col min="6939" max="6939" width="8.28515625" style="77" customWidth="1"/>
    <col min="6940" max="6940" width="7.42578125" style="77" customWidth="1"/>
    <col min="6941" max="6941" width="8.28515625" style="77" customWidth="1"/>
    <col min="6942" max="6942" width="7.28515625" style="77" customWidth="1"/>
    <col min="6943" max="6943" width="7.7109375" style="77" customWidth="1"/>
    <col min="6944" max="6944" width="8.85546875" style="77" customWidth="1"/>
    <col min="6945" max="6945" width="9" style="77" customWidth="1"/>
    <col min="6946" max="6946" width="8.7109375" style="77" customWidth="1"/>
    <col min="6947" max="7168" width="9.140625" style="77"/>
    <col min="7169" max="7169" width="44.7109375" style="77" customWidth="1"/>
    <col min="7170" max="7170" width="10.5703125" style="77" customWidth="1"/>
    <col min="7171" max="7171" width="9.85546875" style="77" customWidth="1"/>
    <col min="7172" max="7172" width="10.42578125" style="77" customWidth="1"/>
    <col min="7173" max="7173" width="9.28515625" style="77" customWidth="1"/>
    <col min="7174" max="7174" width="9.5703125" style="77" customWidth="1"/>
    <col min="7175" max="7175" width="10" style="77" customWidth="1"/>
    <col min="7176" max="7177" width="8" style="77" customWidth="1"/>
    <col min="7178" max="7178" width="7.42578125" style="77" customWidth="1"/>
    <col min="7179" max="7179" width="6.42578125" style="77" customWidth="1"/>
    <col min="7180" max="7180" width="7.140625" style="77" customWidth="1"/>
    <col min="7181" max="7181" width="6.85546875" style="77" customWidth="1"/>
    <col min="7182" max="7182" width="7.85546875" style="77" customWidth="1"/>
    <col min="7183" max="7183" width="7.7109375" style="77" customWidth="1"/>
    <col min="7184" max="7184" width="7.5703125" style="77" customWidth="1"/>
    <col min="7185" max="7185" width="7.85546875" style="77" customWidth="1"/>
    <col min="7186" max="7186" width="9" style="77" customWidth="1"/>
    <col min="7187" max="7187" width="7.140625" style="77" customWidth="1"/>
    <col min="7188" max="7188" width="7.42578125" style="77" customWidth="1"/>
    <col min="7189" max="7189" width="9.7109375" style="77" customWidth="1"/>
    <col min="7190" max="7192" width="7.28515625" style="77" customWidth="1"/>
    <col min="7193" max="7193" width="8.28515625" style="77" customWidth="1"/>
    <col min="7194" max="7194" width="7.5703125" style="77" customWidth="1"/>
    <col min="7195" max="7195" width="8.28515625" style="77" customWidth="1"/>
    <col min="7196" max="7196" width="7.42578125" style="77" customWidth="1"/>
    <col min="7197" max="7197" width="8.28515625" style="77" customWidth="1"/>
    <col min="7198" max="7198" width="7.28515625" style="77" customWidth="1"/>
    <col min="7199" max="7199" width="7.7109375" style="77" customWidth="1"/>
    <col min="7200" max="7200" width="8.85546875" style="77" customWidth="1"/>
    <col min="7201" max="7201" width="9" style="77" customWidth="1"/>
    <col min="7202" max="7202" width="8.7109375" style="77" customWidth="1"/>
    <col min="7203" max="7424" width="9.140625" style="77"/>
    <col min="7425" max="7425" width="44.7109375" style="77" customWidth="1"/>
    <col min="7426" max="7426" width="10.5703125" style="77" customWidth="1"/>
    <col min="7427" max="7427" width="9.85546875" style="77" customWidth="1"/>
    <col min="7428" max="7428" width="10.42578125" style="77" customWidth="1"/>
    <col min="7429" max="7429" width="9.28515625" style="77" customWidth="1"/>
    <col min="7430" max="7430" width="9.5703125" style="77" customWidth="1"/>
    <col min="7431" max="7431" width="10" style="77" customWidth="1"/>
    <col min="7432" max="7433" width="8" style="77" customWidth="1"/>
    <col min="7434" max="7434" width="7.42578125" style="77" customWidth="1"/>
    <col min="7435" max="7435" width="6.42578125" style="77" customWidth="1"/>
    <col min="7436" max="7436" width="7.140625" style="77" customWidth="1"/>
    <col min="7437" max="7437" width="6.85546875" style="77" customWidth="1"/>
    <col min="7438" max="7438" width="7.85546875" style="77" customWidth="1"/>
    <col min="7439" max="7439" width="7.7109375" style="77" customWidth="1"/>
    <col min="7440" max="7440" width="7.5703125" style="77" customWidth="1"/>
    <col min="7441" max="7441" width="7.85546875" style="77" customWidth="1"/>
    <col min="7442" max="7442" width="9" style="77" customWidth="1"/>
    <col min="7443" max="7443" width="7.140625" style="77" customWidth="1"/>
    <col min="7444" max="7444" width="7.42578125" style="77" customWidth="1"/>
    <col min="7445" max="7445" width="9.7109375" style="77" customWidth="1"/>
    <col min="7446" max="7448" width="7.28515625" style="77" customWidth="1"/>
    <col min="7449" max="7449" width="8.28515625" style="77" customWidth="1"/>
    <col min="7450" max="7450" width="7.5703125" style="77" customWidth="1"/>
    <col min="7451" max="7451" width="8.28515625" style="77" customWidth="1"/>
    <col min="7452" max="7452" width="7.42578125" style="77" customWidth="1"/>
    <col min="7453" max="7453" width="8.28515625" style="77" customWidth="1"/>
    <col min="7454" max="7454" width="7.28515625" style="77" customWidth="1"/>
    <col min="7455" max="7455" width="7.7109375" style="77" customWidth="1"/>
    <col min="7456" max="7456" width="8.85546875" style="77" customWidth="1"/>
    <col min="7457" max="7457" width="9" style="77" customWidth="1"/>
    <col min="7458" max="7458" width="8.7109375" style="77" customWidth="1"/>
    <col min="7459" max="7680" width="9.140625" style="77"/>
    <col min="7681" max="7681" width="44.7109375" style="77" customWidth="1"/>
    <col min="7682" max="7682" width="10.5703125" style="77" customWidth="1"/>
    <col min="7683" max="7683" width="9.85546875" style="77" customWidth="1"/>
    <col min="7684" max="7684" width="10.42578125" style="77" customWidth="1"/>
    <col min="7685" max="7685" width="9.28515625" style="77" customWidth="1"/>
    <col min="7686" max="7686" width="9.5703125" style="77" customWidth="1"/>
    <col min="7687" max="7687" width="10" style="77" customWidth="1"/>
    <col min="7688" max="7689" width="8" style="77" customWidth="1"/>
    <col min="7690" max="7690" width="7.42578125" style="77" customWidth="1"/>
    <col min="7691" max="7691" width="6.42578125" style="77" customWidth="1"/>
    <col min="7692" max="7692" width="7.140625" style="77" customWidth="1"/>
    <col min="7693" max="7693" width="6.85546875" style="77" customWidth="1"/>
    <col min="7694" max="7694" width="7.85546875" style="77" customWidth="1"/>
    <col min="7695" max="7695" width="7.7109375" style="77" customWidth="1"/>
    <col min="7696" max="7696" width="7.5703125" style="77" customWidth="1"/>
    <col min="7697" max="7697" width="7.85546875" style="77" customWidth="1"/>
    <col min="7698" max="7698" width="9" style="77" customWidth="1"/>
    <col min="7699" max="7699" width="7.140625" style="77" customWidth="1"/>
    <col min="7700" max="7700" width="7.42578125" style="77" customWidth="1"/>
    <col min="7701" max="7701" width="9.7109375" style="77" customWidth="1"/>
    <col min="7702" max="7704" width="7.28515625" style="77" customWidth="1"/>
    <col min="7705" max="7705" width="8.28515625" style="77" customWidth="1"/>
    <col min="7706" max="7706" width="7.5703125" style="77" customWidth="1"/>
    <col min="7707" max="7707" width="8.28515625" style="77" customWidth="1"/>
    <col min="7708" max="7708" width="7.42578125" style="77" customWidth="1"/>
    <col min="7709" max="7709" width="8.28515625" style="77" customWidth="1"/>
    <col min="7710" max="7710" width="7.28515625" style="77" customWidth="1"/>
    <col min="7711" max="7711" width="7.7109375" style="77" customWidth="1"/>
    <col min="7712" max="7712" width="8.85546875" style="77" customWidth="1"/>
    <col min="7713" max="7713" width="9" style="77" customWidth="1"/>
    <col min="7714" max="7714" width="8.7109375" style="77" customWidth="1"/>
    <col min="7715" max="7936" width="9.140625" style="77"/>
    <col min="7937" max="7937" width="44.7109375" style="77" customWidth="1"/>
    <col min="7938" max="7938" width="10.5703125" style="77" customWidth="1"/>
    <col min="7939" max="7939" width="9.85546875" style="77" customWidth="1"/>
    <col min="7940" max="7940" width="10.42578125" style="77" customWidth="1"/>
    <col min="7941" max="7941" width="9.28515625" style="77" customWidth="1"/>
    <col min="7942" max="7942" width="9.5703125" style="77" customWidth="1"/>
    <col min="7943" max="7943" width="10" style="77" customWidth="1"/>
    <col min="7944" max="7945" width="8" style="77" customWidth="1"/>
    <col min="7946" max="7946" width="7.42578125" style="77" customWidth="1"/>
    <col min="7947" max="7947" width="6.42578125" style="77" customWidth="1"/>
    <col min="7948" max="7948" width="7.140625" style="77" customWidth="1"/>
    <col min="7949" max="7949" width="6.85546875" style="77" customWidth="1"/>
    <col min="7950" max="7950" width="7.85546875" style="77" customWidth="1"/>
    <col min="7951" max="7951" width="7.7109375" style="77" customWidth="1"/>
    <col min="7952" max="7952" width="7.5703125" style="77" customWidth="1"/>
    <col min="7953" max="7953" width="7.85546875" style="77" customWidth="1"/>
    <col min="7954" max="7954" width="9" style="77" customWidth="1"/>
    <col min="7955" max="7955" width="7.140625" style="77" customWidth="1"/>
    <col min="7956" max="7956" width="7.42578125" style="77" customWidth="1"/>
    <col min="7957" max="7957" width="9.7109375" style="77" customWidth="1"/>
    <col min="7958" max="7960" width="7.28515625" style="77" customWidth="1"/>
    <col min="7961" max="7961" width="8.28515625" style="77" customWidth="1"/>
    <col min="7962" max="7962" width="7.5703125" style="77" customWidth="1"/>
    <col min="7963" max="7963" width="8.28515625" style="77" customWidth="1"/>
    <col min="7964" max="7964" width="7.42578125" style="77" customWidth="1"/>
    <col min="7965" max="7965" width="8.28515625" style="77" customWidth="1"/>
    <col min="7966" max="7966" width="7.28515625" style="77" customWidth="1"/>
    <col min="7967" max="7967" width="7.7109375" style="77" customWidth="1"/>
    <col min="7968" max="7968" width="8.85546875" style="77" customWidth="1"/>
    <col min="7969" max="7969" width="9" style="77" customWidth="1"/>
    <col min="7970" max="7970" width="8.7109375" style="77" customWidth="1"/>
    <col min="7971" max="8192" width="9.140625" style="77"/>
    <col min="8193" max="8193" width="44.7109375" style="77" customWidth="1"/>
    <col min="8194" max="8194" width="10.5703125" style="77" customWidth="1"/>
    <col min="8195" max="8195" width="9.85546875" style="77" customWidth="1"/>
    <col min="8196" max="8196" width="10.42578125" style="77" customWidth="1"/>
    <col min="8197" max="8197" width="9.28515625" style="77" customWidth="1"/>
    <col min="8198" max="8198" width="9.5703125" style="77" customWidth="1"/>
    <col min="8199" max="8199" width="10" style="77" customWidth="1"/>
    <col min="8200" max="8201" width="8" style="77" customWidth="1"/>
    <col min="8202" max="8202" width="7.42578125" style="77" customWidth="1"/>
    <col min="8203" max="8203" width="6.42578125" style="77" customWidth="1"/>
    <col min="8204" max="8204" width="7.140625" style="77" customWidth="1"/>
    <col min="8205" max="8205" width="6.85546875" style="77" customWidth="1"/>
    <col min="8206" max="8206" width="7.85546875" style="77" customWidth="1"/>
    <col min="8207" max="8207" width="7.7109375" style="77" customWidth="1"/>
    <col min="8208" max="8208" width="7.5703125" style="77" customWidth="1"/>
    <col min="8209" max="8209" width="7.85546875" style="77" customWidth="1"/>
    <col min="8210" max="8210" width="9" style="77" customWidth="1"/>
    <col min="8211" max="8211" width="7.140625" style="77" customWidth="1"/>
    <col min="8212" max="8212" width="7.42578125" style="77" customWidth="1"/>
    <col min="8213" max="8213" width="9.7109375" style="77" customWidth="1"/>
    <col min="8214" max="8216" width="7.28515625" style="77" customWidth="1"/>
    <col min="8217" max="8217" width="8.28515625" style="77" customWidth="1"/>
    <col min="8218" max="8218" width="7.5703125" style="77" customWidth="1"/>
    <col min="8219" max="8219" width="8.28515625" style="77" customWidth="1"/>
    <col min="8220" max="8220" width="7.42578125" style="77" customWidth="1"/>
    <col min="8221" max="8221" width="8.28515625" style="77" customWidth="1"/>
    <col min="8222" max="8222" width="7.28515625" style="77" customWidth="1"/>
    <col min="8223" max="8223" width="7.7109375" style="77" customWidth="1"/>
    <col min="8224" max="8224" width="8.85546875" style="77" customWidth="1"/>
    <col min="8225" max="8225" width="9" style="77" customWidth="1"/>
    <col min="8226" max="8226" width="8.7109375" style="77" customWidth="1"/>
    <col min="8227" max="8448" width="9.140625" style="77"/>
    <col min="8449" max="8449" width="44.7109375" style="77" customWidth="1"/>
    <col min="8450" max="8450" width="10.5703125" style="77" customWidth="1"/>
    <col min="8451" max="8451" width="9.85546875" style="77" customWidth="1"/>
    <col min="8452" max="8452" width="10.42578125" style="77" customWidth="1"/>
    <col min="8453" max="8453" width="9.28515625" style="77" customWidth="1"/>
    <col min="8454" max="8454" width="9.5703125" style="77" customWidth="1"/>
    <col min="8455" max="8455" width="10" style="77" customWidth="1"/>
    <col min="8456" max="8457" width="8" style="77" customWidth="1"/>
    <col min="8458" max="8458" width="7.42578125" style="77" customWidth="1"/>
    <col min="8459" max="8459" width="6.42578125" style="77" customWidth="1"/>
    <col min="8460" max="8460" width="7.140625" style="77" customWidth="1"/>
    <col min="8461" max="8461" width="6.85546875" style="77" customWidth="1"/>
    <col min="8462" max="8462" width="7.85546875" style="77" customWidth="1"/>
    <col min="8463" max="8463" width="7.7109375" style="77" customWidth="1"/>
    <col min="8464" max="8464" width="7.5703125" style="77" customWidth="1"/>
    <col min="8465" max="8465" width="7.85546875" style="77" customWidth="1"/>
    <col min="8466" max="8466" width="9" style="77" customWidth="1"/>
    <col min="8467" max="8467" width="7.140625" style="77" customWidth="1"/>
    <col min="8468" max="8468" width="7.42578125" style="77" customWidth="1"/>
    <col min="8469" max="8469" width="9.7109375" style="77" customWidth="1"/>
    <col min="8470" max="8472" width="7.28515625" style="77" customWidth="1"/>
    <col min="8473" max="8473" width="8.28515625" style="77" customWidth="1"/>
    <col min="8474" max="8474" width="7.5703125" style="77" customWidth="1"/>
    <col min="8475" max="8475" width="8.28515625" style="77" customWidth="1"/>
    <col min="8476" max="8476" width="7.42578125" style="77" customWidth="1"/>
    <col min="8477" max="8477" width="8.28515625" style="77" customWidth="1"/>
    <col min="8478" max="8478" width="7.28515625" style="77" customWidth="1"/>
    <col min="8479" max="8479" width="7.7109375" style="77" customWidth="1"/>
    <col min="8480" max="8480" width="8.85546875" style="77" customWidth="1"/>
    <col min="8481" max="8481" width="9" style="77" customWidth="1"/>
    <col min="8482" max="8482" width="8.7109375" style="77" customWidth="1"/>
    <col min="8483" max="8704" width="9.140625" style="77"/>
    <col min="8705" max="8705" width="44.7109375" style="77" customWidth="1"/>
    <col min="8706" max="8706" width="10.5703125" style="77" customWidth="1"/>
    <col min="8707" max="8707" width="9.85546875" style="77" customWidth="1"/>
    <col min="8708" max="8708" width="10.42578125" style="77" customWidth="1"/>
    <col min="8709" max="8709" width="9.28515625" style="77" customWidth="1"/>
    <col min="8710" max="8710" width="9.5703125" style="77" customWidth="1"/>
    <col min="8711" max="8711" width="10" style="77" customWidth="1"/>
    <col min="8712" max="8713" width="8" style="77" customWidth="1"/>
    <col min="8714" max="8714" width="7.42578125" style="77" customWidth="1"/>
    <col min="8715" max="8715" width="6.42578125" style="77" customWidth="1"/>
    <col min="8716" max="8716" width="7.140625" style="77" customWidth="1"/>
    <col min="8717" max="8717" width="6.85546875" style="77" customWidth="1"/>
    <col min="8718" max="8718" width="7.85546875" style="77" customWidth="1"/>
    <col min="8719" max="8719" width="7.7109375" style="77" customWidth="1"/>
    <col min="8720" max="8720" width="7.5703125" style="77" customWidth="1"/>
    <col min="8721" max="8721" width="7.85546875" style="77" customWidth="1"/>
    <col min="8722" max="8722" width="9" style="77" customWidth="1"/>
    <col min="8723" max="8723" width="7.140625" style="77" customWidth="1"/>
    <col min="8724" max="8724" width="7.42578125" style="77" customWidth="1"/>
    <col min="8725" max="8725" width="9.7109375" style="77" customWidth="1"/>
    <col min="8726" max="8728" width="7.28515625" style="77" customWidth="1"/>
    <col min="8729" max="8729" width="8.28515625" style="77" customWidth="1"/>
    <col min="8730" max="8730" width="7.5703125" style="77" customWidth="1"/>
    <col min="8731" max="8731" width="8.28515625" style="77" customWidth="1"/>
    <col min="8732" max="8732" width="7.42578125" style="77" customWidth="1"/>
    <col min="8733" max="8733" width="8.28515625" style="77" customWidth="1"/>
    <col min="8734" max="8734" width="7.28515625" style="77" customWidth="1"/>
    <col min="8735" max="8735" width="7.7109375" style="77" customWidth="1"/>
    <col min="8736" max="8736" width="8.85546875" style="77" customWidth="1"/>
    <col min="8737" max="8737" width="9" style="77" customWidth="1"/>
    <col min="8738" max="8738" width="8.7109375" style="77" customWidth="1"/>
    <col min="8739" max="8960" width="9.140625" style="77"/>
    <col min="8961" max="8961" width="44.7109375" style="77" customWidth="1"/>
    <col min="8962" max="8962" width="10.5703125" style="77" customWidth="1"/>
    <col min="8963" max="8963" width="9.85546875" style="77" customWidth="1"/>
    <col min="8964" max="8964" width="10.42578125" style="77" customWidth="1"/>
    <col min="8965" max="8965" width="9.28515625" style="77" customWidth="1"/>
    <col min="8966" max="8966" width="9.5703125" style="77" customWidth="1"/>
    <col min="8967" max="8967" width="10" style="77" customWidth="1"/>
    <col min="8968" max="8969" width="8" style="77" customWidth="1"/>
    <col min="8970" max="8970" width="7.42578125" style="77" customWidth="1"/>
    <col min="8971" max="8971" width="6.42578125" style="77" customWidth="1"/>
    <col min="8972" max="8972" width="7.140625" style="77" customWidth="1"/>
    <col min="8973" max="8973" width="6.85546875" style="77" customWidth="1"/>
    <col min="8974" max="8974" width="7.85546875" style="77" customWidth="1"/>
    <col min="8975" max="8975" width="7.7109375" style="77" customWidth="1"/>
    <col min="8976" max="8976" width="7.5703125" style="77" customWidth="1"/>
    <col min="8977" max="8977" width="7.85546875" style="77" customWidth="1"/>
    <col min="8978" max="8978" width="9" style="77" customWidth="1"/>
    <col min="8979" max="8979" width="7.140625" style="77" customWidth="1"/>
    <col min="8980" max="8980" width="7.42578125" style="77" customWidth="1"/>
    <col min="8981" max="8981" width="9.7109375" style="77" customWidth="1"/>
    <col min="8982" max="8984" width="7.28515625" style="77" customWidth="1"/>
    <col min="8985" max="8985" width="8.28515625" style="77" customWidth="1"/>
    <col min="8986" max="8986" width="7.5703125" style="77" customWidth="1"/>
    <col min="8987" max="8987" width="8.28515625" style="77" customWidth="1"/>
    <col min="8988" max="8988" width="7.42578125" style="77" customWidth="1"/>
    <col min="8989" max="8989" width="8.28515625" style="77" customWidth="1"/>
    <col min="8990" max="8990" width="7.28515625" style="77" customWidth="1"/>
    <col min="8991" max="8991" width="7.7109375" style="77" customWidth="1"/>
    <col min="8992" max="8992" width="8.85546875" style="77" customWidth="1"/>
    <col min="8993" max="8993" width="9" style="77" customWidth="1"/>
    <col min="8994" max="8994" width="8.7109375" style="77" customWidth="1"/>
    <col min="8995" max="9216" width="9.140625" style="77"/>
    <col min="9217" max="9217" width="44.7109375" style="77" customWidth="1"/>
    <col min="9218" max="9218" width="10.5703125" style="77" customWidth="1"/>
    <col min="9219" max="9219" width="9.85546875" style="77" customWidth="1"/>
    <col min="9220" max="9220" width="10.42578125" style="77" customWidth="1"/>
    <col min="9221" max="9221" width="9.28515625" style="77" customWidth="1"/>
    <col min="9222" max="9222" width="9.5703125" style="77" customWidth="1"/>
    <col min="9223" max="9223" width="10" style="77" customWidth="1"/>
    <col min="9224" max="9225" width="8" style="77" customWidth="1"/>
    <col min="9226" max="9226" width="7.42578125" style="77" customWidth="1"/>
    <col min="9227" max="9227" width="6.42578125" style="77" customWidth="1"/>
    <col min="9228" max="9228" width="7.140625" style="77" customWidth="1"/>
    <col min="9229" max="9229" width="6.85546875" style="77" customWidth="1"/>
    <col min="9230" max="9230" width="7.85546875" style="77" customWidth="1"/>
    <col min="9231" max="9231" width="7.7109375" style="77" customWidth="1"/>
    <col min="9232" max="9232" width="7.5703125" style="77" customWidth="1"/>
    <col min="9233" max="9233" width="7.85546875" style="77" customWidth="1"/>
    <col min="9234" max="9234" width="9" style="77" customWidth="1"/>
    <col min="9235" max="9235" width="7.140625" style="77" customWidth="1"/>
    <col min="9236" max="9236" width="7.42578125" style="77" customWidth="1"/>
    <col min="9237" max="9237" width="9.7109375" style="77" customWidth="1"/>
    <col min="9238" max="9240" width="7.28515625" style="77" customWidth="1"/>
    <col min="9241" max="9241" width="8.28515625" style="77" customWidth="1"/>
    <col min="9242" max="9242" width="7.5703125" style="77" customWidth="1"/>
    <col min="9243" max="9243" width="8.28515625" style="77" customWidth="1"/>
    <col min="9244" max="9244" width="7.42578125" style="77" customWidth="1"/>
    <col min="9245" max="9245" width="8.28515625" style="77" customWidth="1"/>
    <col min="9246" max="9246" width="7.28515625" style="77" customWidth="1"/>
    <col min="9247" max="9247" width="7.7109375" style="77" customWidth="1"/>
    <col min="9248" max="9248" width="8.85546875" style="77" customWidth="1"/>
    <col min="9249" max="9249" width="9" style="77" customWidth="1"/>
    <col min="9250" max="9250" width="8.7109375" style="77" customWidth="1"/>
    <col min="9251" max="9472" width="9.140625" style="77"/>
    <col min="9473" max="9473" width="44.7109375" style="77" customWidth="1"/>
    <col min="9474" max="9474" width="10.5703125" style="77" customWidth="1"/>
    <col min="9475" max="9475" width="9.85546875" style="77" customWidth="1"/>
    <col min="9476" max="9476" width="10.42578125" style="77" customWidth="1"/>
    <col min="9477" max="9477" width="9.28515625" style="77" customWidth="1"/>
    <col min="9478" max="9478" width="9.5703125" style="77" customWidth="1"/>
    <col min="9479" max="9479" width="10" style="77" customWidth="1"/>
    <col min="9480" max="9481" width="8" style="77" customWidth="1"/>
    <col min="9482" max="9482" width="7.42578125" style="77" customWidth="1"/>
    <col min="9483" max="9483" width="6.42578125" style="77" customWidth="1"/>
    <col min="9484" max="9484" width="7.140625" style="77" customWidth="1"/>
    <col min="9485" max="9485" width="6.85546875" style="77" customWidth="1"/>
    <col min="9486" max="9486" width="7.85546875" style="77" customWidth="1"/>
    <col min="9487" max="9487" width="7.7109375" style="77" customWidth="1"/>
    <col min="9488" max="9488" width="7.5703125" style="77" customWidth="1"/>
    <col min="9489" max="9489" width="7.85546875" style="77" customWidth="1"/>
    <col min="9490" max="9490" width="9" style="77" customWidth="1"/>
    <col min="9491" max="9491" width="7.140625" style="77" customWidth="1"/>
    <col min="9492" max="9492" width="7.42578125" style="77" customWidth="1"/>
    <col min="9493" max="9493" width="9.7109375" style="77" customWidth="1"/>
    <col min="9494" max="9496" width="7.28515625" style="77" customWidth="1"/>
    <col min="9497" max="9497" width="8.28515625" style="77" customWidth="1"/>
    <col min="9498" max="9498" width="7.5703125" style="77" customWidth="1"/>
    <col min="9499" max="9499" width="8.28515625" style="77" customWidth="1"/>
    <col min="9500" max="9500" width="7.42578125" style="77" customWidth="1"/>
    <col min="9501" max="9501" width="8.28515625" style="77" customWidth="1"/>
    <col min="9502" max="9502" width="7.28515625" style="77" customWidth="1"/>
    <col min="9503" max="9503" width="7.7109375" style="77" customWidth="1"/>
    <col min="9504" max="9504" width="8.85546875" style="77" customWidth="1"/>
    <col min="9505" max="9505" width="9" style="77" customWidth="1"/>
    <col min="9506" max="9506" width="8.7109375" style="77" customWidth="1"/>
    <col min="9507" max="9728" width="9.140625" style="77"/>
    <col min="9729" max="9729" width="44.7109375" style="77" customWidth="1"/>
    <col min="9730" max="9730" width="10.5703125" style="77" customWidth="1"/>
    <col min="9731" max="9731" width="9.85546875" style="77" customWidth="1"/>
    <col min="9732" max="9732" width="10.42578125" style="77" customWidth="1"/>
    <col min="9733" max="9733" width="9.28515625" style="77" customWidth="1"/>
    <col min="9734" max="9734" width="9.5703125" style="77" customWidth="1"/>
    <col min="9735" max="9735" width="10" style="77" customWidth="1"/>
    <col min="9736" max="9737" width="8" style="77" customWidth="1"/>
    <col min="9738" max="9738" width="7.42578125" style="77" customWidth="1"/>
    <col min="9739" max="9739" width="6.42578125" style="77" customWidth="1"/>
    <col min="9740" max="9740" width="7.140625" style="77" customWidth="1"/>
    <col min="9741" max="9741" width="6.85546875" style="77" customWidth="1"/>
    <col min="9742" max="9742" width="7.85546875" style="77" customWidth="1"/>
    <col min="9743" max="9743" width="7.7109375" style="77" customWidth="1"/>
    <col min="9744" max="9744" width="7.5703125" style="77" customWidth="1"/>
    <col min="9745" max="9745" width="7.85546875" style="77" customWidth="1"/>
    <col min="9746" max="9746" width="9" style="77" customWidth="1"/>
    <col min="9747" max="9747" width="7.140625" style="77" customWidth="1"/>
    <col min="9748" max="9748" width="7.42578125" style="77" customWidth="1"/>
    <col min="9749" max="9749" width="9.7109375" style="77" customWidth="1"/>
    <col min="9750" max="9752" width="7.28515625" style="77" customWidth="1"/>
    <col min="9753" max="9753" width="8.28515625" style="77" customWidth="1"/>
    <col min="9754" max="9754" width="7.5703125" style="77" customWidth="1"/>
    <col min="9755" max="9755" width="8.28515625" style="77" customWidth="1"/>
    <col min="9756" max="9756" width="7.42578125" style="77" customWidth="1"/>
    <col min="9757" max="9757" width="8.28515625" style="77" customWidth="1"/>
    <col min="9758" max="9758" width="7.28515625" style="77" customWidth="1"/>
    <col min="9759" max="9759" width="7.7109375" style="77" customWidth="1"/>
    <col min="9760" max="9760" width="8.85546875" style="77" customWidth="1"/>
    <col min="9761" max="9761" width="9" style="77" customWidth="1"/>
    <col min="9762" max="9762" width="8.7109375" style="77" customWidth="1"/>
    <col min="9763" max="9984" width="9.140625" style="77"/>
    <col min="9985" max="9985" width="44.7109375" style="77" customWidth="1"/>
    <col min="9986" max="9986" width="10.5703125" style="77" customWidth="1"/>
    <col min="9987" max="9987" width="9.85546875" style="77" customWidth="1"/>
    <col min="9988" max="9988" width="10.42578125" style="77" customWidth="1"/>
    <col min="9989" max="9989" width="9.28515625" style="77" customWidth="1"/>
    <col min="9990" max="9990" width="9.5703125" style="77" customWidth="1"/>
    <col min="9991" max="9991" width="10" style="77" customWidth="1"/>
    <col min="9992" max="9993" width="8" style="77" customWidth="1"/>
    <col min="9994" max="9994" width="7.42578125" style="77" customWidth="1"/>
    <col min="9995" max="9995" width="6.42578125" style="77" customWidth="1"/>
    <col min="9996" max="9996" width="7.140625" style="77" customWidth="1"/>
    <col min="9997" max="9997" width="6.85546875" style="77" customWidth="1"/>
    <col min="9998" max="9998" width="7.85546875" style="77" customWidth="1"/>
    <col min="9999" max="9999" width="7.7109375" style="77" customWidth="1"/>
    <col min="10000" max="10000" width="7.5703125" style="77" customWidth="1"/>
    <col min="10001" max="10001" width="7.85546875" style="77" customWidth="1"/>
    <col min="10002" max="10002" width="9" style="77" customWidth="1"/>
    <col min="10003" max="10003" width="7.140625" style="77" customWidth="1"/>
    <col min="10004" max="10004" width="7.42578125" style="77" customWidth="1"/>
    <col min="10005" max="10005" width="9.7109375" style="77" customWidth="1"/>
    <col min="10006" max="10008" width="7.28515625" style="77" customWidth="1"/>
    <col min="10009" max="10009" width="8.28515625" style="77" customWidth="1"/>
    <col min="10010" max="10010" width="7.5703125" style="77" customWidth="1"/>
    <col min="10011" max="10011" width="8.28515625" style="77" customWidth="1"/>
    <col min="10012" max="10012" width="7.42578125" style="77" customWidth="1"/>
    <col min="10013" max="10013" width="8.28515625" style="77" customWidth="1"/>
    <col min="10014" max="10014" width="7.28515625" style="77" customWidth="1"/>
    <col min="10015" max="10015" width="7.7109375" style="77" customWidth="1"/>
    <col min="10016" max="10016" width="8.85546875" style="77" customWidth="1"/>
    <col min="10017" max="10017" width="9" style="77" customWidth="1"/>
    <col min="10018" max="10018" width="8.7109375" style="77" customWidth="1"/>
    <col min="10019" max="10240" width="9.140625" style="77"/>
    <col min="10241" max="10241" width="44.7109375" style="77" customWidth="1"/>
    <col min="10242" max="10242" width="10.5703125" style="77" customWidth="1"/>
    <col min="10243" max="10243" width="9.85546875" style="77" customWidth="1"/>
    <col min="10244" max="10244" width="10.42578125" style="77" customWidth="1"/>
    <col min="10245" max="10245" width="9.28515625" style="77" customWidth="1"/>
    <col min="10246" max="10246" width="9.5703125" style="77" customWidth="1"/>
    <col min="10247" max="10247" width="10" style="77" customWidth="1"/>
    <col min="10248" max="10249" width="8" style="77" customWidth="1"/>
    <col min="10250" max="10250" width="7.42578125" style="77" customWidth="1"/>
    <col min="10251" max="10251" width="6.42578125" style="77" customWidth="1"/>
    <col min="10252" max="10252" width="7.140625" style="77" customWidth="1"/>
    <col min="10253" max="10253" width="6.85546875" style="77" customWidth="1"/>
    <col min="10254" max="10254" width="7.85546875" style="77" customWidth="1"/>
    <col min="10255" max="10255" width="7.7109375" style="77" customWidth="1"/>
    <col min="10256" max="10256" width="7.5703125" style="77" customWidth="1"/>
    <col min="10257" max="10257" width="7.85546875" style="77" customWidth="1"/>
    <col min="10258" max="10258" width="9" style="77" customWidth="1"/>
    <col min="10259" max="10259" width="7.140625" style="77" customWidth="1"/>
    <col min="10260" max="10260" width="7.42578125" style="77" customWidth="1"/>
    <col min="10261" max="10261" width="9.7109375" style="77" customWidth="1"/>
    <col min="10262" max="10264" width="7.28515625" style="77" customWidth="1"/>
    <col min="10265" max="10265" width="8.28515625" style="77" customWidth="1"/>
    <col min="10266" max="10266" width="7.5703125" style="77" customWidth="1"/>
    <col min="10267" max="10267" width="8.28515625" style="77" customWidth="1"/>
    <col min="10268" max="10268" width="7.42578125" style="77" customWidth="1"/>
    <col min="10269" max="10269" width="8.28515625" style="77" customWidth="1"/>
    <col min="10270" max="10270" width="7.28515625" style="77" customWidth="1"/>
    <col min="10271" max="10271" width="7.7109375" style="77" customWidth="1"/>
    <col min="10272" max="10272" width="8.85546875" style="77" customWidth="1"/>
    <col min="10273" max="10273" width="9" style="77" customWidth="1"/>
    <col min="10274" max="10274" width="8.7109375" style="77" customWidth="1"/>
    <col min="10275" max="10496" width="9.140625" style="77"/>
    <col min="10497" max="10497" width="44.7109375" style="77" customWidth="1"/>
    <col min="10498" max="10498" width="10.5703125" style="77" customWidth="1"/>
    <col min="10499" max="10499" width="9.85546875" style="77" customWidth="1"/>
    <col min="10500" max="10500" width="10.42578125" style="77" customWidth="1"/>
    <col min="10501" max="10501" width="9.28515625" style="77" customWidth="1"/>
    <col min="10502" max="10502" width="9.5703125" style="77" customWidth="1"/>
    <col min="10503" max="10503" width="10" style="77" customWidth="1"/>
    <col min="10504" max="10505" width="8" style="77" customWidth="1"/>
    <col min="10506" max="10506" width="7.42578125" style="77" customWidth="1"/>
    <col min="10507" max="10507" width="6.42578125" style="77" customWidth="1"/>
    <col min="10508" max="10508" width="7.140625" style="77" customWidth="1"/>
    <col min="10509" max="10509" width="6.85546875" style="77" customWidth="1"/>
    <col min="10510" max="10510" width="7.85546875" style="77" customWidth="1"/>
    <col min="10511" max="10511" width="7.7109375" style="77" customWidth="1"/>
    <col min="10512" max="10512" width="7.5703125" style="77" customWidth="1"/>
    <col min="10513" max="10513" width="7.85546875" style="77" customWidth="1"/>
    <col min="10514" max="10514" width="9" style="77" customWidth="1"/>
    <col min="10515" max="10515" width="7.140625" style="77" customWidth="1"/>
    <col min="10516" max="10516" width="7.42578125" style="77" customWidth="1"/>
    <col min="10517" max="10517" width="9.7109375" style="77" customWidth="1"/>
    <col min="10518" max="10520" width="7.28515625" style="77" customWidth="1"/>
    <col min="10521" max="10521" width="8.28515625" style="77" customWidth="1"/>
    <col min="10522" max="10522" width="7.5703125" style="77" customWidth="1"/>
    <col min="10523" max="10523" width="8.28515625" style="77" customWidth="1"/>
    <col min="10524" max="10524" width="7.42578125" style="77" customWidth="1"/>
    <col min="10525" max="10525" width="8.28515625" style="77" customWidth="1"/>
    <col min="10526" max="10526" width="7.28515625" style="77" customWidth="1"/>
    <col min="10527" max="10527" width="7.7109375" style="77" customWidth="1"/>
    <col min="10528" max="10528" width="8.85546875" style="77" customWidth="1"/>
    <col min="10529" max="10529" width="9" style="77" customWidth="1"/>
    <col min="10530" max="10530" width="8.7109375" style="77" customWidth="1"/>
    <col min="10531" max="10752" width="9.140625" style="77"/>
    <col min="10753" max="10753" width="44.7109375" style="77" customWidth="1"/>
    <col min="10754" max="10754" width="10.5703125" style="77" customWidth="1"/>
    <col min="10755" max="10755" width="9.85546875" style="77" customWidth="1"/>
    <col min="10756" max="10756" width="10.42578125" style="77" customWidth="1"/>
    <col min="10757" max="10757" width="9.28515625" style="77" customWidth="1"/>
    <col min="10758" max="10758" width="9.5703125" style="77" customWidth="1"/>
    <col min="10759" max="10759" width="10" style="77" customWidth="1"/>
    <col min="10760" max="10761" width="8" style="77" customWidth="1"/>
    <col min="10762" max="10762" width="7.42578125" style="77" customWidth="1"/>
    <col min="10763" max="10763" width="6.42578125" style="77" customWidth="1"/>
    <col min="10764" max="10764" width="7.140625" style="77" customWidth="1"/>
    <col min="10765" max="10765" width="6.85546875" style="77" customWidth="1"/>
    <col min="10766" max="10766" width="7.85546875" style="77" customWidth="1"/>
    <col min="10767" max="10767" width="7.7109375" style="77" customWidth="1"/>
    <col min="10768" max="10768" width="7.5703125" style="77" customWidth="1"/>
    <col min="10769" max="10769" width="7.85546875" style="77" customWidth="1"/>
    <col min="10770" max="10770" width="9" style="77" customWidth="1"/>
    <col min="10771" max="10771" width="7.140625" style="77" customWidth="1"/>
    <col min="10772" max="10772" width="7.42578125" style="77" customWidth="1"/>
    <col min="10773" max="10773" width="9.7109375" style="77" customWidth="1"/>
    <col min="10774" max="10776" width="7.28515625" style="77" customWidth="1"/>
    <col min="10777" max="10777" width="8.28515625" style="77" customWidth="1"/>
    <col min="10778" max="10778" width="7.5703125" style="77" customWidth="1"/>
    <col min="10779" max="10779" width="8.28515625" style="77" customWidth="1"/>
    <col min="10780" max="10780" width="7.42578125" style="77" customWidth="1"/>
    <col min="10781" max="10781" width="8.28515625" style="77" customWidth="1"/>
    <col min="10782" max="10782" width="7.28515625" style="77" customWidth="1"/>
    <col min="10783" max="10783" width="7.7109375" style="77" customWidth="1"/>
    <col min="10784" max="10784" width="8.85546875" style="77" customWidth="1"/>
    <col min="10785" max="10785" width="9" style="77" customWidth="1"/>
    <col min="10786" max="10786" width="8.7109375" style="77" customWidth="1"/>
    <col min="10787" max="11008" width="9.140625" style="77"/>
    <col min="11009" max="11009" width="44.7109375" style="77" customWidth="1"/>
    <col min="11010" max="11010" width="10.5703125" style="77" customWidth="1"/>
    <col min="11011" max="11011" width="9.85546875" style="77" customWidth="1"/>
    <col min="11012" max="11012" width="10.42578125" style="77" customWidth="1"/>
    <col min="11013" max="11013" width="9.28515625" style="77" customWidth="1"/>
    <col min="11014" max="11014" width="9.5703125" style="77" customWidth="1"/>
    <col min="11015" max="11015" width="10" style="77" customWidth="1"/>
    <col min="11016" max="11017" width="8" style="77" customWidth="1"/>
    <col min="11018" max="11018" width="7.42578125" style="77" customWidth="1"/>
    <col min="11019" max="11019" width="6.42578125" style="77" customWidth="1"/>
    <col min="11020" max="11020" width="7.140625" style="77" customWidth="1"/>
    <col min="11021" max="11021" width="6.85546875" style="77" customWidth="1"/>
    <col min="11022" max="11022" width="7.85546875" style="77" customWidth="1"/>
    <col min="11023" max="11023" width="7.7109375" style="77" customWidth="1"/>
    <col min="11024" max="11024" width="7.5703125" style="77" customWidth="1"/>
    <col min="11025" max="11025" width="7.85546875" style="77" customWidth="1"/>
    <col min="11026" max="11026" width="9" style="77" customWidth="1"/>
    <col min="11027" max="11027" width="7.140625" style="77" customWidth="1"/>
    <col min="11028" max="11028" width="7.42578125" style="77" customWidth="1"/>
    <col min="11029" max="11029" width="9.7109375" style="77" customWidth="1"/>
    <col min="11030" max="11032" width="7.28515625" style="77" customWidth="1"/>
    <col min="11033" max="11033" width="8.28515625" style="77" customWidth="1"/>
    <col min="11034" max="11034" width="7.5703125" style="77" customWidth="1"/>
    <col min="11035" max="11035" width="8.28515625" style="77" customWidth="1"/>
    <col min="11036" max="11036" width="7.42578125" style="77" customWidth="1"/>
    <col min="11037" max="11037" width="8.28515625" style="77" customWidth="1"/>
    <col min="11038" max="11038" width="7.28515625" style="77" customWidth="1"/>
    <col min="11039" max="11039" width="7.7109375" style="77" customWidth="1"/>
    <col min="11040" max="11040" width="8.85546875" style="77" customWidth="1"/>
    <col min="11041" max="11041" width="9" style="77" customWidth="1"/>
    <col min="11042" max="11042" width="8.7109375" style="77" customWidth="1"/>
    <col min="11043" max="11264" width="9.140625" style="77"/>
    <col min="11265" max="11265" width="44.7109375" style="77" customWidth="1"/>
    <col min="11266" max="11266" width="10.5703125" style="77" customWidth="1"/>
    <col min="11267" max="11267" width="9.85546875" style="77" customWidth="1"/>
    <col min="11268" max="11268" width="10.42578125" style="77" customWidth="1"/>
    <col min="11269" max="11269" width="9.28515625" style="77" customWidth="1"/>
    <col min="11270" max="11270" width="9.5703125" style="77" customWidth="1"/>
    <col min="11271" max="11271" width="10" style="77" customWidth="1"/>
    <col min="11272" max="11273" width="8" style="77" customWidth="1"/>
    <col min="11274" max="11274" width="7.42578125" style="77" customWidth="1"/>
    <col min="11275" max="11275" width="6.42578125" style="77" customWidth="1"/>
    <col min="11276" max="11276" width="7.140625" style="77" customWidth="1"/>
    <col min="11277" max="11277" width="6.85546875" style="77" customWidth="1"/>
    <col min="11278" max="11278" width="7.85546875" style="77" customWidth="1"/>
    <col min="11279" max="11279" width="7.7109375" style="77" customWidth="1"/>
    <col min="11280" max="11280" width="7.5703125" style="77" customWidth="1"/>
    <col min="11281" max="11281" width="7.85546875" style="77" customWidth="1"/>
    <col min="11282" max="11282" width="9" style="77" customWidth="1"/>
    <col min="11283" max="11283" width="7.140625" style="77" customWidth="1"/>
    <col min="11284" max="11284" width="7.42578125" style="77" customWidth="1"/>
    <col min="11285" max="11285" width="9.7109375" style="77" customWidth="1"/>
    <col min="11286" max="11288" width="7.28515625" style="77" customWidth="1"/>
    <col min="11289" max="11289" width="8.28515625" style="77" customWidth="1"/>
    <col min="11290" max="11290" width="7.5703125" style="77" customWidth="1"/>
    <col min="11291" max="11291" width="8.28515625" style="77" customWidth="1"/>
    <col min="11292" max="11292" width="7.42578125" style="77" customWidth="1"/>
    <col min="11293" max="11293" width="8.28515625" style="77" customWidth="1"/>
    <col min="11294" max="11294" width="7.28515625" style="77" customWidth="1"/>
    <col min="11295" max="11295" width="7.7109375" style="77" customWidth="1"/>
    <col min="11296" max="11296" width="8.85546875" style="77" customWidth="1"/>
    <col min="11297" max="11297" width="9" style="77" customWidth="1"/>
    <col min="11298" max="11298" width="8.7109375" style="77" customWidth="1"/>
    <col min="11299" max="11520" width="9.140625" style="77"/>
    <col min="11521" max="11521" width="44.7109375" style="77" customWidth="1"/>
    <col min="11522" max="11522" width="10.5703125" style="77" customWidth="1"/>
    <col min="11523" max="11523" width="9.85546875" style="77" customWidth="1"/>
    <col min="11524" max="11524" width="10.42578125" style="77" customWidth="1"/>
    <col min="11525" max="11525" width="9.28515625" style="77" customWidth="1"/>
    <col min="11526" max="11526" width="9.5703125" style="77" customWidth="1"/>
    <col min="11527" max="11527" width="10" style="77" customWidth="1"/>
    <col min="11528" max="11529" width="8" style="77" customWidth="1"/>
    <col min="11530" max="11530" width="7.42578125" style="77" customWidth="1"/>
    <col min="11531" max="11531" width="6.42578125" style="77" customWidth="1"/>
    <col min="11532" max="11532" width="7.140625" style="77" customWidth="1"/>
    <col min="11533" max="11533" width="6.85546875" style="77" customWidth="1"/>
    <col min="11534" max="11534" width="7.85546875" style="77" customWidth="1"/>
    <col min="11535" max="11535" width="7.7109375" style="77" customWidth="1"/>
    <col min="11536" max="11536" width="7.5703125" style="77" customWidth="1"/>
    <col min="11537" max="11537" width="7.85546875" style="77" customWidth="1"/>
    <col min="11538" max="11538" width="9" style="77" customWidth="1"/>
    <col min="11539" max="11539" width="7.140625" style="77" customWidth="1"/>
    <col min="11540" max="11540" width="7.42578125" style="77" customWidth="1"/>
    <col min="11541" max="11541" width="9.7109375" style="77" customWidth="1"/>
    <col min="11542" max="11544" width="7.28515625" style="77" customWidth="1"/>
    <col min="11545" max="11545" width="8.28515625" style="77" customWidth="1"/>
    <col min="11546" max="11546" width="7.5703125" style="77" customWidth="1"/>
    <col min="11547" max="11547" width="8.28515625" style="77" customWidth="1"/>
    <col min="11548" max="11548" width="7.42578125" style="77" customWidth="1"/>
    <col min="11549" max="11549" width="8.28515625" style="77" customWidth="1"/>
    <col min="11550" max="11550" width="7.28515625" style="77" customWidth="1"/>
    <col min="11551" max="11551" width="7.7109375" style="77" customWidth="1"/>
    <col min="11552" max="11552" width="8.85546875" style="77" customWidth="1"/>
    <col min="11553" max="11553" width="9" style="77" customWidth="1"/>
    <col min="11554" max="11554" width="8.7109375" style="77" customWidth="1"/>
    <col min="11555" max="11776" width="9.140625" style="77"/>
    <col min="11777" max="11777" width="44.7109375" style="77" customWidth="1"/>
    <col min="11778" max="11778" width="10.5703125" style="77" customWidth="1"/>
    <col min="11779" max="11779" width="9.85546875" style="77" customWidth="1"/>
    <col min="11780" max="11780" width="10.42578125" style="77" customWidth="1"/>
    <col min="11781" max="11781" width="9.28515625" style="77" customWidth="1"/>
    <col min="11782" max="11782" width="9.5703125" style="77" customWidth="1"/>
    <col min="11783" max="11783" width="10" style="77" customWidth="1"/>
    <col min="11784" max="11785" width="8" style="77" customWidth="1"/>
    <col min="11786" max="11786" width="7.42578125" style="77" customWidth="1"/>
    <col min="11787" max="11787" width="6.42578125" style="77" customWidth="1"/>
    <col min="11788" max="11788" width="7.140625" style="77" customWidth="1"/>
    <col min="11789" max="11789" width="6.85546875" style="77" customWidth="1"/>
    <col min="11790" max="11790" width="7.85546875" style="77" customWidth="1"/>
    <col min="11791" max="11791" width="7.7109375" style="77" customWidth="1"/>
    <col min="11792" max="11792" width="7.5703125" style="77" customWidth="1"/>
    <col min="11793" max="11793" width="7.85546875" style="77" customWidth="1"/>
    <col min="11794" max="11794" width="9" style="77" customWidth="1"/>
    <col min="11795" max="11795" width="7.140625" style="77" customWidth="1"/>
    <col min="11796" max="11796" width="7.42578125" style="77" customWidth="1"/>
    <col min="11797" max="11797" width="9.7109375" style="77" customWidth="1"/>
    <col min="11798" max="11800" width="7.28515625" style="77" customWidth="1"/>
    <col min="11801" max="11801" width="8.28515625" style="77" customWidth="1"/>
    <col min="11802" max="11802" width="7.5703125" style="77" customWidth="1"/>
    <col min="11803" max="11803" width="8.28515625" style="77" customWidth="1"/>
    <col min="11804" max="11804" width="7.42578125" style="77" customWidth="1"/>
    <col min="11805" max="11805" width="8.28515625" style="77" customWidth="1"/>
    <col min="11806" max="11806" width="7.28515625" style="77" customWidth="1"/>
    <col min="11807" max="11807" width="7.7109375" style="77" customWidth="1"/>
    <col min="11808" max="11808" width="8.85546875" style="77" customWidth="1"/>
    <col min="11809" max="11809" width="9" style="77" customWidth="1"/>
    <col min="11810" max="11810" width="8.7109375" style="77" customWidth="1"/>
    <col min="11811" max="12032" width="9.140625" style="77"/>
    <col min="12033" max="12033" width="44.7109375" style="77" customWidth="1"/>
    <col min="12034" max="12034" width="10.5703125" style="77" customWidth="1"/>
    <col min="12035" max="12035" width="9.85546875" style="77" customWidth="1"/>
    <col min="12036" max="12036" width="10.42578125" style="77" customWidth="1"/>
    <col min="12037" max="12037" width="9.28515625" style="77" customWidth="1"/>
    <col min="12038" max="12038" width="9.5703125" style="77" customWidth="1"/>
    <col min="12039" max="12039" width="10" style="77" customWidth="1"/>
    <col min="12040" max="12041" width="8" style="77" customWidth="1"/>
    <col min="12042" max="12042" width="7.42578125" style="77" customWidth="1"/>
    <col min="12043" max="12043" width="6.42578125" style="77" customWidth="1"/>
    <col min="12044" max="12044" width="7.140625" style="77" customWidth="1"/>
    <col min="12045" max="12045" width="6.85546875" style="77" customWidth="1"/>
    <col min="12046" max="12046" width="7.85546875" style="77" customWidth="1"/>
    <col min="12047" max="12047" width="7.7109375" style="77" customWidth="1"/>
    <col min="12048" max="12048" width="7.5703125" style="77" customWidth="1"/>
    <col min="12049" max="12049" width="7.85546875" style="77" customWidth="1"/>
    <col min="12050" max="12050" width="9" style="77" customWidth="1"/>
    <col min="12051" max="12051" width="7.140625" style="77" customWidth="1"/>
    <col min="12052" max="12052" width="7.42578125" style="77" customWidth="1"/>
    <col min="12053" max="12053" width="9.7109375" style="77" customWidth="1"/>
    <col min="12054" max="12056" width="7.28515625" style="77" customWidth="1"/>
    <col min="12057" max="12057" width="8.28515625" style="77" customWidth="1"/>
    <col min="12058" max="12058" width="7.5703125" style="77" customWidth="1"/>
    <col min="12059" max="12059" width="8.28515625" style="77" customWidth="1"/>
    <col min="12060" max="12060" width="7.42578125" style="77" customWidth="1"/>
    <col min="12061" max="12061" width="8.28515625" style="77" customWidth="1"/>
    <col min="12062" max="12062" width="7.28515625" style="77" customWidth="1"/>
    <col min="12063" max="12063" width="7.7109375" style="77" customWidth="1"/>
    <col min="12064" max="12064" width="8.85546875" style="77" customWidth="1"/>
    <col min="12065" max="12065" width="9" style="77" customWidth="1"/>
    <col min="12066" max="12066" width="8.7109375" style="77" customWidth="1"/>
    <col min="12067" max="12288" width="9.140625" style="77"/>
    <col min="12289" max="12289" width="44.7109375" style="77" customWidth="1"/>
    <col min="12290" max="12290" width="10.5703125" style="77" customWidth="1"/>
    <col min="12291" max="12291" width="9.85546875" style="77" customWidth="1"/>
    <col min="12292" max="12292" width="10.42578125" style="77" customWidth="1"/>
    <col min="12293" max="12293" width="9.28515625" style="77" customWidth="1"/>
    <col min="12294" max="12294" width="9.5703125" style="77" customWidth="1"/>
    <col min="12295" max="12295" width="10" style="77" customWidth="1"/>
    <col min="12296" max="12297" width="8" style="77" customWidth="1"/>
    <col min="12298" max="12298" width="7.42578125" style="77" customWidth="1"/>
    <col min="12299" max="12299" width="6.42578125" style="77" customWidth="1"/>
    <col min="12300" max="12300" width="7.140625" style="77" customWidth="1"/>
    <col min="12301" max="12301" width="6.85546875" style="77" customWidth="1"/>
    <col min="12302" max="12302" width="7.85546875" style="77" customWidth="1"/>
    <col min="12303" max="12303" width="7.7109375" style="77" customWidth="1"/>
    <col min="12304" max="12304" width="7.5703125" style="77" customWidth="1"/>
    <col min="12305" max="12305" width="7.85546875" style="77" customWidth="1"/>
    <col min="12306" max="12306" width="9" style="77" customWidth="1"/>
    <col min="12307" max="12307" width="7.140625" style="77" customWidth="1"/>
    <col min="12308" max="12308" width="7.42578125" style="77" customWidth="1"/>
    <col min="12309" max="12309" width="9.7109375" style="77" customWidth="1"/>
    <col min="12310" max="12312" width="7.28515625" style="77" customWidth="1"/>
    <col min="12313" max="12313" width="8.28515625" style="77" customWidth="1"/>
    <col min="12314" max="12314" width="7.5703125" style="77" customWidth="1"/>
    <col min="12315" max="12315" width="8.28515625" style="77" customWidth="1"/>
    <col min="12316" max="12316" width="7.42578125" style="77" customWidth="1"/>
    <col min="12317" max="12317" width="8.28515625" style="77" customWidth="1"/>
    <col min="12318" max="12318" width="7.28515625" style="77" customWidth="1"/>
    <col min="12319" max="12319" width="7.7109375" style="77" customWidth="1"/>
    <col min="12320" max="12320" width="8.85546875" style="77" customWidth="1"/>
    <col min="12321" max="12321" width="9" style="77" customWidth="1"/>
    <col min="12322" max="12322" width="8.7109375" style="77" customWidth="1"/>
    <col min="12323" max="12544" width="9.140625" style="77"/>
    <col min="12545" max="12545" width="44.7109375" style="77" customWidth="1"/>
    <col min="12546" max="12546" width="10.5703125" style="77" customWidth="1"/>
    <col min="12547" max="12547" width="9.85546875" style="77" customWidth="1"/>
    <col min="12548" max="12548" width="10.42578125" style="77" customWidth="1"/>
    <col min="12549" max="12549" width="9.28515625" style="77" customWidth="1"/>
    <col min="12550" max="12550" width="9.5703125" style="77" customWidth="1"/>
    <col min="12551" max="12551" width="10" style="77" customWidth="1"/>
    <col min="12552" max="12553" width="8" style="77" customWidth="1"/>
    <col min="12554" max="12554" width="7.42578125" style="77" customWidth="1"/>
    <col min="12555" max="12555" width="6.42578125" style="77" customWidth="1"/>
    <col min="12556" max="12556" width="7.140625" style="77" customWidth="1"/>
    <col min="12557" max="12557" width="6.85546875" style="77" customWidth="1"/>
    <col min="12558" max="12558" width="7.85546875" style="77" customWidth="1"/>
    <col min="12559" max="12559" width="7.7109375" style="77" customWidth="1"/>
    <col min="12560" max="12560" width="7.5703125" style="77" customWidth="1"/>
    <col min="12561" max="12561" width="7.85546875" style="77" customWidth="1"/>
    <col min="12562" max="12562" width="9" style="77" customWidth="1"/>
    <col min="12563" max="12563" width="7.140625" style="77" customWidth="1"/>
    <col min="12564" max="12564" width="7.42578125" style="77" customWidth="1"/>
    <col min="12565" max="12565" width="9.7109375" style="77" customWidth="1"/>
    <col min="12566" max="12568" width="7.28515625" style="77" customWidth="1"/>
    <col min="12569" max="12569" width="8.28515625" style="77" customWidth="1"/>
    <col min="12570" max="12570" width="7.5703125" style="77" customWidth="1"/>
    <col min="12571" max="12571" width="8.28515625" style="77" customWidth="1"/>
    <col min="12572" max="12572" width="7.42578125" style="77" customWidth="1"/>
    <col min="12573" max="12573" width="8.28515625" style="77" customWidth="1"/>
    <col min="12574" max="12574" width="7.28515625" style="77" customWidth="1"/>
    <col min="12575" max="12575" width="7.7109375" style="77" customWidth="1"/>
    <col min="12576" max="12576" width="8.85546875" style="77" customWidth="1"/>
    <col min="12577" max="12577" width="9" style="77" customWidth="1"/>
    <col min="12578" max="12578" width="8.7109375" style="77" customWidth="1"/>
    <col min="12579" max="12800" width="9.140625" style="77"/>
    <col min="12801" max="12801" width="44.7109375" style="77" customWidth="1"/>
    <col min="12802" max="12802" width="10.5703125" style="77" customWidth="1"/>
    <col min="12803" max="12803" width="9.85546875" style="77" customWidth="1"/>
    <col min="12804" max="12804" width="10.42578125" style="77" customWidth="1"/>
    <col min="12805" max="12805" width="9.28515625" style="77" customWidth="1"/>
    <col min="12806" max="12806" width="9.5703125" style="77" customWidth="1"/>
    <col min="12807" max="12807" width="10" style="77" customWidth="1"/>
    <col min="12808" max="12809" width="8" style="77" customWidth="1"/>
    <col min="12810" max="12810" width="7.42578125" style="77" customWidth="1"/>
    <col min="12811" max="12811" width="6.42578125" style="77" customWidth="1"/>
    <col min="12812" max="12812" width="7.140625" style="77" customWidth="1"/>
    <col min="12813" max="12813" width="6.85546875" style="77" customWidth="1"/>
    <col min="12814" max="12814" width="7.85546875" style="77" customWidth="1"/>
    <col min="12815" max="12815" width="7.7109375" style="77" customWidth="1"/>
    <col min="12816" max="12816" width="7.5703125" style="77" customWidth="1"/>
    <col min="12817" max="12817" width="7.85546875" style="77" customWidth="1"/>
    <col min="12818" max="12818" width="9" style="77" customWidth="1"/>
    <col min="12819" max="12819" width="7.140625" style="77" customWidth="1"/>
    <col min="12820" max="12820" width="7.42578125" style="77" customWidth="1"/>
    <col min="12821" max="12821" width="9.7109375" style="77" customWidth="1"/>
    <col min="12822" max="12824" width="7.28515625" style="77" customWidth="1"/>
    <col min="12825" max="12825" width="8.28515625" style="77" customWidth="1"/>
    <col min="12826" max="12826" width="7.5703125" style="77" customWidth="1"/>
    <col min="12827" max="12827" width="8.28515625" style="77" customWidth="1"/>
    <col min="12828" max="12828" width="7.42578125" style="77" customWidth="1"/>
    <col min="12829" max="12829" width="8.28515625" style="77" customWidth="1"/>
    <col min="12830" max="12830" width="7.28515625" style="77" customWidth="1"/>
    <col min="12831" max="12831" width="7.7109375" style="77" customWidth="1"/>
    <col min="12832" max="12832" width="8.85546875" style="77" customWidth="1"/>
    <col min="12833" max="12833" width="9" style="77" customWidth="1"/>
    <col min="12834" max="12834" width="8.7109375" style="77" customWidth="1"/>
    <col min="12835" max="13056" width="9.140625" style="77"/>
    <col min="13057" max="13057" width="44.7109375" style="77" customWidth="1"/>
    <col min="13058" max="13058" width="10.5703125" style="77" customWidth="1"/>
    <col min="13059" max="13059" width="9.85546875" style="77" customWidth="1"/>
    <col min="13060" max="13060" width="10.42578125" style="77" customWidth="1"/>
    <col min="13061" max="13061" width="9.28515625" style="77" customWidth="1"/>
    <col min="13062" max="13062" width="9.5703125" style="77" customWidth="1"/>
    <col min="13063" max="13063" width="10" style="77" customWidth="1"/>
    <col min="13064" max="13065" width="8" style="77" customWidth="1"/>
    <col min="13066" max="13066" width="7.42578125" style="77" customWidth="1"/>
    <col min="13067" max="13067" width="6.42578125" style="77" customWidth="1"/>
    <col min="13068" max="13068" width="7.140625" style="77" customWidth="1"/>
    <col min="13069" max="13069" width="6.85546875" style="77" customWidth="1"/>
    <col min="13070" max="13070" width="7.85546875" style="77" customWidth="1"/>
    <col min="13071" max="13071" width="7.7109375" style="77" customWidth="1"/>
    <col min="13072" max="13072" width="7.5703125" style="77" customWidth="1"/>
    <col min="13073" max="13073" width="7.85546875" style="77" customWidth="1"/>
    <col min="13074" max="13074" width="9" style="77" customWidth="1"/>
    <col min="13075" max="13075" width="7.140625" style="77" customWidth="1"/>
    <col min="13076" max="13076" width="7.42578125" style="77" customWidth="1"/>
    <col min="13077" max="13077" width="9.7109375" style="77" customWidth="1"/>
    <col min="13078" max="13080" width="7.28515625" style="77" customWidth="1"/>
    <col min="13081" max="13081" width="8.28515625" style="77" customWidth="1"/>
    <col min="13082" max="13082" width="7.5703125" style="77" customWidth="1"/>
    <col min="13083" max="13083" width="8.28515625" style="77" customWidth="1"/>
    <col min="13084" max="13084" width="7.42578125" style="77" customWidth="1"/>
    <col min="13085" max="13085" width="8.28515625" style="77" customWidth="1"/>
    <col min="13086" max="13086" width="7.28515625" style="77" customWidth="1"/>
    <col min="13087" max="13087" width="7.7109375" style="77" customWidth="1"/>
    <col min="13088" max="13088" width="8.85546875" style="77" customWidth="1"/>
    <col min="13089" max="13089" width="9" style="77" customWidth="1"/>
    <col min="13090" max="13090" width="8.7109375" style="77" customWidth="1"/>
    <col min="13091" max="13312" width="9.140625" style="77"/>
    <col min="13313" max="13313" width="44.7109375" style="77" customWidth="1"/>
    <col min="13314" max="13314" width="10.5703125" style="77" customWidth="1"/>
    <col min="13315" max="13315" width="9.85546875" style="77" customWidth="1"/>
    <col min="13316" max="13316" width="10.42578125" style="77" customWidth="1"/>
    <col min="13317" max="13317" width="9.28515625" style="77" customWidth="1"/>
    <col min="13318" max="13318" width="9.5703125" style="77" customWidth="1"/>
    <col min="13319" max="13319" width="10" style="77" customWidth="1"/>
    <col min="13320" max="13321" width="8" style="77" customWidth="1"/>
    <col min="13322" max="13322" width="7.42578125" style="77" customWidth="1"/>
    <col min="13323" max="13323" width="6.42578125" style="77" customWidth="1"/>
    <col min="13324" max="13324" width="7.140625" style="77" customWidth="1"/>
    <col min="13325" max="13325" width="6.85546875" style="77" customWidth="1"/>
    <col min="13326" max="13326" width="7.85546875" style="77" customWidth="1"/>
    <col min="13327" max="13327" width="7.7109375" style="77" customWidth="1"/>
    <col min="13328" max="13328" width="7.5703125" style="77" customWidth="1"/>
    <col min="13329" max="13329" width="7.85546875" style="77" customWidth="1"/>
    <col min="13330" max="13330" width="9" style="77" customWidth="1"/>
    <col min="13331" max="13331" width="7.140625" style="77" customWidth="1"/>
    <col min="13332" max="13332" width="7.42578125" style="77" customWidth="1"/>
    <col min="13333" max="13333" width="9.7109375" style="77" customWidth="1"/>
    <col min="13334" max="13336" width="7.28515625" style="77" customWidth="1"/>
    <col min="13337" max="13337" width="8.28515625" style="77" customWidth="1"/>
    <col min="13338" max="13338" width="7.5703125" style="77" customWidth="1"/>
    <col min="13339" max="13339" width="8.28515625" style="77" customWidth="1"/>
    <col min="13340" max="13340" width="7.42578125" style="77" customWidth="1"/>
    <col min="13341" max="13341" width="8.28515625" style="77" customWidth="1"/>
    <col min="13342" max="13342" width="7.28515625" style="77" customWidth="1"/>
    <col min="13343" max="13343" width="7.7109375" style="77" customWidth="1"/>
    <col min="13344" max="13344" width="8.85546875" style="77" customWidth="1"/>
    <col min="13345" max="13345" width="9" style="77" customWidth="1"/>
    <col min="13346" max="13346" width="8.7109375" style="77" customWidth="1"/>
    <col min="13347" max="13568" width="9.140625" style="77"/>
    <col min="13569" max="13569" width="44.7109375" style="77" customWidth="1"/>
    <col min="13570" max="13570" width="10.5703125" style="77" customWidth="1"/>
    <col min="13571" max="13571" width="9.85546875" style="77" customWidth="1"/>
    <col min="13572" max="13572" width="10.42578125" style="77" customWidth="1"/>
    <col min="13573" max="13573" width="9.28515625" style="77" customWidth="1"/>
    <col min="13574" max="13574" width="9.5703125" style="77" customWidth="1"/>
    <col min="13575" max="13575" width="10" style="77" customWidth="1"/>
    <col min="13576" max="13577" width="8" style="77" customWidth="1"/>
    <col min="13578" max="13578" width="7.42578125" style="77" customWidth="1"/>
    <col min="13579" max="13579" width="6.42578125" style="77" customWidth="1"/>
    <col min="13580" max="13580" width="7.140625" style="77" customWidth="1"/>
    <col min="13581" max="13581" width="6.85546875" style="77" customWidth="1"/>
    <col min="13582" max="13582" width="7.85546875" style="77" customWidth="1"/>
    <col min="13583" max="13583" width="7.7109375" style="77" customWidth="1"/>
    <col min="13584" max="13584" width="7.5703125" style="77" customWidth="1"/>
    <col min="13585" max="13585" width="7.85546875" style="77" customWidth="1"/>
    <col min="13586" max="13586" width="9" style="77" customWidth="1"/>
    <col min="13587" max="13587" width="7.140625" style="77" customWidth="1"/>
    <col min="13588" max="13588" width="7.42578125" style="77" customWidth="1"/>
    <col min="13589" max="13589" width="9.7109375" style="77" customWidth="1"/>
    <col min="13590" max="13592" width="7.28515625" style="77" customWidth="1"/>
    <col min="13593" max="13593" width="8.28515625" style="77" customWidth="1"/>
    <col min="13594" max="13594" width="7.5703125" style="77" customWidth="1"/>
    <col min="13595" max="13595" width="8.28515625" style="77" customWidth="1"/>
    <col min="13596" max="13596" width="7.42578125" style="77" customWidth="1"/>
    <col min="13597" max="13597" width="8.28515625" style="77" customWidth="1"/>
    <col min="13598" max="13598" width="7.28515625" style="77" customWidth="1"/>
    <col min="13599" max="13599" width="7.7109375" style="77" customWidth="1"/>
    <col min="13600" max="13600" width="8.85546875" style="77" customWidth="1"/>
    <col min="13601" max="13601" width="9" style="77" customWidth="1"/>
    <col min="13602" max="13602" width="8.7109375" style="77" customWidth="1"/>
    <col min="13603" max="13824" width="9.140625" style="77"/>
    <col min="13825" max="13825" width="44.7109375" style="77" customWidth="1"/>
    <col min="13826" max="13826" width="10.5703125" style="77" customWidth="1"/>
    <col min="13827" max="13827" width="9.85546875" style="77" customWidth="1"/>
    <col min="13828" max="13828" width="10.42578125" style="77" customWidth="1"/>
    <col min="13829" max="13829" width="9.28515625" style="77" customWidth="1"/>
    <col min="13830" max="13830" width="9.5703125" style="77" customWidth="1"/>
    <col min="13831" max="13831" width="10" style="77" customWidth="1"/>
    <col min="13832" max="13833" width="8" style="77" customWidth="1"/>
    <col min="13834" max="13834" width="7.42578125" style="77" customWidth="1"/>
    <col min="13835" max="13835" width="6.42578125" style="77" customWidth="1"/>
    <col min="13836" max="13836" width="7.140625" style="77" customWidth="1"/>
    <col min="13837" max="13837" width="6.85546875" style="77" customWidth="1"/>
    <col min="13838" max="13838" width="7.85546875" style="77" customWidth="1"/>
    <col min="13839" max="13839" width="7.7109375" style="77" customWidth="1"/>
    <col min="13840" max="13840" width="7.5703125" style="77" customWidth="1"/>
    <col min="13841" max="13841" width="7.85546875" style="77" customWidth="1"/>
    <col min="13842" max="13842" width="9" style="77" customWidth="1"/>
    <col min="13843" max="13843" width="7.140625" style="77" customWidth="1"/>
    <col min="13844" max="13844" width="7.42578125" style="77" customWidth="1"/>
    <col min="13845" max="13845" width="9.7109375" style="77" customWidth="1"/>
    <col min="13846" max="13848" width="7.28515625" style="77" customWidth="1"/>
    <col min="13849" max="13849" width="8.28515625" style="77" customWidth="1"/>
    <col min="13850" max="13850" width="7.5703125" style="77" customWidth="1"/>
    <col min="13851" max="13851" width="8.28515625" style="77" customWidth="1"/>
    <col min="13852" max="13852" width="7.42578125" style="77" customWidth="1"/>
    <col min="13853" max="13853" width="8.28515625" style="77" customWidth="1"/>
    <col min="13854" max="13854" width="7.28515625" style="77" customWidth="1"/>
    <col min="13855" max="13855" width="7.7109375" style="77" customWidth="1"/>
    <col min="13856" max="13856" width="8.85546875" style="77" customWidth="1"/>
    <col min="13857" max="13857" width="9" style="77" customWidth="1"/>
    <col min="13858" max="13858" width="8.7109375" style="77" customWidth="1"/>
    <col min="13859" max="14080" width="9.140625" style="77"/>
    <col min="14081" max="14081" width="44.7109375" style="77" customWidth="1"/>
    <col min="14082" max="14082" width="10.5703125" style="77" customWidth="1"/>
    <col min="14083" max="14083" width="9.85546875" style="77" customWidth="1"/>
    <col min="14084" max="14084" width="10.42578125" style="77" customWidth="1"/>
    <col min="14085" max="14085" width="9.28515625" style="77" customWidth="1"/>
    <col min="14086" max="14086" width="9.5703125" style="77" customWidth="1"/>
    <col min="14087" max="14087" width="10" style="77" customWidth="1"/>
    <col min="14088" max="14089" width="8" style="77" customWidth="1"/>
    <col min="14090" max="14090" width="7.42578125" style="77" customWidth="1"/>
    <col min="14091" max="14091" width="6.42578125" style="77" customWidth="1"/>
    <col min="14092" max="14092" width="7.140625" style="77" customWidth="1"/>
    <col min="14093" max="14093" width="6.85546875" style="77" customWidth="1"/>
    <col min="14094" max="14094" width="7.85546875" style="77" customWidth="1"/>
    <col min="14095" max="14095" width="7.7109375" style="77" customWidth="1"/>
    <col min="14096" max="14096" width="7.5703125" style="77" customWidth="1"/>
    <col min="14097" max="14097" width="7.85546875" style="77" customWidth="1"/>
    <col min="14098" max="14098" width="9" style="77" customWidth="1"/>
    <col min="14099" max="14099" width="7.140625" style="77" customWidth="1"/>
    <col min="14100" max="14100" width="7.42578125" style="77" customWidth="1"/>
    <col min="14101" max="14101" width="9.7109375" style="77" customWidth="1"/>
    <col min="14102" max="14104" width="7.28515625" style="77" customWidth="1"/>
    <col min="14105" max="14105" width="8.28515625" style="77" customWidth="1"/>
    <col min="14106" max="14106" width="7.5703125" style="77" customWidth="1"/>
    <col min="14107" max="14107" width="8.28515625" style="77" customWidth="1"/>
    <col min="14108" max="14108" width="7.42578125" style="77" customWidth="1"/>
    <col min="14109" max="14109" width="8.28515625" style="77" customWidth="1"/>
    <col min="14110" max="14110" width="7.28515625" style="77" customWidth="1"/>
    <col min="14111" max="14111" width="7.7109375" style="77" customWidth="1"/>
    <col min="14112" max="14112" width="8.85546875" style="77" customWidth="1"/>
    <col min="14113" max="14113" width="9" style="77" customWidth="1"/>
    <col min="14114" max="14114" width="8.7109375" style="77" customWidth="1"/>
    <col min="14115" max="14336" width="9.140625" style="77"/>
    <col min="14337" max="14337" width="44.7109375" style="77" customWidth="1"/>
    <col min="14338" max="14338" width="10.5703125" style="77" customWidth="1"/>
    <col min="14339" max="14339" width="9.85546875" style="77" customWidth="1"/>
    <col min="14340" max="14340" width="10.42578125" style="77" customWidth="1"/>
    <col min="14341" max="14341" width="9.28515625" style="77" customWidth="1"/>
    <col min="14342" max="14342" width="9.5703125" style="77" customWidth="1"/>
    <col min="14343" max="14343" width="10" style="77" customWidth="1"/>
    <col min="14344" max="14345" width="8" style="77" customWidth="1"/>
    <col min="14346" max="14346" width="7.42578125" style="77" customWidth="1"/>
    <col min="14347" max="14347" width="6.42578125" style="77" customWidth="1"/>
    <col min="14348" max="14348" width="7.140625" style="77" customWidth="1"/>
    <col min="14349" max="14349" width="6.85546875" style="77" customWidth="1"/>
    <col min="14350" max="14350" width="7.85546875" style="77" customWidth="1"/>
    <col min="14351" max="14351" width="7.7109375" style="77" customWidth="1"/>
    <col min="14352" max="14352" width="7.5703125" style="77" customWidth="1"/>
    <col min="14353" max="14353" width="7.85546875" style="77" customWidth="1"/>
    <col min="14354" max="14354" width="9" style="77" customWidth="1"/>
    <col min="14355" max="14355" width="7.140625" style="77" customWidth="1"/>
    <col min="14356" max="14356" width="7.42578125" style="77" customWidth="1"/>
    <col min="14357" max="14357" width="9.7109375" style="77" customWidth="1"/>
    <col min="14358" max="14360" width="7.28515625" style="77" customWidth="1"/>
    <col min="14361" max="14361" width="8.28515625" style="77" customWidth="1"/>
    <col min="14362" max="14362" width="7.5703125" style="77" customWidth="1"/>
    <col min="14363" max="14363" width="8.28515625" style="77" customWidth="1"/>
    <col min="14364" max="14364" width="7.42578125" style="77" customWidth="1"/>
    <col min="14365" max="14365" width="8.28515625" style="77" customWidth="1"/>
    <col min="14366" max="14366" width="7.28515625" style="77" customWidth="1"/>
    <col min="14367" max="14367" width="7.7109375" style="77" customWidth="1"/>
    <col min="14368" max="14368" width="8.85546875" style="77" customWidth="1"/>
    <col min="14369" max="14369" width="9" style="77" customWidth="1"/>
    <col min="14370" max="14370" width="8.7109375" style="77" customWidth="1"/>
    <col min="14371" max="14592" width="9.140625" style="77"/>
    <col min="14593" max="14593" width="44.7109375" style="77" customWidth="1"/>
    <col min="14594" max="14594" width="10.5703125" style="77" customWidth="1"/>
    <col min="14595" max="14595" width="9.85546875" style="77" customWidth="1"/>
    <col min="14596" max="14596" width="10.42578125" style="77" customWidth="1"/>
    <col min="14597" max="14597" width="9.28515625" style="77" customWidth="1"/>
    <col min="14598" max="14598" width="9.5703125" style="77" customWidth="1"/>
    <col min="14599" max="14599" width="10" style="77" customWidth="1"/>
    <col min="14600" max="14601" width="8" style="77" customWidth="1"/>
    <col min="14602" max="14602" width="7.42578125" style="77" customWidth="1"/>
    <col min="14603" max="14603" width="6.42578125" style="77" customWidth="1"/>
    <col min="14604" max="14604" width="7.140625" style="77" customWidth="1"/>
    <col min="14605" max="14605" width="6.85546875" style="77" customWidth="1"/>
    <col min="14606" max="14606" width="7.85546875" style="77" customWidth="1"/>
    <col min="14607" max="14607" width="7.7109375" style="77" customWidth="1"/>
    <col min="14608" max="14608" width="7.5703125" style="77" customWidth="1"/>
    <col min="14609" max="14609" width="7.85546875" style="77" customWidth="1"/>
    <col min="14610" max="14610" width="9" style="77" customWidth="1"/>
    <col min="14611" max="14611" width="7.140625" style="77" customWidth="1"/>
    <col min="14612" max="14612" width="7.42578125" style="77" customWidth="1"/>
    <col min="14613" max="14613" width="9.7109375" style="77" customWidth="1"/>
    <col min="14614" max="14616" width="7.28515625" style="77" customWidth="1"/>
    <col min="14617" max="14617" width="8.28515625" style="77" customWidth="1"/>
    <col min="14618" max="14618" width="7.5703125" style="77" customWidth="1"/>
    <col min="14619" max="14619" width="8.28515625" style="77" customWidth="1"/>
    <col min="14620" max="14620" width="7.42578125" style="77" customWidth="1"/>
    <col min="14621" max="14621" width="8.28515625" style="77" customWidth="1"/>
    <col min="14622" max="14622" width="7.28515625" style="77" customWidth="1"/>
    <col min="14623" max="14623" width="7.7109375" style="77" customWidth="1"/>
    <col min="14624" max="14624" width="8.85546875" style="77" customWidth="1"/>
    <col min="14625" max="14625" width="9" style="77" customWidth="1"/>
    <col min="14626" max="14626" width="8.7109375" style="77" customWidth="1"/>
    <col min="14627" max="14848" width="9.140625" style="77"/>
    <col min="14849" max="14849" width="44.7109375" style="77" customWidth="1"/>
    <col min="14850" max="14850" width="10.5703125" style="77" customWidth="1"/>
    <col min="14851" max="14851" width="9.85546875" style="77" customWidth="1"/>
    <col min="14852" max="14852" width="10.42578125" style="77" customWidth="1"/>
    <col min="14853" max="14853" width="9.28515625" style="77" customWidth="1"/>
    <col min="14854" max="14854" width="9.5703125" style="77" customWidth="1"/>
    <col min="14855" max="14855" width="10" style="77" customWidth="1"/>
    <col min="14856" max="14857" width="8" style="77" customWidth="1"/>
    <col min="14858" max="14858" width="7.42578125" style="77" customWidth="1"/>
    <col min="14859" max="14859" width="6.42578125" style="77" customWidth="1"/>
    <col min="14860" max="14860" width="7.140625" style="77" customWidth="1"/>
    <col min="14861" max="14861" width="6.85546875" style="77" customWidth="1"/>
    <col min="14862" max="14862" width="7.85546875" style="77" customWidth="1"/>
    <col min="14863" max="14863" width="7.7109375" style="77" customWidth="1"/>
    <col min="14864" max="14864" width="7.5703125" style="77" customWidth="1"/>
    <col min="14865" max="14865" width="7.85546875" style="77" customWidth="1"/>
    <col min="14866" max="14866" width="9" style="77" customWidth="1"/>
    <col min="14867" max="14867" width="7.140625" style="77" customWidth="1"/>
    <col min="14868" max="14868" width="7.42578125" style="77" customWidth="1"/>
    <col min="14869" max="14869" width="9.7109375" style="77" customWidth="1"/>
    <col min="14870" max="14872" width="7.28515625" style="77" customWidth="1"/>
    <col min="14873" max="14873" width="8.28515625" style="77" customWidth="1"/>
    <col min="14874" max="14874" width="7.5703125" style="77" customWidth="1"/>
    <col min="14875" max="14875" width="8.28515625" style="77" customWidth="1"/>
    <col min="14876" max="14876" width="7.42578125" style="77" customWidth="1"/>
    <col min="14877" max="14877" width="8.28515625" style="77" customWidth="1"/>
    <col min="14878" max="14878" width="7.28515625" style="77" customWidth="1"/>
    <col min="14879" max="14879" width="7.7109375" style="77" customWidth="1"/>
    <col min="14880" max="14880" width="8.85546875" style="77" customWidth="1"/>
    <col min="14881" max="14881" width="9" style="77" customWidth="1"/>
    <col min="14882" max="14882" width="8.7109375" style="77" customWidth="1"/>
    <col min="14883" max="15104" width="9.140625" style="77"/>
    <col min="15105" max="15105" width="44.7109375" style="77" customWidth="1"/>
    <col min="15106" max="15106" width="10.5703125" style="77" customWidth="1"/>
    <col min="15107" max="15107" width="9.85546875" style="77" customWidth="1"/>
    <col min="15108" max="15108" width="10.42578125" style="77" customWidth="1"/>
    <col min="15109" max="15109" width="9.28515625" style="77" customWidth="1"/>
    <col min="15110" max="15110" width="9.5703125" style="77" customWidth="1"/>
    <col min="15111" max="15111" width="10" style="77" customWidth="1"/>
    <col min="15112" max="15113" width="8" style="77" customWidth="1"/>
    <col min="15114" max="15114" width="7.42578125" style="77" customWidth="1"/>
    <col min="15115" max="15115" width="6.42578125" style="77" customWidth="1"/>
    <col min="15116" max="15116" width="7.140625" style="77" customWidth="1"/>
    <col min="15117" max="15117" width="6.85546875" style="77" customWidth="1"/>
    <col min="15118" max="15118" width="7.85546875" style="77" customWidth="1"/>
    <col min="15119" max="15119" width="7.7109375" style="77" customWidth="1"/>
    <col min="15120" max="15120" width="7.5703125" style="77" customWidth="1"/>
    <col min="15121" max="15121" width="7.85546875" style="77" customWidth="1"/>
    <col min="15122" max="15122" width="9" style="77" customWidth="1"/>
    <col min="15123" max="15123" width="7.140625" style="77" customWidth="1"/>
    <col min="15124" max="15124" width="7.42578125" style="77" customWidth="1"/>
    <col min="15125" max="15125" width="9.7109375" style="77" customWidth="1"/>
    <col min="15126" max="15128" width="7.28515625" style="77" customWidth="1"/>
    <col min="15129" max="15129" width="8.28515625" style="77" customWidth="1"/>
    <col min="15130" max="15130" width="7.5703125" style="77" customWidth="1"/>
    <col min="15131" max="15131" width="8.28515625" style="77" customWidth="1"/>
    <col min="15132" max="15132" width="7.42578125" style="77" customWidth="1"/>
    <col min="15133" max="15133" width="8.28515625" style="77" customWidth="1"/>
    <col min="15134" max="15134" width="7.28515625" style="77" customWidth="1"/>
    <col min="15135" max="15135" width="7.7109375" style="77" customWidth="1"/>
    <col min="15136" max="15136" width="8.85546875" style="77" customWidth="1"/>
    <col min="15137" max="15137" width="9" style="77" customWidth="1"/>
    <col min="15138" max="15138" width="8.7109375" style="77" customWidth="1"/>
    <col min="15139" max="15360" width="9.140625" style="77"/>
    <col min="15361" max="15361" width="44.7109375" style="77" customWidth="1"/>
    <col min="15362" max="15362" width="10.5703125" style="77" customWidth="1"/>
    <col min="15363" max="15363" width="9.85546875" style="77" customWidth="1"/>
    <col min="15364" max="15364" width="10.42578125" style="77" customWidth="1"/>
    <col min="15365" max="15365" width="9.28515625" style="77" customWidth="1"/>
    <col min="15366" max="15366" width="9.5703125" style="77" customWidth="1"/>
    <col min="15367" max="15367" width="10" style="77" customWidth="1"/>
    <col min="15368" max="15369" width="8" style="77" customWidth="1"/>
    <col min="15370" max="15370" width="7.42578125" style="77" customWidth="1"/>
    <col min="15371" max="15371" width="6.42578125" style="77" customWidth="1"/>
    <col min="15372" max="15372" width="7.140625" style="77" customWidth="1"/>
    <col min="15373" max="15373" width="6.85546875" style="77" customWidth="1"/>
    <col min="15374" max="15374" width="7.85546875" style="77" customWidth="1"/>
    <col min="15375" max="15375" width="7.7109375" style="77" customWidth="1"/>
    <col min="15376" max="15376" width="7.5703125" style="77" customWidth="1"/>
    <col min="15377" max="15377" width="7.85546875" style="77" customWidth="1"/>
    <col min="15378" max="15378" width="9" style="77" customWidth="1"/>
    <col min="15379" max="15379" width="7.140625" style="77" customWidth="1"/>
    <col min="15380" max="15380" width="7.42578125" style="77" customWidth="1"/>
    <col min="15381" max="15381" width="9.7109375" style="77" customWidth="1"/>
    <col min="15382" max="15384" width="7.28515625" style="77" customWidth="1"/>
    <col min="15385" max="15385" width="8.28515625" style="77" customWidth="1"/>
    <col min="15386" max="15386" width="7.5703125" style="77" customWidth="1"/>
    <col min="15387" max="15387" width="8.28515625" style="77" customWidth="1"/>
    <col min="15388" max="15388" width="7.42578125" style="77" customWidth="1"/>
    <col min="15389" max="15389" width="8.28515625" style="77" customWidth="1"/>
    <col min="15390" max="15390" width="7.28515625" style="77" customWidth="1"/>
    <col min="15391" max="15391" width="7.7109375" style="77" customWidth="1"/>
    <col min="15392" max="15392" width="8.85546875" style="77" customWidth="1"/>
    <col min="15393" max="15393" width="9" style="77" customWidth="1"/>
    <col min="15394" max="15394" width="8.7109375" style="77" customWidth="1"/>
    <col min="15395" max="15616" width="9.140625" style="77"/>
    <col min="15617" max="15617" width="44.7109375" style="77" customWidth="1"/>
    <col min="15618" max="15618" width="10.5703125" style="77" customWidth="1"/>
    <col min="15619" max="15619" width="9.85546875" style="77" customWidth="1"/>
    <col min="15620" max="15620" width="10.42578125" style="77" customWidth="1"/>
    <col min="15621" max="15621" width="9.28515625" style="77" customWidth="1"/>
    <col min="15622" max="15622" width="9.5703125" style="77" customWidth="1"/>
    <col min="15623" max="15623" width="10" style="77" customWidth="1"/>
    <col min="15624" max="15625" width="8" style="77" customWidth="1"/>
    <col min="15626" max="15626" width="7.42578125" style="77" customWidth="1"/>
    <col min="15627" max="15627" width="6.42578125" style="77" customWidth="1"/>
    <col min="15628" max="15628" width="7.140625" style="77" customWidth="1"/>
    <col min="15629" max="15629" width="6.85546875" style="77" customWidth="1"/>
    <col min="15630" max="15630" width="7.85546875" style="77" customWidth="1"/>
    <col min="15631" max="15631" width="7.7109375" style="77" customWidth="1"/>
    <col min="15632" max="15632" width="7.5703125" style="77" customWidth="1"/>
    <col min="15633" max="15633" width="7.85546875" style="77" customWidth="1"/>
    <col min="15634" max="15634" width="9" style="77" customWidth="1"/>
    <col min="15635" max="15635" width="7.140625" style="77" customWidth="1"/>
    <col min="15636" max="15636" width="7.42578125" style="77" customWidth="1"/>
    <col min="15637" max="15637" width="9.7109375" style="77" customWidth="1"/>
    <col min="15638" max="15640" width="7.28515625" style="77" customWidth="1"/>
    <col min="15641" max="15641" width="8.28515625" style="77" customWidth="1"/>
    <col min="15642" max="15642" width="7.5703125" style="77" customWidth="1"/>
    <col min="15643" max="15643" width="8.28515625" style="77" customWidth="1"/>
    <col min="15644" max="15644" width="7.42578125" style="77" customWidth="1"/>
    <col min="15645" max="15645" width="8.28515625" style="77" customWidth="1"/>
    <col min="15646" max="15646" width="7.28515625" style="77" customWidth="1"/>
    <col min="15647" max="15647" width="7.7109375" style="77" customWidth="1"/>
    <col min="15648" max="15648" width="8.85546875" style="77" customWidth="1"/>
    <col min="15649" max="15649" width="9" style="77" customWidth="1"/>
    <col min="15650" max="15650" width="8.7109375" style="77" customWidth="1"/>
    <col min="15651" max="15872" width="9.140625" style="77"/>
    <col min="15873" max="15873" width="44.7109375" style="77" customWidth="1"/>
    <col min="15874" max="15874" width="10.5703125" style="77" customWidth="1"/>
    <col min="15875" max="15875" width="9.85546875" style="77" customWidth="1"/>
    <col min="15876" max="15876" width="10.42578125" style="77" customWidth="1"/>
    <col min="15877" max="15877" width="9.28515625" style="77" customWidth="1"/>
    <col min="15878" max="15878" width="9.5703125" style="77" customWidth="1"/>
    <col min="15879" max="15879" width="10" style="77" customWidth="1"/>
    <col min="15880" max="15881" width="8" style="77" customWidth="1"/>
    <col min="15882" max="15882" width="7.42578125" style="77" customWidth="1"/>
    <col min="15883" max="15883" width="6.42578125" style="77" customWidth="1"/>
    <col min="15884" max="15884" width="7.140625" style="77" customWidth="1"/>
    <col min="15885" max="15885" width="6.85546875" style="77" customWidth="1"/>
    <col min="15886" max="15886" width="7.85546875" style="77" customWidth="1"/>
    <col min="15887" max="15887" width="7.7109375" style="77" customWidth="1"/>
    <col min="15888" max="15888" width="7.5703125" style="77" customWidth="1"/>
    <col min="15889" max="15889" width="7.85546875" style="77" customWidth="1"/>
    <col min="15890" max="15890" width="9" style="77" customWidth="1"/>
    <col min="15891" max="15891" width="7.140625" style="77" customWidth="1"/>
    <col min="15892" max="15892" width="7.42578125" style="77" customWidth="1"/>
    <col min="15893" max="15893" width="9.7109375" style="77" customWidth="1"/>
    <col min="15894" max="15896" width="7.28515625" style="77" customWidth="1"/>
    <col min="15897" max="15897" width="8.28515625" style="77" customWidth="1"/>
    <col min="15898" max="15898" width="7.5703125" style="77" customWidth="1"/>
    <col min="15899" max="15899" width="8.28515625" style="77" customWidth="1"/>
    <col min="15900" max="15900" width="7.42578125" style="77" customWidth="1"/>
    <col min="15901" max="15901" width="8.28515625" style="77" customWidth="1"/>
    <col min="15902" max="15902" width="7.28515625" style="77" customWidth="1"/>
    <col min="15903" max="15903" width="7.7109375" style="77" customWidth="1"/>
    <col min="15904" max="15904" width="8.85546875" style="77" customWidth="1"/>
    <col min="15905" max="15905" width="9" style="77" customWidth="1"/>
    <col min="15906" max="15906" width="8.7109375" style="77" customWidth="1"/>
    <col min="15907" max="16128" width="9.140625" style="77"/>
    <col min="16129" max="16129" width="44.7109375" style="77" customWidth="1"/>
    <col min="16130" max="16130" width="10.5703125" style="77" customWidth="1"/>
    <col min="16131" max="16131" width="9.85546875" style="77" customWidth="1"/>
    <col min="16132" max="16132" width="10.42578125" style="77" customWidth="1"/>
    <col min="16133" max="16133" width="9.28515625" style="77" customWidth="1"/>
    <col min="16134" max="16134" width="9.5703125" style="77" customWidth="1"/>
    <col min="16135" max="16135" width="10" style="77" customWidth="1"/>
    <col min="16136" max="16137" width="8" style="77" customWidth="1"/>
    <col min="16138" max="16138" width="7.42578125" style="77" customWidth="1"/>
    <col min="16139" max="16139" width="6.42578125" style="77" customWidth="1"/>
    <col min="16140" max="16140" width="7.140625" style="77" customWidth="1"/>
    <col min="16141" max="16141" width="6.85546875" style="77" customWidth="1"/>
    <col min="16142" max="16142" width="7.85546875" style="77" customWidth="1"/>
    <col min="16143" max="16143" width="7.7109375" style="77" customWidth="1"/>
    <col min="16144" max="16144" width="7.5703125" style="77" customWidth="1"/>
    <col min="16145" max="16145" width="7.85546875" style="77" customWidth="1"/>
    <col min="16146" max="16146" width="9" style="77" customWidth="1"/>
    <col min="16147" max="16147" width="7.140625" style="77" customWidth="1"/>
    <col min="16148" max="16148" width="7.42578125" style="77" customWidth="1"/>
    <col min="16149" max="16149" width="9.7109375" style="77" customWidth="1"/>
    <col min="16150" max="16152" width="7.28515625" style="77" customWidth="1"/>
    <col min="16153" max="16153" width="8.28515625" style="77" customWidth="1"/>
    <col min="16154" max="16154" width="7.5703125" style="77" customWidth="1"/>
    <col min="16155" max="16155" width="8.28515625" style="77" customWidth="1"/>
    <col min="16156" max="16156" width="7.42578125" style="77" customWidth="1"/>
    <col min="16157" max="16157" width="8.28515625" style="77" customWidth="1"/>
    <col min="16158" max="16158" width="7.28515625" style="77" customWidth="1"/>
    <col min="16159" max="16159" width="7.7109375" style="77" customWidth="1"/>
    <col min="16160" max="16160" width="8.85546875" style="77" customWidth="1"/>
    <col min="16161" max="16161" width="9" style="77" customWidth="1"/>
    <col min="16162" max="16162" width="8.7109375" style="77" customWidth="1"/>
    <col min="16163" max="16384" width="9.140625" style="77"/>
  </cols>
  <sheetData>
    <row r="1" spans="1:35" ht="15.75" x14ac:dyDescent="0.2">
      <c r="A1" s="1477" t="s">
        <v>304</v>
      </c>
      <c r="B1" s="1477"/>
      <c r="C1" s="1477"/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  <c r="Q1" s="1477"/>
      <c r="R1" s="1477"/>
      <c r="S1" s="1477"/>
      <c r="T1" s="1477"/>
      <c r="U1" s="1477"/>
      <c r="V1" s="1477"/>
      <c r="W1" s="1477"/>
      <c r="X1" s="1477"/>
      <c r="Y1" s="1477"/>
      <c r="Z1" s="1477"/>
      <c r="AA1" s="1477"/>
      <c r="AB1" s="1477"/>
      <c r="AC1" s="1477"/>
      <c r="AD1" s="1477"/>
      <c r="AE1" s="1477"/>
      <c r="AF1" s="1477"/>
      <c r="AG1" s="1478"/>
    </row>
    <row r="2" spans="1:35" x14ac:dyDescent="0.2">
      <c r="A2" s="1124"/>
      <c r="B2" s="1124">
        <v>1991</v>
      </c>
      <c r="C2" s="1124">
        <v>1992</v>
      </c>
      <c r="D2" s="1124">
        <v>1993</v>
      </c>
      <c r="E2" s="1124">
        <v>1994</v>
      </c>
      <c r="F2" s="1124">
        <v>1995</v>
      </c>
      <c r="G2" s="1124">
        <v>1996</v>
      </c>
      <c r="H2" s="1124">
        <v>1997</v>
      </c>
      <c r="I2" s="1124">
        <v>1998</v>
      </c>
      <c r="J2" s="1124">
        <v>1999</v>
      </c>
      <c r="K2" s="1124">
        <v>2000</v>
      </c>
      <c r="L2" s="1124">
        <v>2001</v>
      </c>
      <c r="M2" s="1124">
        <v>2002</v>
      </c>
      <c r="N2" s="1124">
        <v>2003</v>
      </c>
      <c r="O2" s="1124">
        <v>2004</v>
      </c>
      <c r="P2" s="1124">
        <v>2005</v>
      </c>
      <c r="Q2" s="1124">
        <v>2006</v>
      </c>
      <c r="R2" s="1124">
        <v>2007</v>
      </c>
      <c r="S2" s="1124">
        <v>2008</v>
      </c>
      <c r="T2" s="1124">
        <v>2009</v>
      </c>
      <c r="U2" s="1048">
        <v>2010</v>
      </c>
      <c r="V2" s="1048">
        <v>2011</v>
      </c>
      <c r="W2" s="1048">
        <v>2012</v>
      </c>
      <c r="X2" s="1125">
        <v>2013</v>
      </c>
      <c r="Y2" s="1125">
        <v>2014</v>
      </c>
      <c r="Z2" s="1048">
        <v>2015</v>
      </c>
      <c r="AA2" s="1125">
        <v>2016</v>
      </c>
      <c r="AB2" s="1125">
        <v>2017</v>
      </c>
      <c r="AC2" s="1048">
        <v>2018</v>
      </c>
      <c r="AD2" s="1125">
        <v>2019</v>
      </c>
      <c r="AE2" s="1125">
        <v>2020</v>
      </c>
      <c r="AF2" s="1125">
        <v>2021</v>
      </c>
      <c r="AG2" s="1125">
        <v>2022</v>
      </c>
      <c r="AH2" s="1048">
        <v>2023</v>
      </c>
      <c r="AI2" s="1125">
        <v>2024</v>
      </c>
    </row>
    <row r="3" spans="1:35" x14ac:dyDescent="0.2">
      <c r="A3" s="1126" t="s">
        <v>1</v>
      </c>
      <c r="B3" s="1124"/>
      <c r="C3" s="1124"/>
      <c r="D3" s="1124"/>
      <c r="E3" s="1124"/>
      <c r="F3" s="1124"/>
      <c r="G3" s="1124"/>
      <c r="H3" s="1124"/>
      <c r="I3" s="1124"/>
      <c r="J3" s="1124"/>
      <c r="K3" s="1124"/>
      <c r="L3" s="1124"/>
      <c r="M3" s="1124"/>
      <c r="N3" s="1124"/>
      <c r="O3" s="1124"/>
      <c r="P3" s="1124"/>
      <c r="Q3" s="1124"/>
      <c r="R3" s="1124"/>
      <c r="S3" s="1124"/>
      <c r="T3" s="1124"/>
      <c r="U3" s="1048"/>
      <c r="V3" s="1048"/>
      <c r="W3" s="1049"/>
      <c r="X3" s="1125"/>
      <c r="Y3" s="1125"/>
      <c r="Z3" s="1048"/>
      <c r="AA3" s="1125"/>
      <c r="AB3" s="1125"/>
      <c r="AC3" s="1048"/>
      <c r="AD3" s="1125"/>
      <c r="AE3" s="1125"/>
      <c r="AF3" s="1125"/>
      <c r="AG3" s="1125"/>
      <c r="AH3" s="1125"/>
      <c r="AI3" s="1064"/>
    </row>
    <row r="4" spans="1:35" x14ac:dyDescent="0.2">
      <c r="A4" s="988" t="s">
        <v>305</v>
      </c>
      <c r="B4" s="116" t="s">
        <v>8</v>
      </c>
      <c r="C4" s="116" t="s">
        <v>8</v>
      </c>
      <c r="D4" s="116" t="s">
        <v>8</v>
      </c>
      <c r="E4" s="116" t="s">
        <v>8</v>
      </c>
      <c r="F4" s="116" t="s">
        <v>8</v>
      </c>
      <c r="G4" s="116" t="s">
        <v>8</v>
      </c>
      <c r="H4" s="116" t="s">
        <v>8</v>
      </c>
      <c r="I4" s="116" t="s">
        <v>8</v>
      </c>
      <c r="J4" s="116" t="s">
        <v>8</v>
      </c>
      <c r="K4" s="215">
        <v>21890</v>
      </c>
      <c r="L4" s="215">
        <v>21670</v>
      </c>
      <c r="M4" s="215">
        <v>21462</v>
      </c>
      <c r="N4" s="215">
        <v>21331</v>
      </c>
      <c r="O4" s="215">
        <v>21146</v>
      </c>
      <c r="P4" s="215">
        <v>21032</v>
      </c>
      <c r="Q4" s="215">
        <v>21008</v>
      </c>
      <c r="R4" s="215">
        <v>21156</v>
      </c>
      <c r="S4" s="215">
        <v>24074</v>
      </c>
      <c r="T4" s="215">
        <v>24302</v>
      </c>
      <c r="U4" s="30">
        <v>24474</v>
      </c>
      <c r="V4" s="67">
        <v>24721</v>
      </c>
      <c r="W4" s="31">
        <v>25088</v>
      </c>
      <c r="X4" s="30">
        <v>25228</v>
      </c>
      <c r="Y4" s="30">
        <v>25309</v>
      </c>
      <c r="Z4" s="30">
        <v>25484</v>
      </c>
      <c r="AA4" s="30">
        <v>25795</v>
      </c>
      <c r="AB4" s="30">
        <v>26238</v>
      </c>
      <c r="AC4" s="30">
        <v>26737</v>
      </c>
      <c r="AD4" s="30">
        <v>27158</v>
      </c>
      <c r="AE4" s="30">
        <v>27446</v>
      </c>
      <c r="AF4" s="30">
        <v>29802</v>
      </c>
      <c r="AG4" s="30">
        <v>29986</v>
      </c>
      <c r="AH4" s="1099">
        <v>30299</v>
      </c>
      <c r="AI4" s="744">
        <v>30598</v>
      </c>
    </row>
    <row r="5" spans="1:35" x14ac:dyDescent="0.2">
      <c r="A5" s="160" t="s">
        <v>306</v>
      </c>
      <c r="B5" s="116" t="s">
        <v>8</v>
      </c>
      <c r="C5" s="116" t="s">
        <v>8</v>
      </c>
      <c r="D5" s="116" t="s">
        <v>8</v>
      </c>
      <c r="E5" s="116" t="s">
        <v>8</v>
      </c>
      <c r="F5" s="116" t="s">
        <v>8</v>
      </c>
      <c r="G5" s="116" t="s">
        <v>8</v>
      </c>
      <c r="H5" s="116" t="s">
        <v>8</v>
      </c>
      <c r="I5" s="116" t="s">
        <v>8</v>
      </c>
      <c r="J5" s="116" t="s">
        <v>8</v>
      </c>
      <c r="K5" s="116">
        <v>100.4</v>
      </c>
      <c r="L5" s="989">
        <v>99</v>
      </c>
      <c r="M5" s="989">
        <v>99</v>
      </c>
      <c r="N5" s="116">
        <v>99.4</v>
      </c>
      <c r="O5" s="116">
        <v>99.1</v>
      </c>
      <c r="P5" s="116">
        <v>99.5</v>
      </c>
      <c r="Q5" s="116">
        <v>99.9</v>
      </c>
      <c r="R5" s="116">
        <v>100.7</v>
      </c>
      <c r="S5" s="116">
        <v>113.8</v>
      </c>
      <c r="T5" s="989">
        <v>101</v>
      </c>
      <c r="U5" s="150">
        <v>100.7</v>
      </c>
      <c r="V5" s="150">
        <v>101</v>
      </c>
      <c r="W5" s="150">
        <v>101.5</v>
      </c>
      <c r="X5" s="150">
        <v>100.6</v>
      </c>
      <c r="Y5" s="150">
        <v>100.3</v>
      </c>
      <c r="Z5" s="32">
        <v>100.7</v>
      </c>
      <c r="AA5" s="150">
        <v>101.2</v>
      </c>
      <c r="AB5" s="150">
        <v>101.7</v>
      </c>
      <c r="AC5" s="36">
        <v>101.9</v>
      </c>
      <c r="AD5" s="36">
        <v>101.6</v>
      </c>
      <c r="AE5" s="36">
        <v>101.1</v>
      </c>
      <c r="AF5" s="36">
        <v>108.6</v>
      </c>
      <c r="AG5" s="36">
        <v>100.6</v>
      </c>
      <c r="AH5" s="1100">
        <v>101.1</v>
      </c>
      <c r="AI5" s="754">
        <v>101</v>
      </c>
    </row>
    <row r="6" spans="1:35" x14ac:dyDescent="0.2">
      <c r="A6" s="160" t="s">
        <v>7</v>
      </c>
      <c r="B6" s="990" t="s">
        <v>8</v>
      </c>
      <c r="C6" s="990" t="s">
        <v>8</v>
      </c>
      <c r="D6" s="990" t="s">
        <v>8</v>
      </c>
      <c r="E6" s="990" t="s">
        <v>8</v>
      </c>
      <c r="F6" s="990" t="s">
        <v>8</v>
      </c>
      <c r="G6" s="990" t="s">
        <v>8</v>
      </c>
      <c r="H6" s="990" t="s">
        <v>8</v>
      </c>
      <c r="I6" s="990" t="s">
        <v>8</v>
      </c>
      <c r="J6" s="990" t="s">
        <v>8</v>
      </c>
      <c r="K6" s="214">
        <v>516</v>
      </c>
      <c r="L6" s="214">
        <v>411</v>
      </c>
      <c r="M6" s="214">
        <v>391</v>
      </c>
      <c r="N6" s="214">
        <v>376</v>
      </c>
      <c r="O6" s="214">
        <v>390</v>
      </c>
      <c r="P6" s="214">
        <v>420</v>
      </c>
      <c r="Q6" s="214">
        <v>436</v>
      </c>
      <c r="R6" s="214">
        <v>465</v>
      </c>
      <c r="S6" s="296">
        <v>492</v>
      </c>
      <c r="T6" s="214">
        <v>527</v>
      </c>
      <c r="U6" s="991">
        <v>579</v>
      </c>
      <c r="V6" s="991">
        <v>614</v>
      </c>
      <c r="W6" s="991">
        <v>600</v>
      </c>
      <c r="X6" s="991">
        <v>571</v>
      </c>
      <c r="Y6" s="991">
        <v>565</v>
      </c>
      <c r="Z6" s="992">
        <v>615</v>
      </c>
      <c r="AA6" s="991">
        <v>569</v>
      </c>
      <c r="AB6" s="573">
        <v>605</v>
      </c>
      <c r="AC6" s="60">
        <v>656</v>
      </c>
      <c r="AD6" s="36">
        <v>683</v>
      </c>
      <c r="AE6" s="36">
        <v>696</v>
      </c>
      <c r="AF6" s="36">
        <v>680</v>
      </c>
      <c r="AG6" s="36">
        <v>623</v>
      </c>
      <c r="AH6" s="1101">
        <v>552</v>
      </c>
      <c r="AI6" s="718">
        <v>535</v>
      </c>
    </row>
    <row r="7" spans="1:35" x14ac:dyDescent="0.2">
      <c r="A7" s="988" t="s">
        <v>307</v>
      </c>
      <c r="B7" s="993" t="s">
        <v>8</v>
      </c>
      <c r="C7" s="993" t="s">
        <v>8</v>
      </c>
      <c r="D7" s="993" t="s">
        <v>8</v>
      </c>
      <c r="E7" s="993" t="s">
        <v>8</v>
      </c>
      <c r="F7" s="993" t="s">
        <v>8</v>
      </c>
      <c r="G7" s="993" t="s">
        <v>8</v>
      </c>
      <c r="H7" s="993" t="s">
        <v>8</v>
      </c>
      <c r="I7" s="993" t="s">
        <v>8</v>
      </c>
      <c r="J7" s="993" t="s">
        <v>8</v>
      </c>
      <c r="K7" s="786">
        <v>23.70179830504582</v>
      </c>
      <c r="L7" s="786">
        <v>18.810929561993685</v>
      </c>
      <c r="M7" s="786">
        <v>17.952249770431589</v>
      </c>
      <c r="N7" s="786">
        <v>17.434851154595197</v>
      </c>
      <c r="O7" s="786">
        <v>18.227280162643421</v>
      </c>
      <c r="P7" s="786">
        <v>19.775407867787273</v>
      </c>
      <c r="Q7" s="786">
        <v>20.674285172364741</v>
      </c>
      <c r="R7" s="786">
        <v>22.121788772597526</v>
      </c>
      <c r="S7" s="786">
        <v>23.337444265249978</v>
      </c>
      <c r="T7" s="296">
        <v>21.79</v>
      </c>
      <c r="U7" s="994">
        <v>23.74</v>
      </c>
      <c r="V7" s="994">
        <v>24.96</v>
      </c>
      <c r="W7" s="994">
        <v>24.09</v>
      </c>
      <c r="X7" s="994">
        <v>22.7</v>
      </c>
      <c r="Y7" s="994">
        <v>22.36</v>
      </c>
      <c r="Z7" s="994">
        <v>24.22</v>
      </c>
      <c r="AA7" s="994">
        <v>22.2</v>
      </c>
      <c r="AB7" s="82">
        <v>23.25</v>
      </c>
      <c r="AC7" s="457">
        <v>24.77</v>
      </c>
      <c r="AD7" s="457">
        <v>25.35</v>
      </c>
      <c r="AE7" s="457">
        <v>25.49</v>
      </c>
      <c r="AF7" s="457">
        <v>24.78</v>
      </c>
      <c r="AG7" s="457">
        <v>20.84</v>
      </c>
      <c r="AH7" s="1101">
        <v>18.309999999999999</v>
      </c>
      <c r="AI7" s="718">
        <v>17.57</v>
      </c>
    </row>
    <row r="8" spans="1:35" x14ac:dyDescent="0.2">
      <c r="A8" s="988" t="s">
        <v>11</v>
      </c>
      <c r="B8" s="990" t="s">
        <v>8</v>
      </c>
      <c r="C8" s="990" t="s">
        <v>8</v>
      </c>
      <c r="D8" s="990" t="s">
        <v>8</v>
      </c>
      <c r="E8" s="990" t="s">
        <v>8</v>
      </c>
      <c r="F8" s="990" t="s">
        <v>8</v>
      </c>
      <c r="G8" s="990" t="s">
        <v>8</v>
      </c>
      <c r="H8" s="990" t="s">
        <v>8</v>
      </c>
      <c r="I8" s="990" t="s">
        <v>8</v>
      </c>
      <c r="J8" s="990" t="s">
        <v>8</v>
      </c>
      <c r="K8" s="214">
        <v>310</v>
      </c>
      <c r="L8" s="214">
        <v>304</v>
      </c>
      <c r="M8" s="214">
        <v>285</v>
      </c>
      <c r="N8" s="214">
        <v>312</v>
      </c>
      <c r="O8" s="214">
        <v>283</v>
      </c>
      <c r="P8" s="214">
        <v>271</v>
      </c>
      <c r="Q8" s="214">
        <v>299</v>
      </c>
      <c r="R8" s="214">
        <v>237</v>
      </c>
      <c r="S8" s="296">
        <v>246</v>
      </c>
      <c r="T8" s="214">
        <v>233</v>
      </c>
      <c r="U8" s="991">
        <v>224</v>
      </c>
      <c r="V8" s="991">
        <v>226</v>
      </c>
      <c r="W8" s="991">
        <v>245</v>
      </c>
      <c r="X8" s="991">
        <v>227</v>
      </c>
      <c r="Y8" s="991">
        <v>226</v>
      </c>
      <c r="Z8" s="991">
        <v>209</v>
      </c>
      <c r="AA8" s="991">
        <v>207</v>
      </c>
      <c r="AB8" s="991">
        <v>214</v>
      </c>
      <c r="AC8" s="60">
        <v>222</v>
      </c>
      <c r="AD8" s="60">
        <v>202</v>
      </c>
      <c r="AE8" s="60">
        <v>275</v>
      </c>
      <c r="AF8" s="60">
        <v>293</v>
      </c>
      <c r="AG8" s="60">
        <v>189</v>
      </c>
      <c r="AH8" s="1101">
        <v>209</v>
      </c>
      <c r="AI8" s="718">
        <v>215</v>
      </c>
    </row>
    <row r="9" spans="1:35" x14ac:dyDescent="0.2">
      <c r="A9" s="988" t="s">
        <v>308</v>
      </c>
      <c r="B9" s="993" t="s">
        <v>8</v>
      </c>
      <c r="C9" s="993" t="s">
        <v>8</v>
      </c>
      <c r="D9" s="993" t="s">
        <v>8</v>
      </c>
      <c r="E9" s="993" t="s">
        <v>8</v>
      </c>
      <c r="F9" s="993" t="s">
        <v>8</v>
      </c>
      <c r="G9" s="993" t="s">
        <v>8</v>
      </c>
      <c r="H9" s="993" t="s">
        <v>8</v>
      </c>
      <c r="I9" s="993" t="s">
        <v>8</v>
      </c>
      <c r="J9" s="993" t="s">
        <v>8</v>
      </c>
      <c r="K9" s="786">
        <v>14.239452470085666</v>
      </c>
      <c r="L9" s="786">
        <v>13.913680259966132</v>
      </c>
      <c r="M9" s="786">
        <v>13.085399449035814</v>
      </c>
      <c r="N9" s="786">
        <v>14.467216915515163</v>
      </c>
      <c r="O9" s="786">
        <v>13.226462271866895</v>
      </c>
      <c r="P9" s="786">
        <v>12.759846505167502</v>
      </c>
      <c r="Q9" s="786">
        <v>14.178007492057471</v>
      </c>
      <c r="R9" s="786">
        <v>11.274976213130353</v>
      </c>
      <c r="S9" s="786">
        <v>11.668722132624989</v>
      </c>
      <c r="T9" s="296">
        <v>9.6300000000000008</v>
      </c>
      <c r="U9" s="82">
        <v>9.18</v>
      </c>
      <c r="V9" s="82">
        <v>9.19</v>
      </c>
      <c r="W9" s="82">
        <v>9.84</v>
      </c>
      <c r="X9" s="82">
        <v>9.02</v>
      </c>
      <c r="Y9" s="82">
        <v>8.94</v>
      </c>
      <c r="Z9" s="82">
        <v>8.23</v>
      </c>
      <c r="AA9" s="82">
        <v>8.08</v>
      </c>
      <c r="AB9" s="82">
        <v>8.23</v>
      </c>
      <c r="AC9" s="457">
        <v>8.3800000000000008</v>
      </c>
      <c r="AD9" s="457">
        <v>7.5</v>
      </c>
      <c r="AE9" s="457">
        <v>10.07</v>
      </c>
      <c r="AF9" s="457">
        <v>10.68</v>
      </c>
      <c r="AG9" s="457">
        <v>6.32</v>
      </c>
      <c r="AH9" s="1101">
        <v>6.93</v>
      </c>
      <c r="AI9" s="718">
        <v>7.06</v>
      </c>
    </row>
    <row r="10" spans="1:35" x14ac:dyDescent="0.2">
      <c r="A10" s="988" t="s">
        <v>309</v>
      </c>
      <c r="B10" s="116" t="s">
        <v>8</v>
      </c>
      <c r="C10" s="116" t="s">
        <v>8</v>
      </c>
      <c r="D10" s="116" t="s">
        <v>8</v>
      </c>
      <c r="E10" s="116" t="s">
        <v>8</v>
      </c>
      <c r="F10" s="116" t="s">
        <v>8</v>
      </c>
      <c r="G10" s="116" t="s">
        <v>8</v>
      </c>
      <c r="H10" s="116" t="s">
        <v>8</v>
      </c>
      <c r="I10" s="116" t="s">
        <v>8</v>
      </c>
      <c r="J10" s="116" t="s">
        <v>8</v>
      </c>
      <c r="K10" s="116" t="s">
        <v>8</v>
      </c>
      <c r="L10" s="116" t="s">
        <v>8</v>
      </c>
      <c r="M10" s="116" t="s">
        <v>8</v>
      </c>
      <c r="N10" s="116" t="s">
        <v>8</v>
      </c>
      <c r="O10" s="116" t="s">
        <v>8</v>
      </c>
      <c r="P10" s="116" t="s">
        <v>8</v>
      </c>
      <c r="Q10" s="116" t="s">
        <v>8</v>
      </c>
      <c r="R10" s="116" t="s">
        <v>8</v>
      </c>
      <c r="S10" s="116" t="s">
        <v>8</v>
      </c>
      <c r="T10" s="116" t="s">
        <v>8</v>
      </c>
      <c r="U10" s="82">
        <v>14.16</v>
      </c>
      <c r="V10" s="82">
        <v>16.29</v>
      </c>
      <c r="W10" s="82">
        <v>16.55</v>
      </c>
      <c r="X10" s="82">
        <v>14.01</v>
      </c>
      <c r="Y10" s="82">
        <v>5.31</v>
      </c>
      <c r="Z10" s="43">
        <v>6.65</v>
      </c>
      <c r="AA10" s="457">
        <v>8.5299999999999994</v>
      </c>
      <c r="AB10" s="456">
        <v>0</v>
      </c>
      <c r="AC10" s="32">
        <v>12.45</v>
      </c>
      <c r="AD10" s="32">
        <v>1.46</v>
      </c>
      <c r="AE10" s="32">
        <v>7.21</v>
      </c>
      <c r="AF10" s="32">
        <v>11.76</v>
      </c>
      <c r="AG10" s="457">
        <v>1.61</v>
      </c>
      <c r="AH10" s="1101">
        <v>7.04</v>
      </c>
      <c r="AI10" s="718">
        <v>3.62</v>
      </c>
    </row>
    <row r="11" spans="1:35" x14ac:dyDescent="0.2">
      <c r="A11" s="160" t="s">
        <v>310</v>
      </c>
      <c r="B11" s="116" t="s">
        <v>8</v>
      </c>
      <c r="C11" s="116" t="s">
        <v>8</v>
      </c>
      <c r="D11" s="116" t="s">
        <v>8</v>
      </c>
      <c r="E11" s="116" t="s">
        <v>8</v>
      </c>
      <c r="F11" s="116" t="s">
        <v>8</v>
      </c>
      <c r="G11" s="116" t="s">
        <v>8</v>
      </c>
      <c r="H11" s="116" t="s">
        <v>8</v>
      </c>
      <c r="I11" s="116" t="s">
        <v>8</v>
      </c>
      <c r="J11" s="116" t="s">
        <v>8</v>
      </c>
      <c r="K11" s="116" t="s">
        <v>8</v>
      </c>
      <c r="L11" s="116" t="s">
        <v>8</v>
      </c>
      <c r="M11" s="116" t="s">
        <v>8</v>
      </c>
      <c r="N11" s="116" t="s">
        <v>8</v>
      </c>
      <c r="O11" s="116" t="s">
        <v>8</v>
      </c>
      <c r="P11" s="116" t="s">
        <v>8</v>
      </c>
      <c r="Q11" s="116" t="s">
        <v>8</v>
      </c>
      <c r="R11" s="116" t="s">
        <v>8</v>
      </c>
      <c r="S11" s="116" t="s">
        <v>8</v>
      </c>
      <c r="T11" s="116" t="s">
        <v>8</v>
      </c>
      <c r="U11" s="116" t="s">
        <v>8</v>
      </c>
      <c r="V11" s="116" t="s">
        <v>8</v>
      </c>
      <c r="W11" s="116" t="s">
        <v>8</v>
      </c>
      <c r="X11" s="116" t="s">
        <v>8</v>
      </c>
      <c r="Y11" s="116" t="s">
        <v>8</v>
      </c>
      <c r="Z11" s="116" t="s">
        <v>8</v>
      </c>
      <c r="AA11" s="116" t="s">
        <v>8</v>
      </c>
      <c r="AB11" s="116" t="s">
        <v>8</v>
      </c>
      <c r="AC11" s="116" t="s">
        <v>8</v>
      </c>
      <c r="AD11" s="116" t="s">
        <v>8</v>
      </c>
      <c r="AE11" s="116" t="s">
        <v>8</v>
      </c>
      <c r="AF11" s="116" t="s">
        <v>8</v>
      </c>
      <c r="AG11" s="116" t="s">
        <v>8</v>
      </c>
      <c r="AH11" s="58" t="s">
        <v>8</v>
      </c>
      <c r="AI11" s="58" t="s">
        <v>8</v>
      </c>
    </row>
    <row r="12" spans="1:35" x14ac:dyDescent="0.2">
      <c r="A12" s="160" t="s">
        <v>16</v>
      </c>
      <c r="B12" s="116" t="s">
        <v>8</v>
      </c>
      <c r="C12" s="116" t="s">
        <v>8</v>
      </c>
      <c r="D12" s="116" t="s">
        <v>8</v>
      </c>
      <c r="E12" s="116" t="s">
        <v>8</v>
      </c>
      <c r="F12" s="116" t="s">
        <v>8</v>
      </c>
      <c r="G12" s="116" t="s">
        <v>8</v>
      </c>
      <c r="H12" s="116" t="s">
        <v>8</v>
      </c>
      <c r="I12" s="116" t="s">
        <v>8</v>
      </c>
      <c r="J12" s="116" t="s">
        <v>8</v>
      </c>
      <c r="K12" s="215">
        <v>206</v>
      </c>
      <c r="L12" s="215">
        <v>107</v>
      </c>
      <c r="M12" s="215">
        <v>106</v>
      </c>
      <c r="N12" s="215">
        <v>64</v>
      </c>
      <c r="O12" s="215">
        <v>107</v>
      </c>
      <c r="P12" s="215">
        <v>149</v>
      </c>
      <c r="Q12" s="215">
        <v>137</v>
      </c>
      <c r="R12" s="215">
        <v>228</v>
      </c>
      <c r="S12" s="215">
        <v>246</v>
      </c>
      <c r="T12" s="215">
        <v>294</v>
      </c>
      <c r="U12" s="60">
        <v>355</v>
      </c>
      <c r="V12" s="60">
        <v>388</v>
      </c>
      <c r="W12" s="60">
        <v>355</v>
      </c>
      <c r="X12" s="60">
        <v>344</v>
      </c>
      <c r="Y12" s="60">
        <v>339</v>
      </c>
      <c r="Z12" s="60">
        <v>406</v>
      </c>
      <c r="AA12" s="60">
        <v>362</v>
      </c>
      <c r="AB12" s="60">
        <v>391</v>
      </c>
      <c r="AC12" s="626">
        <v>434</v>
      </c>
      <c r="AD12" s="626">
        <v>481</v>
      </c>
      <c r="AE12" s="626">
        <v>421</v>
      </c>
      <c r="AF12" s="626">
        <v>387</v>
      </c>
      <c r="AG12" s="626">
        <v>434</v>
      </c>
      <c r="AH12" s="1101">
        <v>343</v>
      </c>
      <c r="AI12" s="718">
        <v>320</v>
      </c>
    </row>
    <row r="13" spans="1:35" x14ac:dyDescent="0.2">
      <c r="A13" s="988" t="s">
        <v>311</v>
      </c>
      <c r="B13" s="116" t="s">
        <v>8</v>
      </c>
      <c r="C13" s="116" t="s">
        <v>8</v>
      </c>
      <c r="D13" s="116" t="s">
        <v>8</v>
      </c>
      <c r="E13" s="116" t="s">
        <v>8</v>
      </c>
      <c r="F13" s="116" t="s">
        <v>8</v>
      </c>
      <c r="G13" s="116" t="s">
        <v>8</v>
      </c>
      <c r="H13" s="116" t="s">
        <v>8</v>
      </c>
      <c r="I13" s="116" t="s">
        <v>8</v>
      </c>
      <c r="J13" s="116" t="s">
        <v>8</v>
      </c>
      <c r="K13" s="786">
        <v>9.4623458349601517</v>
      </c>
      <c r="L13" s="786">
        <v>4.8972493020275527</v>
      </c>
      <c r="M13" s="786">
        <v>4.8668503213957761</v>
      </c>
      <c r="N13" s="786">
        <v>2.9676342390800334</v>
      </c>
      <c r="O13" s="786">
        <v>5.0008178907765295</v>
      </c>
      <c r="P13" s="786">
        <v>7.0155613626197706</v>
      </c>
      <c r="Q13" s="786">
        <v>6.4962776803072684</v>
      </c>
      <c r="R13" s="786">
        <v>10.846812559467175</v>
      </c>
      <c r="S13" s="786">
        <v>11.668722132624989</v>
      </c>
      <c r="T13" s="296">
        <v>12.15</v>
      </c>
      <c r="U13" s="43">
        <v>14.56</v>
      </c>
      <c r="V13" s="82">
        <v>15.77</v>
      </c>
      <c r="W13" s="994">
        <v>14.25</v>
      </c>
      <c r="X13" s="875">
        <v>13.68</v>
      </c>
      <c r="Y13" s="875">
        <v>13.42</v>
      </c>
      <c r="Z13" s="875">
        <v>15.99</v>
      </c>
      <c r="AA13" s="43">
        <v>14.12</v>
      </c>
      <c r="AB13" s="43">
        <v>15.02</v>
      </c>
      <c r="AC13" s="43">
        <v>16.39</v>
      </c>
      <c r="AD13" s="457">
        <v>17.850000000000001</v>
      </c>
      <c r="AE13" s="457">
        <v>15.42</v>
      </c>
      <c r="AF13" s="457">
        <v>14.1</v>
      </c>
      <c r="AG13" s="457">
        <v>14.52</v>
      </c>
      <c r="AH13" s="1101">
        <v>11.38</v>
      </c>
      <c r="AI13" s="718">
        <v>10.51</v>
      </c>
    </row>
    <row r="14" spans="1:35" x14ac:dyDescent="0.2">
      <c r="A14" s="988" t="s">
        <v>19</v>
      </c>
      <c r="B14" s="995" t="s">
        <v>8</v>
      </c>
      <c r="C14" s="995" t="s">
        <v>8</v>
      </c>
      <c r="D14" s="995" t="s">
        <v>8</v>
      </c>
      <c r="E14" s="995" t="s">
        <v>8</v>
      </c>
      <c r="F14" s="995" t="s">
        <v>8</v>
      </c>
      <c r="G14" s="995" t="s">
        <v>8</v>
      </c>
      <c r="H14" s="995" t="s">
        <v>8</v>
      </c>
      <c r="I14" s="995" t="s">
        <v>8</v>
      </c>
      <c r="J14" s="995" t="s">
        <v>8</v>
      </c>
      <c r="K14" s="214">
        <v>183</v>
      </c>
      <c r="L14" s="214">
        <v>174</v>
      </c>
      <c r="M14" s="214">
        <v>187</v>
      </c>
      <c r="N14" s="214">
        <v>210</v>
      </c>
      <c r="O14" s="214">
        <v>206</v>
      </c>
      <c r="P14" s="214">
        <v>244</v>
      </c>
      <c r="Q14" s="214">
        <v>273</v>
      </c>
      <c r="R14" s="214">
        <v>271</v>
      </c>
      <c r="S14" s="214">
        <v>250</v>
      </c>
      <c r="T14" s="296">
        <v>261</v>
      </c>
      <c r="U14" s="60">
        <v>318</v>
      </c>
      <c r="V14" s="573">
        <v>343</v>
      </c>
      <c r="W14" s="991">
        <v>317</v>
      </c>
      <c r="X14" s="68">
        <v>358</v>
      </c>
      <c r="Y14" s="68">
        <v>268</v>
      </c>
      <c r="Z14" s="68">
        <v>240</v>
      </c>
      <c r="AA14" s="60">
        <v>260</v>
      </c>
      <c r="AB14" s="60">
        <v>256</v>
      </c>
      <c r="AC14" s="60">
        <v>235</v>
      </c>
      <c r="AD14" s="60">
        <v>212</v>
      </c>
      <c r="AE14" s="60">
        <v>225</v>
      </c>
      <c r="AF14" s="60">
        <v>244</v>
      </c>
      <c r="AG14" s="60">
        <v>229</v>
      </c>
      <c r="AH14" s="1101">
        <v>218</v>
      </c>
      <c r="AI14" s="718">
        <v>200</v>
      </c>
    </row>
    <row r="15" spans="1:35" x14ac:dyDescent="0.2">
      <c r="A15" s="988" t="s">
        <v>312</v>
      </c>
      <c r="B15" s="116" t="s">
        <v>8</v>
      </c>
      <c r="C15" s="116" t="s">
        <v>8</v>
      </c>
      <c r="D15" s="116" t="s">
        <v>8</v>
      </c>
      <c r="E15" s="116" t="s">
        <v>8</v>
      </c>
      <c r="F15" s="116" t="s">
        <v>8</v>
      </c>
      <c r="G15" s="116" t="s">
        <v>8</v>
      </c>
      <c r="H15" s="116" t="s">
        <v>8</v>
      </c>
      <c r="I15" s="116" t="s">
        <v>8</v>
      </c>
      <c r="J15" s="116" t="s">
        <v>8</v>
      </c>
      <c r="K15" s="786">
        <v>8.4058703291150874</v>
      </c>
      <c r="L15" s="786">
        <v>7.9637512014279839</v>
      </c>
      <c r="M15" s="786">
        <v>8.5858585858585847</v>
      </c>
      <c r="N15" s="786">
        <v>9.7375498469813593</v>
      </c>
      <c r="O15" s="786">
        <v>9.6277428551398607</v>
      </c>
      <c r="P15" s="786">
        <v>11.488570285095463</v>
      </c>
      <c r="Q15" s="214">
        <v>12.99</v>
      </c>
      <c r="R15" s="214">
        <v>12.85</v>
      </c>
      <c r="S15" s="214">
        <v>11.78</v>
      </c>
      <c r="T15" s="296">
        <v>10.79</v>
      </c>
      <c r="U15" s="43">
        <v>13.04</v>
      </c>
      <c r="V15" s="82">
        <v>13.94</v>
      </c>
      <c r="W15" s="43">
        <v>12.73</v>
      </c>
      <c r="X15" s="875">
        <v>14.23</v>
      </c>
      <c r="Y15" s="875">
        <v>10.61</v>
      </c>
      <c r="Z15" s="875">
        <v>9.4499999999999993</v>
      </c>
      <c r="AA15" s="43">
        <v>10.14</v>
      </c>
      <c r="AB15" s="43">
        <v>9.84</v>
      </c>
      <c r="AC15" s="457">
        <v>8.8699999999999992</v>
      </c>
      <c r="AD15" s="457">
        <v>7.87</v>
      </c>
      <c r="AE15" s="457">
        <v>8.24</v>
      </c>
      <c r="AF15" s="457">
        <v>8.89</v>
      </c>
      <c r="AG15" s="457">
        <v>7.66</v>
      </c>
      <c r="AH15" s="1101">
        <v>7.23</v>
      </c>
      <c r="AI15" s="718">
        <v>6.57</v>
      </c>
    </row>
    <row r="16" spans="1:35" x14ac:dyDescent="0.2">
      <c r="A16" s="988" t="s">
        <v>21</v>
      </c>
      <c r="B16" s="995" t="s">
        <v>8</v>
      </c>
      <c r="C16" s="995" t="s">
        <v>8</v>
      </c>
      <c r="D16" s="995" t="s">
        <v>8</v>
      </c>
      <c r="E16" s="995" t="s">
        <v>8</v>
      </c>
      <c r="F16" s="995" t="s">
        <v>8</v>
      </c>
      <c r="G16" s="995" t="s">
        <v>8</v>
      </c>
      <c r="H16" s="995" t="s">
        <v>8</v>
      </c>
      <c r="I16" s="995" t="s">
        <v>8</v>
      </c>
      <c r="J16" s="995" t="s">
        <v>8</v>
      </c>
      <c r="K16" s="214">
        <v>90</v>
      </c>
      <c r="L16" s="214">
        <v>76</v>
      </c>
      <c r="M16" s="214">
        <v>117</v>
      </c>
      <c r="N16" s="214">
        <v>90</v>
      </c>
      <c r="O16" s="214">
        <v>123</v>
      </c>
      <c r="P16" s="214">
        <v>113</v>
      </c>
      <c r="Q16" s="214">
        <v>99</v>
      </c>
      <c r="R16" s="214">
        <v>108</v>
      </c>
      <c r="S16" s="214">
        <v>99</v>
      </c>
      <c r="T16" s="296">
        <v>126</v>
      </c>
      <c r="U16" s="60">
        <v>114</v>
      </c>
      <c r="V16" s="573">
        <v>123</v>
      </c>
      <c r="W16" s="60">
        <v>142</v>
      </c>
      <c r="X16" s="68">
        <v>137</v>
      </c>
      <c r="Y16" s="68">
        <v>139</v>
      </c>
      <c r="Z16" s="68">
        <v>111</v>
      </c>
      <c r="AA16" s="60">
        <v>125</v>
      </c>
      <c r="AB16" s="60">
        <v>113</v>
      </c>
      <c r="AC16" s="60">
        <v>137</v>
      </c>
      <c r="AD16" s="60">
        <v>136</v>
      </c>
      <c r="AE16" s="60">
        <v>118</v>
      </c>
      <c r="AF16" s="60">
        <v>137</v>
      </c>
      <c r="AG16" s="60">
        <v>41</v>
      </c>
      <c r="AH16" s="1101">
        <v>52</v>
      </c>
      <c r="AI16" s="718">
        <v>54</v>
      </c>
    </row>
    <row r="17" spans="1:35" x14ac:dyDescent="0.2">
      <c r="A17" s="988" t="s">
        <v>313</v>
      </c>
      <c r="B17" s="116" t="s">
        <v>8</v>
      </c>
      <c r="C17" s="116" t="s">
        <v>8</v>
      </c>
      <c r="D17" s="116" t="s">
        <v>8</v>
      </c>
      <c r="E17" s="116" t="s">
        <v>8</v>
      </c>
      <c r="F17" s="116" t="s">
        <v>8</v>
      </c>
      <c r="G17" s="116" t="s">
        <v>8</v>
      </c>
      <c r="H17" s="116" t="s">
        <v>8</v>
      </c>
      <c r="I17" s="116" t="s">
        <v>8</v>
      </c>
      <c r="J17" s="116" t="s">
        <v>8</v>
      </c>
      <c r="K17" s="786">
        <v>4.1340345880893867</v>
      </c>
      <c r="L17" s="786">
        <v>3.4784200649915329</v>
      </c>
      <c r="M17" s="786">
        <v>5.3719008264462813</v>
      </c>
      <c r="N17" s="786">
        <v>4.1732356487062967</v>
      </c>
      <c r="O17" s="786">
        <v>5.7486037436029251</v>
      </c>
      <c r="P17" s="786">
        <v>5.3205264025237193</v>
      </c>
      <c r="Q17" s="214">
        <v>4.71</v>
      </c>
      <c r="R17" s="214">
        <v>5.12</v>
      </c>
      <c r="S17" s="214">
        <v>4.66</v>
      </c>
      <c r="T17" s="296">
        <v>5.21</v>
      </c>
      <c r="U17" s="43">
        <v>4.67</v>
      </c>
      <c r="V17" s="82">
        <v>5</v>
      </c>
      <c r="W17" s="43">
        <v>5.7</v>
      </c>
      <c r="X17" s="875">
        <v>5.45</v>
      </c>
      <c r="Y17" s="875">
        <v>5.5</v>
      </c>
      <c r="Z17" s="875">
        <v>4.37</v>
      </c>
      <c r="AA17" s="43">
        <v>4.88</v>
      </c>
      <c r="AB17" s="43">
        <v>4.34</v>
      </c>
      <c r="AC17" s="457">
        <v>5.17</v>
      </c>
      <c r="AD17" s="457">
        <v>5.05</v>
      </c>
      <c r="AE17" s="457">
        <v>4.32</v>
      </c>
      <c r="AF17" s="457">
        <v>4.99</v>
      </c>
      <c r="AG17" s="457">
        <v>1.37</v>
      </c>
      <c r="AH17" s="1101">
        <v>1.73</v>
      </c>
      <c r="AI17" s="718">
        <v>1.77</v>
      </c>
    </row>
    <row r="18" spans="1:35" ht="22.5" x14ac:dyDescent="0.2">
      <c r="A18" s="336" t="s">
        <v>314</v>
      </c>
      <c r="B18" s="116" t="s">
        <v>8</v>
      </c>
      <c r="C18" s="116" t="s">
        <v>8</v>
      </c>
      <c r="D18" s="116" t="s">
        <v>8</v>
      </c>
      <c r="E18" s="116" t="s">
        <v>8</v>
      </c>
      <c r="F18" s="116" t="s">
        <v>8</v>
      </c>
      <c r="G18" s="116" t="s">
        <v>8</v>
      </c>
      <c r="H18" s="116" t="s">
        <v>8</v>
      </c>
      <c r="I18" s="116" t="s">
        <v>8</v>
      </c>
      <c r="J18" s="116" t="s">
        <v>8</v>
      </c>
      <c r="K18" s="116" t="s">
        <v>8</v>
      </c>
      <c r="L18" s="116" t="s">
        <v>8</v>
      </c>
      <c r="M18" s="116" t="s">
        <v>8</v>
      </c>
      <c r="N18" s="116" t="s">
        <v>8</v>
      </c>
      <c r="O18" s="116" t="s">
        <v>8</v>
      </c>
      <c r="P18" s="116" t="s">
        <v>8</v>
      </c>
      <c r="Q18" s="116">
        <v>-183</v>
      </c>
      <c r="R18" s="116">
        <v>-80</v>
      </c>
      <c r="S18" s="116">
        <v>-105</v>
      </c>
      <c r="T18" s="116">
        <v>-66</v>
      </c>
      <c r="U18" s="573">
        <v>-183</v>
      </c>
      <c r="V18" s="60">
        <v>-141</v>
      </c>
      <c r="W18" s="573">
        <v>12</v>
      </c>
      <c r="X18" s="573">
        <v>-204</v>
      </c>
      <c r="Y18" s="573">
        <v>-258</v>
      </c>
      <c r="Z18" s="573">
        <v>-231</v>
      </c>
      <c r="AA18" s="573">
        <v>-51</v>
      </c>
      <c r="AB18" s="60">
        <v>52</v>
      </c>
      <c r="AC18" s="626">
        <v>65</v>
      </c>
      <c r="AD18" s="626">
        <v>-60</v>
      </c>
      <c r="AE18" s="626">
        <v>-133</v>
      </c>
      <c r="AF18" s="626">
        <v>-394</v>
      </c>
      <c r="AG18" s="626">
        <v>-250</v>
      </c>
      <c r="AH18" s="1101">
        <v>-272</v>
      </c>
      <c r="AI18" s="718">
        <v>-21</v>
      </c>
    </row>
    <row r="19" spans="1:35" x14ac:dyDescent="0.2">
      <c r="A19" s="996" t="s">
        <v>315</v>
      </c>
      <c r="B19" s="116" t="s">
        <v>8</v>
      </c>
      <c r="C19" s="116" t="s">
        <v>8</v>
      </c>
      <c r="D19" s="116" t="s">
        <v>8</v>
      </c>
      <c r="E19" s="116" t="s">
        <v>8</v>
      </c>
      <c r="F19" s="116" t="s">
        <v>8</v>
      </c>
      <c r="G19" s="116" t="s">
        <v>8</v>
      </c>
      <c r="H19" s="116" t="s">
        <v>8</v>
      </c>
      <c r="I19" s="116" t="s">
        <v>8</v>
      </c>
      <c r="J19" s="116" t="s">
        <v>8</v>
      </c>
      <c r="K19" s="116" t="s">
        <v>8</v>
      </c>
      <c r="L19" s="116" t="s">
        <v>8</v>
      </c>
      <c r="M19" s="116" t="s">
        <v>8</v>
      </c>
      <c r="N19" s="116" t="s">
        <v>8</v>
      </c>
      <c r="O19" s="116" t="s">
        <v>8</v>
      </c>
      <c r="P19" s="116" t="s">
        <v>8</v>
      </c>
      <c r="Q19" s="116" t="s">
        <v>8</v>
      </c>
      <c r="R19" s="116" t="s">
        <v>8</v>
      </c>
      <c r="S19" s="116" t="s">
        <v>8</v>
      </c>
      <c r="T19" s="116" t="s">
        <v>8</v>
      </c>
      <c r="U19" s="997" t="s">
        <v>4</v>
      </c>
      <c r="V19" s="997" t="s">
        <v>4</v>
      </c>
      <c r="W19" s="997" t="s">
        <v>4</v>
      </c>
      <c r="X19" s="997" t="s">
        <v>4</v>
      </c>
      <c r="Y19" s="997" t="s">
        <v>4</v>
      </c>
      <c r="Z19" s="997" t="s">
        <v>4</v>
      </c>
      <c r="AA19" s="997" t="s">
        <v>4</v>
      </c>
      <c r="AB19" s="997" t="s">
        <v>4</v>
      </c>
      <c r="AC19" s="997" t="s">
        <v>4</v>
      </c>
      <c r="AD19" s="997" t="s">
        <v>4</v>
      </c>
      <c r="AE19" s="997" t="s">
        <v>4</v>
      </c>
      <c r="AF19" s="997" t="s">
        <v>4</v>
      </c>
      <c r="AG19" s="997" t="s">
        <v>4</v>
      </c>
      <c r="AH19" s="1102" t="s">
        <v>4</v>
      </c>
      <c r="AI19" s="1035" t="s">
        <v>4</v>
      </c>
    </row>
    <row r="20" spans="1:35" x14ac:dyDescent="0.2">
      <c r="A20" s="998" t="s">
        <v>316</v>
      </c>
      <c r="B20" s="989" t="s">
        <v>8</v>
      </c>
      <c r="C20" s="989" t="s">
        <v>8</v>
      </c>
      <c r="D20" s="989" t="s">
        <v>8</v>
      </c>
      <c r="E20" s="989" t="s">
        <v>8</v>
      </c>
      <c r="F20" s="989" t="s">
        <v>8</v>
      </c>
      <c r="G20" s="989" t="s">
        <v>8</v>
      </c>
      <c r="H20" s="989" t="s">
        <v>8</v>
      </c>
      <c r="I20" s="989" t="s">
        <v>8</v>
      </c>
      <c r="J20" s="989" t="s">
        <v>8</v>
      </c>
      <c r="K20" s="989" t="s">
        <v>8</v>
      </c>
      <c r="L20" s="989" t="s">
        <v>8</v>
      </c>
      <c r="M20" s="989" t="s">
        <v>8</v>
      </c>
      <c r="N20" s="989" t="s">
        <v>8</v>
      </c>
      <c r="O20" s="989" t="s">
        <v>8</v>
      </c>
      <c r="P20" s="989" t="s">
        <v>8</v>
      </c>
      <c r="Q20" s="989" t="s">
        <v>8</v>
      </c>
      <c r="R20" s="989" t="s">
        <v>8</v>
      </c>
      <c r="S20" s="989" t="s">
        <v>8</v>
      </c>
      <c r="T20" s="989" t="s">
        <v>8</v>
      </c>
      <c r="U20" s="997" t="s">
        <v>4</v>
      </c>
      <c r="V20" s="997" t="s">
        <v>4</v>
      </c>
      <c r="W20" s="997" t="s">
        <v>4</v>
      </c>
      <c r="X20" s="997" t="s">
        <v>4</v>
      </c>
      <c r="Y20" s="997" t="s">
        <v>4</v>
      </c>
      <c r="Z20" s="997" t="s">
        <v>4</v>
      </c>
      <c r="AA20" s="997" t="s">
        <v>4</v>
      </c>
      <c r="AB20" s="997" t="s">
        <v>4</v>
      </c>
      <c r="AC20" s="997" t="s">
        <v>4</v>
      </c>
      <c r="AD20" s="997" t="s">
        <v>4</v>
      </c>
      <c r="AE20" s="997" t="s">
        <v>4</v>
      </c>
      <c r="AF20" s="997" t="s">
        <v>4</v>
      </c>
      <c r="AG20" s="997" t="s">
        <v>4</v>
      </c>
      <c r="AH20" s="1103" t="s">
        <v>4</v>
      </c>
      <c r="AI20" s="1035" t="s">
        <v>4</v>
      </c>
    </row>
    <row r="21" spans="1:35" ht="22.5" x14ac:dyDescent="0.2">
      <c r="A21" s="996" t="s">
        <v>317</v>
      </c>
      <c r="B21" s="116" t="s">
        <v>8</v>
      </c>
      <c r="C21" s="116" t="s">
        <v>8</v>
      </c>
      <c r="D21" s="116" t="s">
        <v>8</v>
      </c>
      <c r="E21" s="116" t="s">
        <v>8</v>
      </c>
      <c r="F21" s="116" t="s">
        <v>8</v>
      </c>
      <c r="G21" s="116" t="s">
        <v>8</v>
      </c>
      <c r="H21" s="116" t="s">
        <v>8</v>
      </c>
      <c r="I21" s="116" t="s">
        <v>8</v>
      </c>
      <c r="J21" s="116" t="s">
        <v>8</v>
      </c>
      <c r="K21" s="116" t="s">
        <v>8</v>
      </c>
      <c r="L21" s="116" t="s">
        <v>8</v>
      </c>
      <c r="M21" s="116" t="s">
        <v>8</v>
      </c>
      <c r="N21" s="116" t="s">
        <v>8</v>
      </c>
      <c r="O21" s="116" t="s">
        <v>8</v>
      </c>
      <c r="P21" s="116" t="s">
        <v>8</v>
      </c>
      <c r="Q21" s="116" t="s">
        <v>8</v>
      </c>
      <c r="R21" s="116" t="s">
        <v>8</v>
      </c>
      <c r="S21" s="116" t="s">
        <v>8</v>
      </c>
      <c r="T21" s="116" t="s">
        <v>8</v>
      </c>
      <c r="U21" s="997" t="s">
        <v>4</v>
      </c>
      <c r="V21" s="997" t="s">
        <v>4</v>
      </c>
      <c r="W21" s="997" t="s">
        <v>4</v>
      </c>
      <c r="X21" s="997" t="s">
        <v>4</v>
      </c>
      <c r="Y21" s="997" t="s">
        <v>4</v>
      </c>
      <c r="Z21" s="997" t="s">
        <v>4</v>
      </c>
      <c r="AA21" s="997" t="s">
        <v>4</v>
      </c>
      <c r="AB21" s="997" t="s">
        <v>4</v>
      </c>
      <c r="AC21" s="997" t="s">
        <v>4</v>
      </c>
      <c r="AD21" s="997" t="s">
        <v>4</v>
      </c>
      <c r="AE21" s="997" t="s">
        <v>4</v>
      </c>
      <c r="AF21" s="997" t="s">
        <v>4</v>
      </c>
      <c r="AG21" s="997" t="s">
        <v>4</v>
      </c>
      <c r="AH21" s="1102" t="s">
        <v>4</v>
      </c>
      <c r="AI21" s="1035" t="s">
        <v>4</v>
      </c>
    </row>
    <row r="22" spans="1:35" ht="22.5" x14ac:dyDescent="0.2">
      <c r="A22" s="996" t="s">
        <v>318</v>
      </c>
      <c r="B22" s="116" t="s">
        <v>8</v>
      </c>
      <c r="C22" s="116" t="s">
        <v>8</v>
      </c>
      <c r="D22" s="116" t="s">
        <v>8</v>
      </c>
      <c r="E22" s="116" t="s">
        <v>8</v>
      </c>
      <c r="F22" s="116" t="s">
        <v>8</v>
      </c>
      <c r="G22" s="116" t="s">
        <v>8</v>
      </c>
      <c r="H22" s="116" t="s">
        <v>8</v>
      </c>
      <c r="I22" s="116" t="s">
        <v>8</v>
      </c>
      <c r="J22" s="116" t="s">
        <v>8</v>
      </c>
      <c r="K22" s="116" t="s">
        <v>8</v>
      </c>
      <c r="L22" s="116" t="s">
        <v>8</v>
      </c>
      <c r="M22" s="116" t="s">
        <v>8</v>
      </c>
      <c r="N22" s="116" t="s">
        <v>8</v>
      </c>
      <c r="O22" s="116" t="s">
        <v>8</v>
      </c>
      <c r="P22" s="116" t="s">
        <v>8</v>
      </c>
      <c r="Q22" s="116" t="s">
        <v>8</v>
      </c>
      <c r="R22" s="116" t="s">
        <v>8</v>
      </c>
      <c r="S22" s="116" t="s">
        <v>8</v>
      </c>
      <c r="T22" s="116" t="s">
        <v>8</v>
      </c>
      <c r="U22" s="997" t="s">
        <v>4</v>
      </c>
      <c r="V22" s="997" t="s">
        <v>4</v>
      </c>
      <c r="W22" s="997" t="s">
        <v>4</v>
      </c>
      <c r="X22" s="997" t="s">
        <v>4</v>
      </c>
      <c r="Y22" s="997" t="s">
        <v>4</v>
      </c>
      <c r="Z22" s="997" t="s">
        <v>4</v>
      </c>
      <c r="AA22" s="997" t="s">
        <v>4</v>
      </c>
      <c r="AB22" s="997" t="s">
        <v>4</v>
      </c>
      <c r="AC22" s="997" t="s">
        <v>4</v>
      </c>
      <c r="AD22" s="997" t="s">
        <v>4</v>
      </c>
      <c r="AE22" s="997" t="s">
        <v>4</v>
      </c>
      <c r="AF22" s="997" t="s">
        <v>4</v>
      </c>
      <c r="AG22" s="997" t="s">
        <v>4</v>
      </c>
      <c r="AH22" s="1102" t="s">
        <v>4</v>
      </c>
      <c r="AI22" s="1035" t="s">
        <v>4</v>
      </c>
    </row>
    <row r="23" spans="1:35" x14ac:dyDescent="0.2">
      <c r="A23" s="996" t="s">
        <v>319</v>
      </c>
      <c r="B23" s="116" t="s">
        <v>8</v>
      </c>
      <c r="C23" s="116" t="s">
        <v>8</v>
      </c>
      <c r="D23" s="116" t="s">
        <v>8</v>
      </c>
      <c r="E23" s="116" t="s">
        <v>8</v>
      </c>
      <c r="F23" s="116" t="s">
        <v>8</v>
      </c>
      <c r="G23" s="116" t="s">
        <v>8</v>
      </c>
      <c r="H23" s="116" t="s">
        <v>8</v>
      </c>
      <c r="I23" s="116" t="s">
        <v>8</v>
      </c>
      <c r="J23" s="116" t="s">
        <v>8</v>
      </c>
      <c r="K23" s="116" t="s">
        <v>8</v>
      </c>
      <c r="L23" s="116" t="s">
        <v>8</v>
      </c>
      <c r="M23" s="116" t="s">
        <v>8</v>
      </c>
      <c r="N23" s="116" t="s">
        <v>8</v>
      </c>
      <c r="O23" s="116" t="s">
        <v>8</v>
      </c>
      <c r="P23" s="116" t="s">
        <v>8</v>
      </c>
      <c r="Q23" s="116" t="s">
        <v>8</v>
      </c>
      <c r="R23" s="116" t="s">
        <v>8</v>
      </c>
      <c r="S23" s="116" t="s">
        <v>8</v>
      </c>
      <c r="T23" s="116" t="s">
        <v>8</v>
      </c>
      <c r="U23" s="997" t="s">
        <v>4</v>
      </c>
      <c r="V23" s="997" t="s">
        <v>4</v>
      </c>
      <c r="W23" s="997" t="s">
        <v>4</v>
      </c>
      <c r="X23" s="997" t="s">
        <v>4</v>
      </c>
      <c r="Y23" s="997" t="s">
        <v>4</v>
      </c>
      <c r="Z23" s="997" t="s">
        <v>4</v>
      </c>
      <c r="AA23" s="997" t="s">
        <v>4</v>
      </c>
      <c r="AB23" s="997" t="s">
        <v>4</v>
      </c>
      <c r="AC23" s="997" t="s">
        <v>4</v>
      </c>
      <c r="AD23" s="997" t="s">
        <v>4</v>
      </c>
      <c r="AE23" s="997" t="s">
        <v>4</v>
      </c>
      <c r="AF23" s="997" t="s">
        <v>4</v>
      </c>
      <c r="AG23" s="997" t="s">
        <v>4</v>
      </c>
      <c r="AH23" s="1102" t="s">
        <v>4</v>
      </c>
      <c r="AI23" s="1035" t="s">
        <v>4</v>
      </c>
    </row>
    <row r="24" spans="1:35" x14ac:dyDescent="0.2">
      <c r="A24" s="996" t="s">
        <v>320</v>
      </c>
      <c r="B24" s="116" t="s">
        <v>8</v>
      </c>
      <c r="C24" s="116" t="s">
        <v>8</v>
      </c>
      <c r="D24" s="116" t="s">
        <v>8</v>
      </c>
      <c r="E24" s="116" t="s">
        <v>8</v>
      </c>
      <c r="F24" s="116" t="s">
        <v>8</v>
      </c>
      <c r="G24" s="116" t="s">
        <v>8</v>
      </c>
      <c r="H24" s="116" t="s">
        <v>8</v>
      </c>
      <c r="I24" s="116" t="s">
        <v>8</v>
      </c>
      <c r="J24" s="116" t="s">
        <v>8</v>
      </c>
      <c r="K24" s="116" t="s">
        <v>8</v>
      </c>
      <c r="L24" s="116" t="s">
        <v>8</v>
      </c>
      <c r="M24" s="116" t="s">
        <v>8</v>
      </c>
      <c r="N24" s="116" t="s">
        <v>8</v>
      </c>
      <c r="O24" s="116" t="s">
        <v>8</v>
      </c>
      <c r="P24" s="116" t="s">
        <v>8</v>
      </c>
      <c r="Q24" s="116" t="s">
        <v>8</v>
      </c>
      <c r="R24" s="116" t="s">
        <v>8</v>
      </c>
      <c r="S24" s="116" t="s">
        <v>8</v>
      </c>
      <c r="T24" s="116" t="s">
        <v>8</v>
      </c>
      <c r="U24" s="997" t="s">
        <v>4</v>
      </c>
      <c r="V24" s="997" t="s">
        <v>4</v>
      </c>
      <c r="W24" s="997" t="s">
        <v>4</v>
      </c>
      <c r="X24" s="997" t="s">
        <v>4</v>
      </c>
      <c r="Y24" s="997" t="s">
        <v>4</v>
      </c>
      <c r="Z24" s="997" t="s">
        <v>4</v>
      </c>
      <c r="AA24" s="997" t="s">
        <v>4</v>
      </c>
      <c r="AB24" s="997" t="s">
        <v>4</v>
      </c>
      <c r="AC24" s="997" t="s">
        <v>4</v>
      </c>
      <c r="AD24" s="997" t="s">
        <v>4</v>
      </c>
      <c r="AE24" s="997" t="s">
        <v>4</v>
      </c>
      <c r="AF24" s="997" t="s">
        <v>4</v>
      </c>
      <c r="AG24" s="997" t="s">
        <v>4</v>
      </c>
      <c r="AH24" s="1102" t="s">
        <v>4</v>
      </c>
      <c r="AI24" s="1035" t="s">
        <v>4</v>
      </c>
    </row>
    <row r="25" spans="1:35" ht="12.75" x14ac:dyDescent="0.2">
      <c r="A25" s="996" t="s">
        <v>321</v>
      </c>
      <c r="B25" s="116" t="s">
        <v>8</v>
      </c>
      <c r="C25" s="116" t="s">
        <v>8</v>
      </c>
      <c r="D25" s="116" t="s">
        <v>8</v>
      </c>
      <c r="E25" s="116" t="s">
        <v>8</v>
      </c>
      <c r="F25" s="116" t="s">
        <v>8</v>
      </c>
      <c r="G25" s="116" t="s">
        <v>8</v>
      </c>
      <c r="H25" s="116" t="s">
        <v>8</v>
      </c>
      <c r="I25" s="116" t="s">
        <v>8</v>
      </c>
      <c r="J25" s="116" t="s">
        <v>8</v>
      </c>
      <c r="K25" s="116" t="s">
        <v>8</v>
      </c>
      <c r="L25" s="116" t="s">
        <v>8</v>
      </c>
      <c r="M25" s="116" t="s">
        <v>8</v>
      </c>
      <c r="N25" s="116" t="s">
        <v>8</v>
      </c>
      <c r="O25" s="116" t="s">
        <v>8</v>
      </c>
      <c r="P25" s="116" t="s">
        <v>8</v>
      </c>
      <c r="Q25" s="116" t="s">
        <v>8</v>
      </c>
      <c r="R25" s="116" t="s">
        <v>8</v>
      </c>
      <c r="S25" s="116" t="s">
        <v>8</v>
      </c>
      <c r="T25" s="116" t="s">
        <v>8</v>
      </c>
      <c r="U25" s="997" t="s">
        <v>4</v>
      </c>
      <c r="V25" s="997" t="s">
        <v>4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14">
        <v>1</v>
      </c>
      <c r="AE25" s="78">
        <v>1</v>
      </c>
      <c r="AF25" s="78">
        <v>1</v>
      </c>
      <c r="AG25" s="78">
        <v>1</v>
      </c>
      <c r="AH25" s="1102">
        <v>1</v>
      </c>
      <c r="AI25" s="1035">
        <v>1</v>
      </c>
    </row>
    <row r="26" spans="1:35" ht="12.75" x14ac:dyDescent="0.2">
      <c r="A26" s="343" t="s">
        <v>322</v>
      </c>
      <c r="B26" s="58" t="s">
        <v>8</v>
      </c>
      <c r="C26" s="58" t="s">
        <v>8</v>
      </c>
      <c r="D26" s="58" t="s">
        <v>8</v>
      </c>
      <c r="E26" s="58" t="s">
        <v>8</v>
      </c>
      <c r="F26" s="58" t="s">
        <v>8</v>
      </c>
      <c r="G26" s="58" t="s">
        <v>8</v>
      </c>
      <c r="H26" s="58" t="s">
        <v>8</v>
      </c>
      <c r="I26" s="58" t="s">
        <v>8</v>
      </c>
      <c r="J26" s="58" t="s">
        <v>8</v>
      </c>
      <c r="K26" s="58" t="s">
        <v>8</v>
      </c>
      <c r="L26" s="58" t="s">
        <v>8</v>
      </c>
      <c r="M26" s="58" t="s">
        <v>8</v>
      </c>
      <c r="N26" s="58" t="s">
        <v>8</v>
      </c>
      <c r="O26" s="58" t="s">
        <v>8</v>
      </c>
      <c r="P26" s="58" t="s">
        <v>8</v>
      </c>
      <c r="Q26" s="58" t="s">
        <v>8</v>
      </c>
      <c r="R26" s="58" t="s">
        <v>8</v>
      </c>
      <c r="S26" s="58" t="s">
        <v>8</v>
      </c>
      <c r="T26" s="58" t="s">
        <v>8</v>
      </c>
      <c r="U26" s="997" t="s">
        <v>4</v>
      </c>
      <c r="V26" s="997" t="s">
        <v>4</v>
      </c>
      <c r="W26" s="23">
        <v>0.3</v>
      </c>
      <c r="X26" s="23">
        <v>0.9</v>
      </c>
      <c r="Y26" s="23">
        <v>0.9</v>
      </c>
      <c r="Z26" s="23">
        <v>0.9</v>
      </c>
      <c r="AA26" s="23">
        <v>0.9</v>
      </c>
      <c r="AB26" s="23">
        <v>0.9</v>
      </c>
      <c r="AC26" s="23">
        <v>0.9</v>
      </c>
      <c r="AD26" s="23">
        <v>0.9</v>
      </c>
      <c r="AE26" s="131">
        <v>0.9</v>
      </c>
      <c r="AF26" s="131">
        <v>0.9</v>
      </c>
      <c r="AG26" s="131">
        <v>1</v>
      </c>
      <c r="AH26" s="1102">
        <v>1</v>
      </c>
      <c r="AI26" s="1035">
        <v>1.1000000000000001</v>
      </c>
    </row>
    <row r="27" spans="1:35" ht="15" x14ac:dyDescent="0.25">
      <c r="A27" s="343" t="s">
        <v>323</v>
      </c>
      <c r="B27" s="58" t="s">
        <v>8</v>
      </c>
      <c r="C27" s="58" t="s">
        <v>8</v>
      </c>
      <c r="D27" s="58" t="s">
        <v>8</v>
      </c>
      <c r="E27" s="58" t="s">
        <v>8</v>
      </c>
      <c r="F27" s="58" t="s">
        <v>8</v>
      </c>
      <c r="G27" s="58" t="s">
        <v>8</v>
      </c>
      <c r="H27" s="58" t="s">
        <v>8</v>
      </c>
      <c r="I27" s="58" t="s">
        <v>8</v>
      </c>
      <c r="J27" s="58" t="s">
        <v>8</v>
      </c>
      <c r="K27" s="58" t="s">
        <v>8</v>
      </c>
      <c r="L27" s="58" t="s">
        <v>8</v>
      </c>
      <c r="M27" s="58" t="s">
        <v>8</v>
      </c>
      <c r="N27" s="58" t="s">
        <v>8</v>
      </c>
      <c r="O27" s="58" t="s">
        <v>8</v>
      </c>
      <c r="P27" s="58" t="s">
        <v>8</v>
      </c>
      <c r="Q27" s="58" t="s">
        <v>8</v>
      </c>
      <c r="R27" s="58" t="s">
        <v>8</v>
      </c>
      <c r="S27" s="58" t="s">
        <v>8</v>
      </c>
      <c r="T27" s="58" t="s">
        <v>8</v>
      </c>
      <c r="U27" s="997" t="s">
        <v>8</v>
      </c>
      <c r="V27" s="997" t="s">
        <v>8</v>
      </c>
      <c r="W27" s="997" t="s">
        <v>8</v>
      </c>
      <c r="X27" s="997" t="s">
        <v>8</v>
      </c>
      <c r="Y27" s="997" t="s">
        <v>8</v>
      </c>
      <c r="Z27" s="997" t="s">
        <v>8</v>
      </c>
      <c r="AA27" s="997" t="s">
        <v>8</v>
      </c>
      <c r="AB27" s="997" t="s">
        <v>8</v>
      </c>
      <c r="AC27" s="997" t="s">
        <v>8</v>
      </c>
      <c r="AD27" s="997" t="s">
        <v>8</v>
      </c>
      <c r="AE27" s="997" t="s">
        <v>8</v>
      </c>
      <c r="AF27" s="997" t="s">
        <v>8</v>
      </c>
      <c r="AG27" s="997" t="s">
        <v>8</v>
      </c>
      <c r="AH27" s="1104" t="s">
        <v>8</v>
      </c>
      <c r="AI27" s="1104" t="s">
        <v>8</v>
      </c>
    </row>
    <row r="28" spans="1:35" ht="22.5" x14ac:dyDescent="0.25">
      <c r="A28" s="999" t="s">
        <v>324</v>
      </c>
      <c r="B28" s="675" t="s">
        <v>8</v>
      </c>
      <c r="C28" s="675" t="s">
        <v>8</v>
      </c>
      <c r="D28" s="675" t="s">
        <v>8</v>
      </c>
      <c r="E28" s="675" t="s">
        <v>8</v>
      </c>
      <c r="F28" s="675" t="s">
        <v>8</v>
      </c>
      <c r="G28" s="675" t="s">
        <v>8</v>
      </c>
      <c r="H28" s="675" t="s">
        <v>8</v>
      </c>
      <c r="I28" s="675" t="s">
        <v>8</v>
      </c>
      <c r="J28" s="675" t="s">
        <v>8</v>
      </c>
      <c r="K28" s="675" t="s">
        <v>8</v>
      </c>
      <c r="L28" s="675" t="s">
        <v>8</v>
      </c>
      <c r="M28" s="675" t="s">
        <v>8</v>
      </c>
      <c r="N28" s="675" t="s">
        <v>8</v>
      </c>
      <c r="O28" s="675" t="s">
        <v>8</v>
      </c>
      <c r="P28" s="675" t="s">
        <v>8</v>
      </c>
      <c r="Q28" s="675" t="s">
        <v>8</v>
      </c>
      <c r="R28" s="675" t="s">
        <v>8</v>
      </c>
      <c r="S28" s="675" t="s">
        <v>8</v>
      </c>
      <c r="T28" s="675" t="s">
        <v>8</v>
      </c>
      <c r="U28" s="997" t="s">
        <v>8</v>
      </c>
      <c r="V28" s="997" t="s">
        <v>8</v>
      </c>
      <c r="W28" s="997" t="s">
        <v>8</v>
      </c>
      <c r="X28" s="997" t="s">
        <v>8</v>
      </c>
      <c r="Y28" s="997" t="s">
        <v>8</v>
      </c>
      <c r="Z28" s="997" t="s">
        <v>8</v>
      </c>
      <c r="AA28" s="997" t="s">
        <v>8</v>
      </c>
      <c r="AB28" s="997" t="s">
        <v>8</v>
      </c>
      <c r="AC28" s="997" t="s">
        <v>8</v>
      </c>
      <c r="AD28" s="997" t="s">
        <v>8</v>
      </c>
      <c r="AE28" s="997" t="s">
        <v>8</v>
      </c>
      <c r="AF28" s="997" t="s">
        <v>8</v>
      </c>
      <c r="AG28" s="997" t="s">
        <v>8</v>
      </c>
      <c r="AH28" s="1104" t="s">
        <v>8</v>
      </c>
      <c r="AI28" s="1104" t="s">
        <v>8</v>
      </c>
    </row>
    <row r="29" spans="1:35" ht="15" x14ac:dyDescent="0.25">
      <c r="A29" s="1000" t="s">
        <v>222</v>
      </c>
      <c r="B29" s="22" t="s">
        <v>8</v>
      </c>
      <c r="C29" s="22" t="s">
        <v>8</v>
      </c>
      <c r="D29" s="22" t="s">
        <v>8</v>
      </c>
      <c r="E29" s="22" t="s">
        <v>8</v>
      </c>
      <c r="F29" s="22" t="s">
        <v>8</v>
      </c>
      <c r="G29" s="22" t="s">
        <v>8</v>
      </c>
      <c r="H29" s="22" t="s">
        <v>8</v>
      </c>
      <c r="I29" s="22" t="s">
        <v>8</v>
      </c>
      <c r="J29" s="22" t="s">
        <v>8</v>
      </c>
      <c r="K29" s="22" t="s">
        <v>8</v>
      </c>
      <c r="L29" s="22" t="s">
        <v>8</v>
      </c>
      <c r="M29" s="22" t="s">
        <v>8</v>
      </c>
      <c r="N29" s="22" t="s">
        <v>8</v>
      </c>
      <c r="O29" s="22" t="s">
        <v>8</v>
      </c>
      <c r="P29" s="22" t="s">
        <v>8</v>
      </c>
      <c r="Q29" s="22" t="s">
        <v>8</v>
      </c>
      <c r="R29" s="22" t="s">
        <v>8</v>
      </c>
      <c r="S29" s="22" t="s">
        <v>8</v>
      </c>
      <c r="T29" s="22" t="s">
        <v>8</v>
      </c>
      <c r="U29" s="997" t="s">
        <v>4</v>
      </c>
      <c r="V29" s="997" t="s">
        <v>4</v>
      </c>
      <c r="W29" s="997" t="s">
        <v>4</v>
      </c>
      <c r="X29" s="997" t="s">
        <v>4</v>
      </c>
      <c r="Y29" s="997" t="s">
        <v>4</v>
      </c>
      <c r="Z29" s="997" t="s">
        <v>4</v>
      </c>
      <c r="AA29" s="997" t="s">
        <v>4</v>
      </c>
      <c r="AB29" s="997" t="s">
        <v>4</v>
      </c>
      <c r="AC29" s="997" t="s">
        <v>4</v>
      </c>
      <c r="AD29" s="997" t="s">
        <v>4</v>
      </c>
      <c r="AE29" s="997" t="s">
        <v>4</v>
      </c>
      <c r="AF29" s="997" t="s">
        <v>4</v>
      </c>
      <c r="AG29" s="997" t="s">
        <v>4</v>
      </c>
      <c r="AH29" s="1104" t="s">
        <v>8</v>
      </c>
      <c r="AI29" s="1104" t="s">
        <v>8</v>
      </c>
    </row>
    <row r="30" spans="1:35" x14ac:dyDescent="0.2">
      <c r="A30" s="1126" t="s">
        <v>40</v>
      </c>
      <c r="B30" s="1124"/>
      <c r="C30" s="1124"/>
      <c r="D30" s="1124"/>
      <c r="E30" s="1124"/>
      <c r="F30" s="1124"/>
      <c r="G30" s="1124"/>
      <c r="H30" s="1124"/>
      <c r="I30" s="1124"/>
      <c r="J30" s="1124"/>
      <c r="K30" s="1124"/>
      <c r="L30" s="1124"/>
      <c r="M30" s="1124"/>
      <c r="N30" s="1124"/>
      <c r="O30" s="1124"/>
      <c r="P30" s="1124"/>
      <c r="Q30" s="1124"/>
      <c r="R30" s="1124"/>
      <c r="S30" s="1124"/>
      <c r="T30" s="1124"/>
      <c r="U30" s="1127"/>
      <c r="V30" s="1127"/>
      <c r="W30" s="1128"/>
      <c r="X30" s="1128"/>
      <c r="Y30" s="1128"/>
      <c r="Z30" s="1128"/>
      <c r="AA30" s="1127"/>
      <c r="AB30" s="1127"/>
      <c r="AC30" s="1127"/>
      <c r="AD30" s="1127"/>
      <c r="AE30" s="1127"/>
      <c r="AF30" s="1127"/>
      <c r="AG30" s="1127"/>
      <c r="AH30" s="1127"/>
      <c r="AI30" s="1064"/>
    </row>
    <row r="31" spans="1:35" x14ac:dyDescent="0.2">
      <c r="A31" s="446" t="s">
        <v>325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32"/>
      <c r="V31" s="14"/>
      <c r="W31" s="14"/>
      <c r="X31" s="14"/>
      <c r="Y31" s="14"/>
      <c r="Z31" s="14"/>
      <c r="AA31" s="14"/>
      <c r="AB31" s="14"/>
      <c r="AC31" s="14"/>
      <c r="AD31" s="14"/>
      <c r="AE31" s="78"/>
      <c r="AF31" s="78"/>
      <c r="AG31" s="141"/>
      <c r="AH31" s="141"/>
      <c r="AI31" s="19"/>
    </row>
    <row r="32" spans="1:35" x14ac:dyDescent="0.2">
      <c r="A32" s="1001" t="s">
        <v>224</v>
      </c>
      <c r="B32" s="1002" t="s">
        <v>4</v>
      </c>
      <c r="C32" s="1002" t="s">
        <v>4</v>
      </c>
      <c r="D32" s="1002" t="s">
        <v>4</v>
      </c>
      <c r="E32" s="1002" t="s">
        <v>4</v>
      </c>
      <c r="F32" s="1002" t="s">
        <v>4</v>
      </c>
      <c r="G32" s="1002" t="s">
        <v>4</v>
      </c>
      <c r="H32" s="1002" t="s">
        <v>4</v>
      </c>
      <c r="I32" s="1002" t="s">
        <v>4</v>
      </c>
      <c r="J32" s="1002" t="s">
        <v>4</v>
      </c>
      <c r="K32" s="1002" t="s">
        <v>4</v>
      </c>
      <c r="L32" s="1002" t="s">
        <v>4</v>
      </c>
      <c r="M32" s="1002" t="s">
        <v>4</v>
      </c>
      <c r="N32" s="1002" t="s">
        <v>4</v>
      </c>
      <c r="O32" s="1002" t="s">
        <v>4</v>
      </c>
      <c r="P32" s="1002" t="s">
        <v>4</v>
      </c>
      <c r="Q32" s="1003">
        <v>9088</v>
      </c>
      <c r="R32" s="1003">
        <v>10081</v>
      </c>
      <c r="S32" s="1003">
        <v>11825</v>
      </c>
      <c r="T32" s="1003">
        <v>11912</v>
      </c>
      <c r="U32" s="109">
        <v>12089</v>
      </c>
      <c r="V32" s="14">
        <v>13609</v>
      </c>
      <c r="W32" s="14">
        <v>15013</v>
      </c>
      <c r="X32" s="14">
        <v>15879</v>
      </c>
      <c r="Y32" s="14">
        <v>16970</v>
      </c>
      <c r="Z32" s="14">
        <v>17964</v>
      </c>
      <c r="AA32" s="14">
        <v>20455</v>
      </c>
      <c r="AB32" s="14">
        <v>23142</v>
      </c>
      <c r="AC32" s="14">
        <v>26626</v>
      </c>
      <c r="AD32" s="14">
        <v>27384</v>
      </c>
      <c r="AE32" s="78">
        <v>30009</v>
      </c>
      <c r="AF32" s="78">
        <v>36848</v>
      </c>
      <c r="AG32" s="141">
        <v>44891</v>
      </c>
      <c r="AH32" s="1105">
        <v>48895</v>
      </c>
      <c r="AI32" s="109">
        <v>49954</v>
      </c>
    </row>
    <row r="33" spans="1:35" x14ac:dyDescent="0.2">
      <c r="A33" s="1129" t="s">
        <v>326</v>
      </c>
      <c r="B33" s="1130"/>
      <c r="C33" s="1130"/>
      <c r="D33" s="1130"/>
      <c r="E33" s="1130"/>
      <c r="F33" s="1130"/>
      <c r="G33" s="1130"/>
      <c r="H33" s="1130"/>
      <c r="I33" s="1130"/>
      <c r="J33" s="1130"/>
      <c r="K33" s="1130"/>
      <c r="L33" s="1130"/>
      <c r="M33" s="1130"/>
      <c r="N33" s="1130"/>
      <c r="O33" s="1130"/>
      <c r="P33" s="1130"/>
      <c r="Q33" s="1130"/>
      <c r="R33" s="1130"/>
      <c r="S33" s="1130"/>
      <c r="T33" s="1130"/>
      <c r="U33" s="1131"/>
      <c r="V33" s="1131"/>
      <c r="W33" s="1132"/>
      <c r="X33" s="1133"/>
      <c r="Y33" s="1133"/>
      <c r="Z33" s="1133"/>
      <c r="AA33" s="1134"/>
      <c r="AB33" s="1134"/>
      <c r="AC33" s="1134"/>
      <c r="AD33" s="1134"/>
      <c r="AE33" s="1134"/>
      <c r="AF33" s="1134"/>
      <c r="AG33" s="1134"/>
      <c r="AH33" s="1134"/>
      <c r="AI33" s="1064"/>
    </row>
    <row r="34" spans="1:35" ht="12.75" x14ac:dyDescent="0.2">
      <c r="A34" s="996" t="s">
        <v>327</v>
      </c>
      <c r="B34" s="1004" t="s">
        <v>8</v>
      </c>
      <c r="C34" s="1004" t="s">
        <v>8</v>
      </c>
      <c r="D34" s="1004" t="s">
        <v>8</v>
      </c>
      <c r="E34" s="1004" t="s">
        <v>8</v>
      </c>
      <c r="F34" s="1004" t="s">
        <v>8</v>
      </c>
      <c r="G34" s="1004" t="s">
        <v>8</v>
      </c>
      <c r="H34" s="1004" t="s">
        <v>8</v>
      </c>
      <c r="I34" s="1004" t="s">
        <v>8</v>
      </c>
      <c r="J34" s="1004" t="s">
        <v>8</v>
      </c>
      <c r="K34" s="1004" t="s">
        <v>8</v>
      </c>
      <c r="L34" s="1004" t="s">
        <v>8</v>
      </c>
      <c r="M34" s="1004" t="s">
        <v>8</v>
      </c>
      <c r="N34" s="1004" t="s">
        <v>8</v>
      </c>
      <c r="O34" s="1004" t="s">
        <v>8</v>
      </c>
      <c r="P34" s="1004" t="s">
        <v>8</v>
      </c>
      <c r="Q34" s="1004" t="s">
        <v>8</v>
      </c>
      <c r="R34" s="1004" t="s">
        <v>8</v>
      </c>
      <c r="S34" s="1004" t="s">
        <v>8</v>
      </c>
      <c r="T34" s="1004" t="s">
        <v>8</v>
      </c>
      <c r="U34" s="30"/>
      <c r="V34" s="30"/>
      <c r="W34" s="30"/>
      <c r="X34" s="30"/>
      <c r="Y34" s="96"/>
      <c r="Z34" s="50"/>
      <c r="AA34" s="175"/>
      <c r="AB34" s="518"/>
      <c r="AC34" s="518"/>
      <c r="AD34" s="518"/>
      <c r="AE34" s="36"/>
      <c r="AF34" s="32"/>
      <c r="AG34" s="32"/>
      <c r="AH34" s="32"/>
      <c r="AI34" s="19"/>
    </row>
    <row r="35" spans="1:35" x14ac:dyDescent="0.2">
      <c r="A35" s="996" t="s">
        <v>3</v>
      </c>
      <c r="B35" s="140" t="s">
        <v>8</v>
      </c>
      <c r="C35" s="140" t="s">
        <v>8</v>
      </c>
      <c r="D35" s="140" t="s">
        <v>8</v>
      </c>
      <c r="E35" s="140" t="s">
        <v>8</v>
      </c>
      <c r="F35" s="140" t="s">
        <v>8</v>
      </c>
      <c r="G35" s="140" t="s">
        <v>8</v>
      </c>
      <c r="H35" s="140" t="s">
        <v>8</v>
      </c>
      <c r="I35" s="140" t="s">
        <v>8</v>
      </c>
      <c r="J35" s="140" t="s">
        <v>8</v>
      </c>
      <c r="K35" s="140" t="s">
        <v>8</v>
      </c>
      <c r="L35" s="140" t="s">
        <v>8</v>
      </c>
      <c r="M35" s="140" t="s">
        <v>8</v>
      </c>
      <c r="N35" s="140" t="s">
        <v>8</v>
      </c>
      <c r="O35" s="140" t="s">
        <v>8</v>
      </c>
      <c r="P35" s="140" t="s">
        <v>8</v>
      </c>
      <c r="Q35" s="140" t="s">
        <v>8</v>
      </c>
      <c r="R35" s="140" t="s">
        <v>8</v>
      </c>
      <c r="S35" s="140" t="s">
        <v>8</v>
      </c>
      <c r="T35" s="140" t="s">
        <v>8</v>
      </c>
      <c r="U35" s="30" t="s">
        <v>4</v>
      </c>
      <c r="V35" s="30" t="s">
        <v>4</v>
      </c>
      <c r="W35" s="30" t="s">
        <v>4</v>
      </c>
      <c r="X35" s="30" t="s">
        <v>4</v>
      </c>
      <c r="Y35" s="64">
        <v>14</v>
      </c>
      <c r="Z35" s="50">
        <v>14</v>
      </c>
      <c r="AA35" s="50">
        <v>13.8</v>
      </c>
      <c r="AB35" s="518">
        <v>13.3</v>
      </c>
      <c r="AC35" s="518">
        <v>13.5</v>
      </c>
      <c r="AD35" s="518">
        <v>13.5</v>
      </c>
      <c r="AE35" s="36">
        <v>13.8</v>
      </c>
      <c r="AF35" s="36">
        <v>13.9</v>
      </c>
      <c r="AG35" s="36">
        <v>15.7</v>
      </c>
      <c r="AH35" s="1102">
        <v>14.8</v>
      </c>
      <c r="AI35" s="292">
        <v>15.3</v>
      </c>
    </row>
    <row r="36" spans="1:35" x14ac:dyDescent="0.2">
      <c r="A36" s="996" t="s">
        <v>306</v>
      </c>
      <c r="B36" s="140" t="s">
        <v>8</v>
      </c>
      <c r="C36" s="140" t="s">
        <v>8</v>
      </c>
      <c r="D36" s="140" t="s">
        <v>8</v>
      </c>
      <c r="E36" s="140" t="s">
        <v>8</v>
      </c>
      <c r="F36" s="140" t="s">
        <v>8</v>
      </c>
      <c r="G36" s="140" t="s">
        <v>8</v>
      </c>
      <c r="H36" s="140" t="s">
        <v>8</v>
      </c>
      <c r="I36" s="140" t="s">
        <v>8</v>
      </c>
      <c r="J36" s="140" t="s">
        <v>8</v>
      </c>
      <c r="K36" s="140" t="s">
        <v>8</v>
      </c>
      <c r="L36" s="140" t="s">
        <v>8</v>
      </c>
      <c r="M36" s="140" t="s">
        <v>8</v>
      </c>
      <c r="N36" s="140" t="s">
        <v>8</v>
      </c>
      <c r="O36" s="140" t="s">
        <v>8</v>
      </c>
      <c r="P36" s="140" t="s">
        <v>8</v>
      </c>
      <c r="Q36" s="140" t="s">
        <v>8</v>
      </c>
      <c r="R36" s="140" t="s">
        <v>8</v>
      </c>
      <c r="S36" s="140" t="s">
        <v>8</v>
      </c>
      <c r="T36" s="140" t="s">
        <v>8</v>
      </c>
      <c r="U36" s="30" t="s">
        <v>4</v>
      </c>
      <c r="V36" s="30" t="s">
        <v>4</v>
      </c>
      <c r="W36" s="30" t="s">
        <v>4</v>
      </c>
      <c r="X36" s="30" t="s">
        <v>4</v>
      </c>
      <c r="Y36" s="403" t="s">
        <v>8</v>
      </c>
      <c r="Z36" s="50">
        <v>100</v>
      </c>
      <c r="AA36" s="50">
        <v>98.6</v>
      </c>
      <c r="AB36" s="50">
        <v>96.4</v>
      </c>
      <c r="AC36" s="50">
        <v>101.5</v>
      </c>
      <c r="AD36" s="1005">
        <v>100</v>
      </c>
      <c r="AE36" s="36">
        <v>102.2</v>
      </c>
      <c r="AF36" s="36">
        <v>100.7</v>
      </c>
      <c r="AG36" s="36">
        <v>112.9</v>
      </c>
      <c r="AH36" s="1102">
        <v>94.3</v>
      </c>
      <c r="AI36" s="292">
        <v>103.8</v>
      </c>
    </row>
    <row r="37" spans="1:35" x14ac:dyDescent="0.2">
      <c r="A37" s="996" t="s">
        <v>47</v>
      </c>
      <c r="B37" s="140" t="s">
        <v>8</v>
      </c>
      <c r="C37" s="140" t="s">
        <v>8</v>
      </c>
      <c r="D37" s="140" t="s">
        <v>8</v>
      </c>
      <c r="E37" s="140" t="s">
        <v>8</v>
      </c>
      <c r="F37" s="140" t="s">
        <v>8</v>
      </c>
      <c r="G37" s="140" t="s">
        <v>8</v>
      </c>
      <c r="H37" s="140" t="s">
        <v>8</v>
      </c>
      <c r="I37" s="140" t="s">
        <v>8</v>
      </c>
      <c r="J37" s="140" t="s">
        <v>8</v>
      </c>
      <c r="K37" s="140" t="s">
        <v>8</v>
      </c>
      <c r="L37" s="140" t="s">
        <v>8</v>
      </c>
      <c r="M37" s="140" t="s">
        <v>8</v>
      </c>
      <c r="N37" s="140" t="s">
        <v>8</v>
      </c>
      <c r="O37" s="140" t="s">
        <v>8</v>
      </c>
      <c r="P37" s="140" t="s">
        <v>8</v>
      </c>
      <c r="Q37" s="140" t="s">
        <v>8</v>
      </c>
      <c r="R37" s="140" t="s">
        <v>8</v>
      </c>
      <c r="S37" s="140" t="s">
        <v>8</v>
      </c>
      <c r="T37" s="140" t="s">
        <v>8</v>
      </c>
      <c r="U37" s="99"/>
      <c r="V37" s="99"/>
      <c r="W37" s="99"/>
      <c r="X37" s="99"/>
      <c r="Y37" s="50"/>
      <c r="Z37" s="50"/>
      <c r="AA37" s="50"/>
      <c r="AB37" s="50"/>
      <c r="AC37" s="36"/>
      <c r="AD37" s="1006"/>
      <c r="AE37" s="36"/>
      <c r="AF37" s="36"/>
      <c r="AG37" s="36"/>
      <c r="AH37" s="1102"/>
      <c r="AI37" s="292" t="s">
        <v>4</v>
      </c>
    </row>
    <row r="38" spans="1:35" x14ac:dyDescent="0.2">
      <c r="A38" s="996" t="s">
        <v>3</v>
      </c>
      <c r="B38" s="140" t="s">
        <v>8</v>
      </c>
      <c r="C38" s="140" t="s">
        <v>8</v>
      </c>
      <c r="D38" s="140" t="s">
        <v>8</v>
      </c>
      <c r="E38" s="140" t="s">
        <v>8</v>
      </c>
      <c r="F38" s="140" t="s">
        <v>8</v>
      </c>
      <c r="G38" s="140" t="s">
        <v>8</v>
      </c>
      <c r="H38" s="140" t="s">
        <v>8</v>
      </c>
      <c r="I38" s="140" t="s">
        <v>8</v>
      </c>
      <c r="J38" s="140" t="s">
        <v>8</v>
      </c>
      <c r="K38" s="140" t="s">
        <v>8</v>
      </c>
      <c r="L38" s="140" t="s">
        <v>8</v>
      </c>
      <c r="M38" s="140" t="s">
        <v>8</v>
      </c>
      <c r="N38" s="140" t="s">
        <v>8</v>
      </c>
      <c r="O38" s="140" t="s">
        <v>8</v>
      </c>
      <c r="P38" s="140" t="s">
        <v>8</v>
      </c>
      <c r="Q38" s="140" t="s">
        <v>8</v>
      </c>
      <c r="R38" s="140" t="s">
        <v>8</v>
      </c>
      <c r="S38" s="140" t="s">
        <v>8</v>
      </c>
      <c r="T38" s="140" t="s">
        <v>8</v>
      </c>
      <c r="U38" s="30" t="s">
        <v>4</v>
      </c>
      <c r="V38" s="30" t="s">
        <v>4</v>
      </c>
      <c r="W38" s="30" t="s">
        <v>4</v>
      </c>
      <c r="X38" s="30" t="s">
        <v>4</v>
      </c>
      <c r="Y38" s="518">
        <v>13.5</v>
      </c>
      <c r="Z38" s="403">
        <v>13.3</v>
      </c>
      <c r="AA38" s="50">
        <v>13.2</v>
      </c>
      <c r="AB38" s="403">
        <v>12.7</v>
      </c>
      <c r="AC38" s="403">
        <v>13.1</v>
      </c>
      <c r="AD38" s="403">
        <v>13</v>
      </c>
      <c r="AE38" s="36">
        <v>13.3</v>
      </c>
      <c r="AF38" s="36">
        <v>13.1</v>
      </c>
      <c r="AG38" s="36">
        <v>15.2</v>
      </c>
      <c r="AH38" s="1102">
        <v>14.3</v>
      </c>
      <c r="AI38" s="292">
        <v>14.8</v>
      </c>
    </row>
    <row r="39" spans="1:35" x14ac:dyDescent="0.2">
      <c r="A39" s="996" t="s">
        <v>306</v>
      </c>
      <c r="B39" s="140" t="s">
        <v>8</v>
      </c>
      <c r="C39" s="140" t="s">
        <v>8</v>
      </c>
      <c r="D39" s="140" t="s">
        <v>8</v>
      </c>
      <c r="E39" s="140" t="s">
        <v>8</v>
      </c>
      <c r="F39" s="140" t="s">
        <v>8</v>
      </c>
      <c r="G39" s="140" t="s">
        <v>8</v>
      </c>
      <c r="H39" s="140" t="s">
        <v>8</v>
      </c>
      <c r="I39" s="140" t="s">
        <v>8</v>
      </c>
      <c r="J39" s="140" t="s">
        <v>8</v>
      </c>
      <c r="K39" s="140" t="s">
        <v>8</v>
      </c>
      <c r="L39" s="140" t="s">
        <v>8</v>
      </c>
      <c r="M39" s="140" t="s">
        <v>8</v>
      </c>
      <c r="N39" s="140" t="s">
        <v>8</v>
      </c>
      <c r="O39" s="140" t="s">
        <v>8</v>
      </c>
      <c r="P39" s="140" t="s">
        <v>8</v>
      </c>
      <c r="Q39" s="140" t="s">
        <v>8</v>
      </c>
      <c r="R39" s="140" t="s">
        <v>8</v>
      </c>
      <c r="S39" s="140" t="s">
        <v>8</v>
      </c>
      <c r="T39" s="140" t="s">
        <v>8</v>
      </c>
      <c r="U39" s="30" t="s">
        <v>4</v>
      </c>
      <c r="V39" s="30" t="s">
        <v>4</v>
      </c>
      <c r="W39" s="30" t="s">
        <v>4</v>
      </c>
      <c r="X39" s="30" t="s">
        <v>4</v>
      </c>
      <c r="Y39" s="518" t="s">
        <v>8</v>
      </c>
      <c r="Z39" s="403">
        <v>98.5</v>
      </c>
      <c r="AA39" s="403">
        <v>99.2</v>
      </c>
      <c r="AB39" s="403">
        <v>96.2</v>
      </c>
      <c r="AC39" s="403">
        <v>103.1</v>
      </c>
      <c r="AD39" s="403">
        <v>99.2</v>
      </c>
      <c r="AE39" s="36">
        <v>102.3</v>
      </c>
      <c r="AF39" s="36">
        <v>98.5</v>
      </c>
      <c r="AG39" s="36">
        <v>116</v>
      </c>
      <c r="AH39" s="1102">
        <v>94.1</v>
      </c>
      <c r="AI39" s="292">
        <v>103.5</v>
      </c>
    </row>
    <row r="40" spans="1:35" x14ac:dyDescent="0.2">
      <c r="A40" s="996" t="s">
        <v>48</v>
      </c>
      <c r="B40" s="140" t="s">
        <v>8</v>
      </c>
      <c r="C40" s="140" t="s">
        <v>8</v>
      </c>
      <c r="D40" s="140" t="s">
        <v>8</v>
      </c>
      <c r="E40" s="140" t="s">
        <v>8</v>
      </c>
      <c r="F40" s="140" t="s">
        <v>8</v>
      </c>
      <c r="G40" s="140" t="s">
        <v>8</v>
      </c>
      <c r="H40" s="140" t="s">
        <v>8</v>
      </c>
      <c r="I40" s="140" t="s">
        <v>8</v>
      </c>
      <c r="J40" s="140" t="s">
        <v>8</v>
      </c>
      <c r="K40" s="140" t="s">
        <v>8</v>
      </c>
      <c r="L40" s="140" t="s">
        <v>8</v>
      </c>
      <c r="M40" s="140" t="s">
        <v>8</v>
      </c>
      <c r="N40" s="140" t="s">
        <v>8</v>
      </c>
      <c r="O40" s="140" t="s">
        <v>8</v>
      </c>
      <c r="P40" s="140" t="s">
        <v>8</v>
      </c>
      <c r="Q40" s="140" t="s">
        <v>8</v>
      </c>
      <c r="R40" s="140" t="s">
        <v>8</v>
      </c>
      <c r="S40" s="140" t="s">
        <v>8</v>
      </c>
      <c r="T40" s="140" t="s">
        <v>8</v>
      </c>
      <c r="U40" s="99"/>
      <c r="V40" s="99"/>
      <c r="W40" s="99"/>
      <c r="X40" s="99"/>
      <c r="Y40" s="50"/>
      <c r="Z40" s="50"/>
      <c r="AA40" s="50"/>
      <c r="AB40" s="518"/>
      <c r="AC40" s="36"/>
      <c r="AD40" s="1006"/>
      <c r="AE40" s="36"/>
      <c r="AF40" s="36"/>
      <c r="AG40" s="36"/>
      <c r="AH40" s="1102"/>
      <c r="AI40" s="292" t="s">
        <v>4</v>
      </c>
    </row>
    <row r="41" spans="1:35" x14ac:dyDescent="0.2">
      <c r="A41" s="996" t="s">
        <v>3</v>
      </c>
      <c r="B41" s="140" t="s">
        <v>8</v>
      </c>
      <c r="C41" s="140" t="s">
        <v>8</v>
      </c>
      <c r="D41" s="140" t="s">
        <v>8</v>
      </c>
      <c r="E41" s="140" t="s">
        <v>8</v>
      </c>
      <c r="F41" s="140" t="s">
        <v>8</v>
      </c>
      <c r="G41" s="140" t="s">
        <v>8</v>
      </c>
      <c r="H41" s="140" t="s">
        <v>8</v>
      </c>
      <c r="I41" s="140" t="s">
        <v>8</v>
      </c>
      <c r="J41" s="140" t="s">
        <v>8</v>
      </c>
      <c r="K41" s="140" t="s">
        <v>8</v>
      </c>
      <c r="L41" s="140" t="s">
        <v>8</v>
      </c>
      <c r="M41" s="140" t="s">
        <v>8</v>
      </c>
      <c r="N41" s="140" t="s">
        <v>8</v>
      </c>
      <c r="O41" s="140" t="s">
        <v>8</v>
      </c>
      <c r="P41" s="140" t="s">
        <v>8</v>
      </c>
      <c r="Q41" s="140" t="s">
        <v>8</v>
      </c>
      <c r="R41" s="140" t="s">
        <v>8</v>
      </c>
      <c r="S41" s="140" t="s">
        <v>8</v>
      </c>
      <c r="T41" s="140" t="s">
        <v>8</v>
      </c>
      <c r="U41" s="30" t="s">
        <v>4</v>
      </c>
      <c r="V41" s="30" t="s">
        <v>4</v>
      </c>
      <c r="W41" s="30" t="s">
        <v>4</v>
      </c>
      <c r="X41" s="30" t="s">
        <v>4</v>
      </c>
      <c r="Y41" s="50">
        <v>12.3</v>
      </c>
      <c r="Z41" s="403">
        <v>12.3</v>
      </c>
      <c r="AA41" s="50">
        <v>12.2</v>
      </c>
      <c r="AB41" s="403">
        <v>12.2</v>
      </c>
      <c r="AC41" s="403">
        <v>12.4</v>
      </c>
      <c r="AD41" s="403">
        <v>12.6</v>
      </c>
      <c r="AE41" s="36">
        <v>12.7</v>
      </c>
      <c r="AF41" s="36">
        <v>12.5</v>
      </c>
      <c r="AG41" s="36">
        <v>14.5</v>
      </c>
      <c r="AH41" s="1102">
        <v>13.7</v>
      </c>
      <c r="AI41" s="292">
        <v>14.3</v>
      </c>
    </row>
    <row r="42" spans="1:35" x14ac:dyDescent="0.2">
      <c r="A42" s="996" t="s">
        <v>306</v>
      </c>
      <c r="B42" s="140" t="s">
        <v>8</v>
      </c>
      <c r="C42" s="140" t="s">
        <v>8</v>
      </c>
      <c r="D42" s="140" t="s">
        <v>8</v>
      </c>
      <c r="E42" s="140" t="s">
        <v>8</v>
      </c>
      <c r="F42" s="140" t="s">
        <v>8</v>
      </c>
      <c r="G42" s="140" t="s">
        <v>8</v>
      </c>
      <c r="H42" s="140" t="s">
        <v>8</v>
      </c>
      <c r="I42" s="140" t="s">
        <v>8</v>
      </c>
      <c r="J42" s="140" t="s">
        <v>8</v>
      </c>
      <c r="K42" s="140" t="s">
        <v>8</v>
      </c>
      <c r="L42" s="140" t="s">
        <v>8</v>
      </c>
      <c r="M42" s="140" t="s">
        <v>8</v>
      </c>
      <c r="N42" s="140" t="s">
        <v>8</v>
      </c>
      <c r="O42" s="140" t="s">
        <v>8</v>
      </c>
      <c r="P42" s="140" t="s">
        <v>8</v>
      </c>
      <c r="Q42" s="140" t="s">
        <v>8</v>
      </c>
      <c r="R42" s="140" t="s">
        <v>8</v>
      </c>
      <c r="S42" s="140" t="s">
        <v>8</v>
      </c>
      <c r="T42" s="140" t="s">
        <v>8</v>
      </c>
      <c r="U42" s="30" t="s">
        <v>4</v>
      </c>
      <c r="V42" s="30" t="s">
        <v>4</v>
      </c>
      <c r="W42" s="30" t="s">
        <v>4</v>
      </c>
      <c r="X42" s="30" t="s">
        <v>4</v>
      </c>
      <c r="Y42" s="518" t="s">
        <v>8</v>
      </c>
      <c r="Z42" s="403">
        <v>100</v>
      </c>
      <c r="AA42" s="403">
        <v>99.2</v>
      </c>
      <c r="AB42" s="403">
        <v>100</v>
      </c>
      <c r="AC42" s="403">
        <v>101.6</v>
      </c>
      <c r="AD42" s="403">
        <v>101.6</v>
      </c>
      <c r="AE42" s="36">
        <v>100.8</v>
      </c>
      <c r="AF42" s="36">
        <v>98.4</v>
      </c>
      <c r="AG42" s="36">
        <v>116</v>
      </c>
      <c r="AH42" s="1102">
        <v>94.5</v>
      </c>
      <c r="AI42" s="292">
        <v>105</v>
      </c>
    </row>
    <row r="43" spans="1:35" x14ac:dyDescent="0.2">
      <c r="A43" s="996" t="s">
        <v>328</v>
      </c>
      <c r="B43" s="140" t="s">
        <v>8</v>
      </c>
      <c r="C43" s="140" t="s">
        <v>8</v>
      </c>
      <c r="D43" s="140" t="s">
        <v>8</v>
      </c>
      <c r="E43" s="140" t="s">
        <v>8</v>
      </c>
      <c r="F43" s="140" t="s">
        <v>8</v>
      </c>
      <c r="G43" s="140" t="s">
        <v>8</v>
      </c>
      <c r="H43" s="140" t="s">
        <v>8</v>
      </c>
      <c r="I43" s="140" t="s">
        <v>8</v>
      </c>
      <c r="J43" s="140" t="s">
        <v>8</v>
      </c>
      <c r="K43" s="140" t="s">
        <v>8</v>
      </c>
      <c r="L43" s="140" t="s">
        <v>8</v>
      </c>
      <c r="M43" s="140" t="s">
        <v>8</v>
      </c>
      <c r="N43" s="140" t="s">
        <v>8</v>
      </c>
      <c r="O43" s="140" t="s">
        <v>8</v>
      </c>
      <c r="P43" s="140" t="s">
        <v>8</v>
      </c>
      <c r="Q43" s="140" t="s">
        <v>8</v>
      </c>
      <c r="R43" s="140" t="s">
        <v>8</v>
      </c>
      <c r="S43" s="140" t="s">
        <v>8</v>
      </c>
      <c r="T43" s="140" t="s">
        <v>8</v>
      </c>
      <c r="U43" s="99"/>
      <c r="V43" s="99"/>
      <c r="W43" s="99"/>
      <c r="X43" s="99"/>
      <c r="Y43" s="50"/>
      <c r="Z43" s="50"/>
      <c r="AA43" s="50"/>
      <c r="AB43" s="518"/>
      <c r="AC43" s="36"/>
      <c r="AD43" s="1006"/>
      <c r="AE43" s="36"/>
      <c r="AF43" s="36"/>
      <c r="AG43" s="36"/>
      <c r="AH43" s="1102"/>
      <c r="AI43" s="292" t="s">
        <v>4</v>
      </c>
    </row>
    <row r="44" spans="1:35" x14ac:dyDescent="0.2">
      <c r="A44" s="996" t="s">
        <v>3</v>
      </c>
      <c r="B44" s="140" t="s">
        <v>8</v>
      </c>
      <c r="C44" s="140" t="s">
        <v>8</v>
      </c>
      <c r="D44" s="140" t="s">
        <v>8</v>
      </c>
      <c r="E44" s="140" t="s">
        <v>8</v>
      </c>
      <c r="F44" s="140" t="s">
        <v>8</v>
      </c>
      <c r="G44" s="140" t="s">
        <v>8</v>
      </c>
      <c r="H44" s="140" t="s">
        <v>8</v>
      </c>
      <c r="I44" s="140" t="s">
        <v>8</v>
      </c>
      <c r="J44" s="140" t="s">
        <v>8</v>
      </c>
      <c r="K44" s="140" t="s">
        <v>8</v>
      </c>
      <c r="L44" s="140" t="s">
        <v>8</v>
      </c>
      <c r="M44" s="140" t="s">
        <v>8</v>
      </c>
      <c r="N44" s="140" t="s">
        <v>8</v>
      </c>
      <c r="O44" s="140" t="s">
        <v>8</v>
      </c>
      <c r="P44" s="140" t="s">
        <v>8</v>
      </c>
      <c r="Q44" s="140" t="s">
        <v>8</v>
      </c>
      <c r="R44" s="140" t="s">
        <v>8</v>
      </c>
      <c r="S44" s="140" t="s">
        <v>8</v>
      </c>
      <c r="T44" s="140" t="s">
        <v>8</v>
      </c>
      <c r="U44" s="30" t="s">
        <v>4</v>
      </c>
      <c r="V44" s="30" t="s">
        <v>4</v>
      </c>
      <c r="W44" s="30" t="s">
        <v>4</v>
      </c>
      <c r="X44" s="30" t="s">
        <v>4</v>
      </c>
      <c r="Y44" s="50">
        <v>1.2</v>
      </c>
      <c r="Z44" s="403">
        <v>1.1000000000000001</v>
      </c>
      <c r="AA44" s="50">
        <v>1</v>
      </c>
      <c r="AB44" s="403">
        <v>0.4</v>
      </c>
      <c r="AC44" s="403">
        <v>0.7</v>
      </c>
      <c r="AD44" s="403">
        <v>0.4</v>
      </c>
      <c r="AE44" s="36">
        <v>0.6</v>
      </c>
      <c r="AF44" s="36">
        <v>0.6</v>
      </c>
      <c r="AG44" s="36">
        <v>0.7</v>
      </c>
      <c r="AH44" s="1102">
        <v>0.7</v>
      </c>
      <c r="AI44" s="292">
        <v>0.5</v>
      </c>
    </row>
    <row r="45" spans="1:35" x14ac:dyDescent="0.2">
      <c r="A45" s="996" t="s">
        <v>306</v>
      </c>
      <c r="B45" s="140" t="s">
        <v>8</v>
      </c>
      <c r="C45" s="140" t="s">
        <v>8</v>
      </c>
      <c r="D45" s="140" t="s">
        <v>8</v>
      </c>
      <c r="E45" s="140" t="s">
        <v>8</v>
      </c>
      <c r="F45" s="140" t="s">
        <v>8</v>
      </c>
      <c r="G45" s="140" t="s">
        <v>8</v>
      </c>
      <c r="H45" s="140" t="s">
        <v>8</v>
      </c>
      <c r="I45" s="140" t="s">
        <v>8</v>
      </c>
      <c r="J45" s="140" t="s">
        <v>8</v>
      </c>
      <c r="K45" s="140" t="s">
        <v>8</v>
      </c>
      <c r="L45" s="140" t="s">
        <v>8</v>
      </c>
      <c r="M45" s="140" t="s">
        <v>8</v>
      </c>
      <c r="N45" s="140" t="s">
        <v>8</v>
      </c>
      <c r="O45" s="140" t="s">
        <v>8</v>
      </c>
      <c r="P45" s="140" t="s">
        <v>8</v>
      </c>
      <c r="Q45" s="140" t="s">
        <v>8</v>
      </c>
      <c r="R45" s="140" t="s">
        <v>8</v>
      </c>
      <c r="S45" s="140" t="s">
        <v>8</v>
      </c>
      <c r="T45" s="140" t="s">
        <v>8</v>
      </c>
      <c r="U45" s="30" t="s">
        <v>4</v>
      </c>
      <c r="V45" s="30" t="s">
        <v>4</v>
      </c>
      <c r="W45" s="30" t="s">
        <v>4</v>
      </c>
      <c r="X45" s="30" t="s">
        <v>4</v>
      </c>
      <c r="Y45" s="518" t="s">
        <v>8</v>
      </c>
      <c r="Z45" s="403">
        <v>91.7</v>
      </c>
      <c r="AA45" s="403">
        <v>90.9</v>
      </c>
      <c r="AB45" s="403">
        <v>40</v>
      </c>
      <c r="AC45" s="403">
        <v>175</v>
      </c>
      <c r="AD45" s="403">
        <v>57.1</v>
      </c>
      <c r="AE45" s="50">
        <v>150</v>
      </c>
      <c r="AF45" s="50">
        <v>100</v>
      </c>
      <c r="AG45" s="36">
        <v>116.7</v>
      </c>
      <c r="AH45" s="1102">
        <v>100</v>
      </c>
      <c r="AI45" s="292">
        <v>73.7</v>
      </c>
    </row>
    <row r="46" spans="1:35" x14ac:dyDescent="0.2">
      <c r="A46" s="996" t="s">
        <v>50</v>
      </c>
      <c r="B46" s="140" t="s">
        <v>8</v>
      </c>
      <c r="C46" s="140" t="s">
        <v>8</v>
      </c>
      <c r="D46" s="140" t="s">
        <v>8</v>
      </c>
      <c r="E46" s="140" t="s">
        <v>8</v>
      </c>
      <c r="F46" s="140" t="s">
        <v>8</v>
      </c>
      <c r="G46" s="140" t="s">
        <v>8</v>
      </c>
      <c r="H46" s="140" t="s">
        <v>8</v>
      </c>
      <c r="I46" s="140" t="s">
        <v>8</v>
      </c>
      <c r="J46" s="140" t="s">
        <v>8</v>
      </c>
      <c r="K46" s="140" t="s">
        <v>8</v>
      </c>
      <c r="L46" s="140" t="s">
        <v>8</v>
      </c>
      <c r="M46" s="140" t="s">
        <v>8</v>
      </c>
      <c r="N46" s="140" t="s">
        <v>8</v>
      </c>
      <c r="O46" s="140" t="s">
        <v>8</v>
      </c>
      <c r="P46" s="140" t="s">
        <v>8</v>
      </c>
      <c r="Q46" s="140" t="s">
        <v>8</v>
      </c>
      <c r="R46" s="140" t="s">
        <v>8</v>
      </c>
      <c r="S46" s="140" t="s">
        <v>8</v>
      </c>
      <c r="T46" s="140" t="s">
        <v>8</v>
      </c>
      <c r="U46" s="99"/>
      <c r="V46" s="99"/>
      <c r="W46" s="99"/>
      <c r="X46" s="99"/>
      <c r="Y46" s="50"/>
      <c r="Z46" s="50"/>
      <c r="AA46" s="50"/>
      <c r="AB46" s="518"/>
      <c r="AC46" s="36"/>
      <c r="AD46" s="1006"/>
      <c r="AE46" s="36"/>
      <c r="AF46" s="36"/>
      <c r="AG46" s="36"/>
      <c r="AH46" s="1102"/>
      <c r="AI46" s="292" t="s">
        <v>4</v>
      </c>
    </row>
    <row r="47" spans="1:35" x14ac:dyDescent="0.2">
      <c r="A47" s="996" t="s">
        <v>3</v>
      </c>
      <c r="B47" s="140" t="s">
        <v>8</v>
      </c>
      <c r="C47" s="140" t="s">
        <v>8</v>
      </c>
      <c r="D47" s="140" t="s">
        <v>8</v>
      </c>
      <c r="E47" s="140" t="s">
        <v>8</v>
      </c>
      <c r="F47" s="140" t="s">
        <v>8</v>
      </c>
      <c r="G47" s="140" t="s">
        <v>8</v>
      </c>
      <c r="H47" s="140" t="s">
        <v>8</v>
      </c>
      <c r="I47" s="140" t="s">
        <v>8</v>
      </c>
      <c r="J47" s="140" t="s">
        <v>8</v>
      </c>
      <c r="K47" s="140" t="s">
        <v>8</v>
      </c>
      <c r="L47" s="140" t="s">
        <v>8</v>
      </c>
      <c r="M47" s="140" t="s">
        <v>8</v>
      </c>
      <c r="N47" s="140" t="s">
        <v>8</v>
      </c>
      <c r="O47" s="140" t="s">
        <v>8</v>
      </c>
      <c r="P47" s="140" t="s">
        <v>8</v>
      </c>
      <c r="Q47" s="140" t="s">
        <v>8</v>
      </c>
      <c r="R47" s="140" t="s">
        <v>8</v>
      </c>
      <c r="S47" s="140" t="s">
        <v>8</v>
      </c>
      <c r="T47" s="140" t="s">
        <v>8</v>
      </c>
      <c r="U47" s="30" t="s">
        <v>4</v>
      </c>
      <c r="V47" s="30" t="s">
        <v>4</v>
      </c>
      <c r="W47" s="30" t="s">
        <v>4</v>
      </c>
      <c r="X47" s="30" t="s">
        <v>4</v>
      </c>
      <c r="Y47" s="406">
        <v>0.5</v>
      </c>
      <c r="Z47" s="403">
        <v>0.6</v>
      </c>
      <c r="AA47" s="50">
        <v>0.6</v>
      </c>
      <c r="AB47" s="403">
        <v>0.6</v>
      </c>
      <c r="AC47" s="403">
        <v>0.5</v>
      </c>
      <c r="AD47" s="403">
        <v>0.5</v>
      </c>
      <c r="AE47" s="50">
        <v>0.6</v>
      </c>
      <c r="AF47" s="50">
        <v>0.8</v>
      </c>
      <c r="AG47" s="36">
        <v>0.5</v>
      </c>
      <c r="AH47" s="1102">
        <v>0.4</v>
      </c>
      <c r="AI47" s="292">
        <v>0.5</v>
      </c>
    </row>
    <row r="48" spans="1:35" x14ac:dyDescent="0.2">
      <c r="A48" s="996" t="s">
        <v>306</v>
      </c>
      <c r="B48" s="140" t="s">
        <v>8</v>
      </c>
      <c r="C48" s="140" t="s">
        <v>8</v>
      </c>
      <c r="D48" s="140" t="s">
        <v>8</v>
      </c>
      <c r="E48" s="140" t="s">
        <v>8</v>
      </c>
      <c r="F48" s="140" t="s">
        <v>8</v>
      </c>
      <c r="G48" s="140" t="s">
        <v>8</v>
      </c>
      <c r="H48" s="140" t="s">
        <v>8</v>
      </c>
      <c r="I48" s="140" t="s">
        <v>8</v>
      </c>
      <c r="J48" s="140" t="s">
        <v>8</v>
      </c>
      <c r="K48" s="140" t="s">
        <v>8</v>
      </c>
      <c r="L48" s="140" t="s">
        <v>8</v>
      </c>
      <c r="M48" s="140" t="s">
        <v>8</v>
      </c>
      <c r="N48" s="140" t="s">
        <v>8</v>
      </c>
      <c r="O48" s="140" t="s">
        <v>8</v>
      </c>
      <c r="P48" s="140" t="s">
        <v>8</v>
      </c>
      <c r="Q48" s="140" t="s">
        <v>8</v>
      </c>
      <c r="R48" s="140" t="s">
        <v>8</v>
      </c>
      <c r="S48" s="140" t="s">
        <v>8</v>
      </c>
      <c r="T48" s="140" t="s">
        <v>8</v>
      </c>
      <c r="U48" s="30" t="s">
        <v>4</v>
      </c>
      <c r="V48" s="30" t="s">
        <v>4</v>
      </c>
      <c r="W48" s="30" t="s">
        <v>4</v>
      </c>
      <c r="X48" s="30" t="s">
        <v>4</v>
      </c>
      <c r="Y48" s="518" t="s">
        <v>8</v>
      </c>
      <c r="Z48" s="403">
        <v>120</v>
      </c>
      <c r="AA48" s="403">
        <v>100</v>
      </c>
      <c r="AB48" s="403">
        <v>100</v>
      </c>
      <c r="AC48" s="403">
        <v>83.3</v>
      </c>
      <c r="AD48" s="403">
        <v>100</v>
      </c>
      <c r="AE48" s="50">
        <v>120</v>
      </c>
      <c r="AF48" s="50">
        <v>133.30000000000001</v>
      </c>
      <c r="AG48" s="36">
        <v>62.5</v>
      </c>
      <c r="AH48" s="1102">
        <v>80</v>
      </c>
      <c r="AI48" s="292">
        <v>112.2</v>
      </c>
    </row>
    <row r="49" spans="1:35" ht="22.5" x14ac:dyDescent="0.2">
      <c r="A49" s="996" t="s">
        <v>329</v>
      </c>
      <c r="B49" s="140" t="s">
        <v>8</v>
      </c>
      <c r="C49" s="140" t="s">
        <v>8</v>
      </c>
      <c r="D49" s="140" t="s">
        <v>8</v>
      </c>
      <c r="E49" s="140" t="s">
        <v>8</v>
      </c>
      <c r="F49" s="140" t="s">
        <v>8</v>
      </c>
      <c r="G49" s="140" t="s">
        <v>8</v>
      </c>
      <c r="H49" s="140" t="s">
        <v>8</v>
      </c>
      <c r="I49" s="140" t="s">
        <v>8</v>
      </c>
      <c r="J49" s="140" t="s">
        <v>8</v>
      </c>
      <c r="K49" s="140" t="s">
        <v>8</v>
      </c>
      <c r="L49" s="140" t="s">
        <v>8</v>
      </c>
      <c r="M49" s="140" t="s">
        <v>8</v>
      </c>
      <c r="N49" s="140" t="s">
        <v>8</v>
      </c>
      <c r="O49" s="140" t="s">
        <v>8</v>
      </c>
      <c r="P49" s="140" t="s">
        <v>8</v>
      </c>
      <c r="Q49" s="140" t="s">
        <v>8</v>
      </c>
      <c r="R49" s="140" t="s">
        <v>8</v>
      </c>
      <c r="S49" s="140" t="s">
        <v>8</v>
      </c>
      <c r="T49" s="140" t="s">
        <v>8</v>
      </c>
      <c r="U49" s="30" t="s">
        <v>4</v>
      </c>
      <c r="V49" s="30" t="s">
        <v>4</v>
      </c>
      <c r="W49" s="30" t="s">
        <v>4</v>
      </c>
      <c r="X49" s="30" t="s">
        <v>4</v>
      </c>
      <c r="Y49" s="50"/>
      <c r="Z49" s="50"/>
      <c r="AA49" s="50"/>
      <c r="AB49" s="50"/>
      <c r="AC49" s="36"/>
      <c r="AD49" s="1006"/>
      <c r="AE49" s="36"/>
      <c r="AF49" s="1006"/>
      <c r="AG49" s="403"/>
      <c r="AH49" s="1106"/>
      <c r="AI49" s="19"/>
    </row>
    <row r="50" spans="1:35" ht="22.5" x14ac:dyDescent="0.2">
      <c r="A50" s="996" t="s">
        <v>330</v>
      </c>
      <c r="B50" s="140" t="s">
        <v>8</v>
      </c>
      <c r="C50" s="140" t="s">
        <v>8</v>
      </c>
      <c r="D50" s="140" t="s">
        <v>8</v>
      </c>
      <c r="E50" s="140" t="s">
        <v>8</v>
      </c>
      <c r="F50" s="140" t="s">
        <v>8</v>
      </c>
      <c r="G50" s="140" t="s">
        <v>8</v>
      </c>
      <c r="H50" s="140" t="s">
        <v>8</v>
      </c>
      <c r="I50" s="140" t="s">
        <v>8</v>
      </c>
      <c r="J50" s="140" t="s">
        <v>8</v>
      </c>
      <c r="K50" s="140" t="s">
        <v>8</v>
      </c>
      <c r="L50" s="140" t="s">
        <v>8</v>
      </c>
      <c r="M50" s="140" t="s">
        <v>8</v>
      </c>
      <c r="N50" s="140" t="s">
        <v>8</v>
      </c>
      <c r="O50" s="140" t="s">
        <v>8</v>
      </c>
      <c r="P50" s="140" t="s">
        <v>8</v>
      </c>
      <c r="Q50" s="140" t="s">
        <v>8</v>
      </c>
      <c r="R50" s="140" t="s">
        <v>8</v>
      </c>
      <c r="S50" s="140" t="s">
        <v>8</v>
      </c>
      <c r="T50" s="140" t="s">
        <v>8</v>
      </c>
      <c r="U50" s="30" t="s">
        <v>4</v>
      </c>
      <c r="V50" s="30" t="s">
        <v>4</v>
      </c>
      <c r="W50" s="30" t="s">
        <v>4</v>
      </c>
      <c r="X50" s="30" t="s">
        <v>4</v>
      </c>
      <c r="Y50" s="60"/>
      <c r="Z50" s="60"/>
      <c r="AA50" s="60"/>
      <c r="AB50" s="60"/>
      <c r="AC50" s="60"/>
      <c r="AD50" s="1007"/>
      <c r="AE50" s="60"/>
      <c r="AF50" s="1007"/>
      <c r="AG50" s="36"/>
      <c r="AH50" s="1107"/>
      <c r="AI50" s="161"/>
    </row>
    <row r="51" spans="1:35" x14ac:dyDescent="0.2">
      <c r="A51" s="996" t="s">
        <v>51</v>
      </c>
      <c r="B51" s="140" t="s">
        <v>8</v>
      </c>
      <c r="C51" s="140" t="s">
        <v>8</v>
      </c>
      <c r="D51" s="140" t="s">
        <v>8</v>
      </c>
      <c r="E51" s="140" t="s">
        <v>8</v>
      </c>
      <c r="F51" s="140" t="s">
        <v>8</v>
      </c>
      <c r="G51" s="140" t="s">
        <v>8</v>
      </c>
      <c r="H51" s="140" t="s">
        <v>8</v>
      </c>
      <c r="I51" s="140" t="s">
        <v>8</v>
      </c>
      <c r="J51" s="140" t="s">
        <v>8</v>
      </c>
      <c r="K51" s="140" t="s">
        <v>8</v>
      </c>
      <c r="L51" s="140" t="s">
        <v>8</v>
      </c>
      <c r="M51" s="140" t="s">
        <v>8</v>
      </c>
      <c r="N51" s="140" t="s">
        <v>8</v>
      </c>
      <c r="O51" s="140" t="s">
        <v>8</v>
      </c>
      <c r="P51" s="140" t="s">
        <v>8</v>
      </c>
      <c r="Q51" s="140" t="s">
        <v>8</v>
      </c>
      <c r="R51" s="140" t="s">
        <v>8</v>
      </c>
      <c r="S51" s="140" t="s">
        <v>8</v>
      </c>
      <c r="T51" s="140" t="s">
        <v>8</v>
      </c>
      <c r="U51" s="30" t="s">
        <v>4</v>
      </c>
      <c r="V51" s="30" t="s">
        <v>4</v>
      </c>
      <c r="W51" s="30" t="s">
        <v>4</v>
      </c>
      <c r="X51" s="30" t="s">
        <v>4</v>
      </c>
      <c r="Y51" s="50">
        <v>3.5</v>
      </c>
      <c r="Z51" s="403">
        <v>4.4000000000000004</v>
      </c>
      <c r="AA51" s="50">
        <v>4.5</v>
      </c>
      <c r="AB51" s="403">
        <v>4.7</v>
      </c>
      <c r="AC51" s="403">
        <v>3.3</v>
      </c>
      <c r="AD51" s="403">
        <v>3.5</v>
      </c>
      <c r="AE51" s="36">
        <v>4.0999999999999996</v>
      </c>
      <c r="AF51" s="36">
        <v>5.8</v>
      </c>
      <c r="AG51" s="36">
        <v>2.9</v>
      </c>
      <c r="AH51" s="1102">
        <v>2.9</v>
      </c>
      <c r="AI51" s="1035">
        <v>3.2</v>
      </c>
    </row>
    <row r="52" spans="1:35" ht="24" x14ac:dyDescent="0.2">
      <c r="A52" s="996" t="s">
        <v>331</v>
      </c>
      <c r="B52" s="140" t="s">
        <v>8</v>
      </c>
      <c r="C52" s="140" t="s">
        <v>8</v>
      </c>
      <c r="D52" s="140" t="s">
        <v>8</v>
      </c>
      <c r="E52" s="140" t="s">
        <v>8</v>
      </c>
      <c r="F52" s="140" t="s">
        <v>8</v>
      </c>
      <c r="G52" s="140" t="s">
        <v>8</v>
      </c>
      <c r="H52" s="140" t="s">
        <v>8</v>
      </c>
      <c r="I52" s="140" t="s">
        <v>8</v>
      </c>
      <c r="J52" s="140" t="s">
        <v>8</v>
      </c>
      <c r="K52" s="140" t="s">
        <v>8</v>
      </c>
      <c r="L52" s="140" t="s">
        <v>8</v>
      </c>
      <c r="M52" s="140" t="s">
        <v>8</v>
      </c>
      <c r="N52" s="140" t="s">
        <v>8</v>
      </c>
      <c r="O52" s="140" t="s">
        <v>8</v>
      </c>
      <c r="P52" s="140" t="s">
        <v>8</v>
      </c>
      <c r="Q52" s="140" t="s">
        <v>8</v>
      </c>
      <c r="R52" s="140" t="s">
        <v>8</v>
      </c>
      <c r="S52" s="140" t="s">
        <v>8</v>
      </c>
      <c r="T52" s="140" t="s">
        <v>8</v>
      </c>
      <c r="U52" s="30" t="s">
        <v>4</v>
      </c>
      <c r="V52" s="30" t="s">
        <v>4</v>
      </c>
      <c r="W52" s="30" t="s">
        <v>4</v>
      </c>
      <c r="X52" s="30" t="s">
        <v>4</v>
      </c>
      <c r="Y52" s="50">
        <v>4.7</v>
      </c>
      <c r="Z52" s="403">
        <v>2.2000000000000002</v>
      </c>
      <c r="AA52" s="50">
        <v>7.5</v>
      </c>
      <c r="AB52" s="403">
        <v>4.7</v>
      </c>
      <c r="AC52" s="403">
        <v>7</v>
      </c>
      <c r="AD52" s="403">
        <v>4.9000000000000004</v>
      </c>
      <c r="AE52" s="36" t="s">
        <v>8</v>
      </c>
      <c r="AF52" s="36" t="s">
        <v>8</v>
      </c>
      <c r="AG52" s="36" t="s">
        <v>8</v>
      </c>
      <c r="AH52" s="1102" t="s">
        <v>8</v>
      </c>
      <c r="AI52" s="1035" t="s">
        <v>8</v>
      </c>
    </row>
    <row r="53" spans="1:35" ht="24" x14ac:dyDescent="0.2">
      <c r="A53" s="996" t="s">
        <v>332</v>
      </c>
      <c r="B53" s="140" t="s">
        <v>8</v>
      </c>
      <c r="C53" s="140" t="s">
        <v>8</v>
      </c>
      <c r="D53" s="140" t="s">
        <v>8</v>
      </c>
      <c r="E53" s="140" t="s">
        <v>8</v>
      </c>
      <c r="F53" s="140" t="s">
        <v>8</v>
      </c>
      <c r="G53" s="140" t="s">
        <v>8</v>
      </c>
      <c r="H53" s="140" t="s">
        <v>8</v>
      </c>
      <c r="I53" s="140" t="s">
        <v>8</v>
      </c>
      <c r="J53" s="140" t="s">
        <v>8</v>
      </c>
      <c r="K53" s="140" t="s">
        <v>8</v>
      </c>
      <c r="L53" s="140" t="s">
        <v>8</v>
      </c>
      <c r="M53" s="140" t="s">
        <v>8</v>
      </c>
      <c r="N53" s="140" t="s">
        <v>8</v>
      </c>
      <c r="O53" s="140" t="s">
        <v>8</v>
      </c>
      <c r="P53" s="140" t="s">
        <v>8</v>
      </c>
      <c r="Q53" s="140" t="s">
        <v>8</v>
      </c>
      <c r="R53" s="140" t="s">
        <v>8</v>
      </c>
      <c r="S53" s="140" t="s">
        <v>8</v>
      </c>
      <c r="T53" s="140" t="s">
        <v>8</v>
      </c>
      <c r="U53" s="30" t="s">
        <v>4</v>
      </c>
      <c r="V53" s="30" t="s">
        <v>4</v>
      </c>
      <c r="W53" s="30" t="s">
        <v>4</v>
      </c>
      <c r="X53" s="30" t="s">
        <v>4</v>
      </c>
      <c r="Y53" s="50">
        <v>3.1</v>
      </c>
      <c r="Z53" s="403">
        <v>2.8</v>
      </c>
      <c r="AA53" s="50">
        <v>5.2</v>
      </c>
      <c r="AB53" s="403">
        <v>4.4000000000000004</v>
      </c>
      <c r="AC53" s="403">
        <v>5.7</v>
      </c>
      <c r="AD53" s="403">
        <v>2.8</v>
      </c>
      <c r="AE53" s="36">
        <v>2.2000000000000002</v>
      </c>
      <c r="AF53" s="36">
        <v>3.9</v>
      </c>
      <c r="AG53" s="36">
        <v>2.2999999999999998</v>
      </c>
      <c r="AH53" s="1102">
        <v>2.5</v>
      </c>
      <c r="AI53" s="1035">
        <v>1.2</v>
      </c>
    </row>
    <row r="54" spans="1:35" x14ac:dyDescent="0.2">
      <c r="A54" s="323" t="s">
        <v>333</v>
      </c>
      <c r="B54" s="140" t="s">
        <v>8</v>
      </c>
      <c r="C54" s="140" t="s">
        <v>8</v>
      </c>
      <c r="D54" s="140" t="s">
        <v>8</v>
      </c>
      <c r="E54" s="140" t="s">
        <v>8</v>
      </c>
      <c r="F54" s="140" t="s">
        <v>8</v>
      </c>
      <c r="G54" s="140" t="s">
        <v>8</v>
      </c>
      <c r="H54" s="140" t="s">
        <v>8</v>
      </c>
      <c r="I54" s="140" t="s">
        <v>8</v>
      </c>
      <c r="J54" s="140" t="s">
        <v>8</v>
      </c>
      <c r="K54" s="140" t="s">
        <v>8</v>
      </c>
      <c r="L54" s="140" t="s">
        <v>8</v>
      </c>
      <c r="M54" s="140" t="s">
        <v>8</v>
      </c>
      <c r="N54" s="140" t="s">
        <v>8</v>
      </c>
      <c r="O54" s="140" t="s">
        <v>8</v>
      </c>
      <c r="P54" s="140" t="s">
        <v>8</v>
      </c>
      <c r="Q54" s="140" t="s">
        <v>8</v>
      </c>
      <c r="R54" s="140" t="s">
        <v>8</v>
      </c>
      <c r="S54" s="140" t="s">
        <v>8</v>
      </c>
      <c r="T54" s="140" t="s">
        <v>8</v>
      </c>
      <c r="U54" s="997" t="s">
        <v>4</v>
      </c>
      <c r="V54" s="997" t="s">
        <v>4</v>
      </c>
      <c r="W54" s="997" t="s">
        <v>4</v>
      </c>
      <c r="X54" s="997" t="s">
        <v>4</v>
      </c>
      <c r="Y54" s="997" t="s">
        <v>4</v>
      </c>
      <c r="Z54" s="997" t="s">
        <v>4</v>
      </c>
      <c r="AA54" s="997" t="s">
        <v>4</v>
      </c>
      <c r="AB54" s="997" t="s">
        <v>4</v>
      </c>
      <c r="AC54" s="997" t="s">
        <v>4</v>
      </c>
      <c r="AD54" s="997" t="s">
        <v>4</v>
      </c>
      <c r="AE54" s="997" t="s">
        <v>4</v>
      </c>
      <c r="AF54" s="997" t="s">
        <v>4</v>
      </c>
      <c r="AG54" s="997" t="s">
        <v>4</v>
      </c>
      <c r="AH54" s="1108" t="s">
        <v>4</v>
      </c>
      <c r="AI54" s="1108" t="s">
        <v>4</v>
      </c>
    </row>
    <row r="55" spans="1:35" x14ac:dyDescent="0.2">
      <c r="A55" s="996" t="s">
        <v>334</v>
      </c>
      <c r="B55" s="58" t="s">
        <v>8</v>
      </c>
      <c r="C55" s="58" t="s">
        <v>8</v>
      </c>
      <c r="D55" s="58" t="s">
        <v>8</v>
      </c>
      <c r="E55" s="58" t="s">
        <v>8</v>
      </c>
      <c r="F55" s="58" t="s">
        <v>8</v>
      </c>
      <c r="G55" s="58" t="s">
        <v>8</v>
      </c>
      <c r="H55" s="58" t="s">
        <v>8</v>
      </c>
      <c r="I55" s="58" t="s">
        <v>8</v>
      </c>
      <c r="J55" s="58" t="s">
        <v>8</v>
      </c>
      <c r="K55" s="58" t="s">
        <v>8</v>
      </c>
      <c r="L55" s="58" t="s">
        <v>8</v>
      </c>
      <c r="M55" s="58" t="s">
        <v>8</v>
      </c>
      <c r="N55" s="58" t="s">
        <v>8</v>
      </c>
      <c r="O55" s="58" t="s">
        <v>8</v>
      </c>
      <c r="P55" s="58" t="s">
        <v>8</v>
      </c>
      <c r="Q55" s="58" t="s">
        <v>8</v>
      </c>
      <c r="R55" s="58" t="s">
        <v>8</v>
      </c>
      <c r="S55" s="58" t="s">
        <v>8</v>
      </c>
      <c r="T55" s="58" t="s">
        <v>8</v>
      </c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109"/>
      <c r="AI55" s="449"/>
    </row>
    <row r="56" spans="1:35" x14ac:dyDescent="0.2">
      <c r="A56" s="996" t="s">
        <v>42</v>
      </c>
      <c r="B56" s="151" t="s">
        <v>8</v>
      </c>
      <c r="C56" s="151" t="s">
        <v>8</v>
      </c>
      <c r="D56" s="151" t="s">
        <v>8</v>
      </c>
      <c r="E56" s="151" t="s">
        <v>8</v>
      </c>
      <c r="F56" s="151" t="s">
        <v>8</v>
      </c>
      <c r="G56" s="151" t="s">
        <v>8</v>
      </c>
      <c r="H56" s="151" t="s">
        <v>8</v>
      </c>
      <c r="I56" s="151" t="s">
        <v>8</v>
      </c>
      <c r="J56" s="151" t="s">
        <v>8</v>
      </c>
      <c r="K56" s="151" t="s">
        <v>8</v>
      </c>
      <c r="L56" s="151" t="s">
        <v>8</v>
      </c>
      <c r="M56" s="151" t="s">
        <v>8</v>
      </c>
      <c r="N56" s="151" t="s">
        <v>8</v>
      </c>
      <c r="O56" s="151" t="s">
        <v>8</v>
      </c>
      <c r="P56" s="151" t="s">
        <v>8</v>
      </c>
      <c r="Q56" s="151" t="s">
        <v>8</v>
      </c>
      <c r="R56" s="151" t="s">
        <v>8</v>
      </c>
      <c r="S56" s="151" t="s">
        <v>8</v>
      </c>
      <c r="T56" s="151" t="s">
        <v>8</v>
      </c>
      <c r="U56" s="109">
        <v>83283.39985893367</v>
      </c>
      <c r="V56" s="109">
        <v>98768.089506748773</v>
      </c>
      <c r="W56" s="109">
        <v>112793.24493831534</v>
      </c>
      <c r="X56" s="109">
        <v>124981.76986033269</v>
      </c>
      <c r="Y56" s="109">
        <v>133866.82073434125</v>
      </c>
      <c r="Z56" s="109">
        <v>139839.84366413893</v>
      </c>
      <c r="AA56" s="109">
        <v>100977.2415084915</v>
      </c>
      <c r="AB56" s="109">
        <v>94532.067154380042</v>
      </c>
      <c r="AC56" s="109">
        <v>99558.077495580976</v>
      </c>
      <c r="AD56" s="109">
        <v>111765.38956538957</v>
      </c>
      <c r="AE56" s="109">
        <v>142724.23936067786</v>
      </c>
      <c r="AF56" s="109">
        <v>265188.4159434553</v>
      </c>
      <c r="AG56" s="109">
        <v>373491</v>
      </c>
      <c r="AH56" s="1099">
        <v>512619</v>
      </c>
      <c r="AI56" s="744">
        <v>589554</v>
      </c>
    </row>
    <row r="57" spans="1:35" x14ac:dyDescent="0.2">
      <c r="A57" s="446" t="s">
        <v>43</v>
      </c>
      <c r="B57" s="151" t="s">
        <v>8</v>
      </c>
      <c r="C57" s="151" t="s">
        <v>8</v>
      </c>
      <c r="D57" s="151" t="s">
        <v>8</v>
      </c>
      <c r="E57" s="151" t="s">
        <v>8</v>
      </c>
      <c r="F57" s="151" t="s">
        <v>8</v>
      </c>
      <c r="G57" s="151" t="s">
        <v>8</v>
      </c>
      <c r="H57" s="151" t="s">
        <v>8</v>
      </c>
      <c r="I57" s="151" t="s">
        <v>8</v>
      </c>
      <c r="J57" s="151" t="s">
        <v>8</v>
      </c>
      <c r="K57" s="151" t="s">
        <v>8</v>
      </c>
      <c r="L57" s="151" t="s">
        <v>8</v>
      </c>
      <c r="M57" s="151" t="s">
        <v>8</v>
      </c>
      <c r="N57" s="151" t="s">
        <v>8</v>
      </c>
      <c r="O57" s="151" t="s">
        <v>8</v>
      </c>
      <c r="P57" s="151" t="s">
        <v>8</v>
      </c>
      <c r="Q57" s="151" t="s">
        <v>8</v>
      </c>
      <c r="R57" s="151" t="s">
        <v>8</v>
      </c>
      <c r="S57" s="151" t="s">
        <v>8</v>
      </c>
      <c r="T57" s="151" t="s">
        <v>8</v>
      </c>
      <c r="U57" s="50">
        <v>565.20000000000005</v>
      </c>
      <c r="V57" s="50">
        <v>673.6</v>
      </c>
      <c r="W57" s="50">
        <v>756.4</v>
      </c>
      <c r="X57" s="50">
        <v>821.5</v>
      </c>
      <c r="Y57" s="50">
        <v>747.1</v>
      </c>
      <c r="Z57" s="50">
        <v>630.70000000000005</v>
      </c>
      <c r="AA57" s="50">
        <v>295.10000000000002</v>
      </c>
      <c r="AB57" s="50">
        <v>290</v>
      </c>
      <c r="AC57" s="50">
        <v>288.8</v>
      </c>
      <c r="AD57" s="50">
        <v>292</v>
      </c>
      <c r="AE57" s="50">
        <v>345.6</v>
      </c>
      <c r="AF57" s="50">
        <v>622.5</v>
      </c>
      <c r="AG57" s="50">
        <v>811.5</v>
      </c>
      <c r="AH57" s="1100">
        <v>1123.4000000000001</v>
      </c>
      <c r="AI57" s="772">
        <v>1255.9000000000001</v>
      </c>
    </row>
    <row r="58" spans="1:35" ht="22.5" x14ac:dyDescent="0.2">
      <c r="A58" s="1008" t="s">
        <v>335</v>
      </c>
      <c r="B58" s="58" t="s">
        <v>8</v>
      </c>
      <c r="C58" s="58" t="s">
        <v>8</v>
      </c>
      <c r="D58" s="58" t="s">
        <v>8</v>
      </c>
      <c r="E58" s="58" t="s">
        <v>8</v>
      </c>
      <c r="F58" s="58" t="s">
        <v>8</v>
      </c>
      <c r="G58" s="58" t="s">
        <v>8</v>
      </c>
      <c r="H58" s="58" t="s">
        <v>8</v>
      </c>
      <c r="I58" s="58" t="s">
        <v>8</v>
      </c>
      <c r="J58" s="58" t="s">
        <v>8</v>
      </c>
      <c r="K58" s="58" t="s">
        <v>8</v>
      </c>
      <c r="L58" s="58" t="s">
        <v>8</v>
      </c>
      <c r="M58" s="58" t="s">
        <v>8</v>
      </c>
      <c r="N58" s="58" t="s">
        <v>8</v>
      </c>
      <c r="O58" s="58" t="s">
        <v>8</v>
      </c>
      <c r="P58" s="58" t="s">
        <v>8</v>
      </c>
      <c r="Q58" s="58" t="s">
        <v>8</v>
      </c>
      <c r="R58" s="58" t="s">
        <v>8</v>
      </c>
      <c r="S58" s="58" t="s">
        <v>8</v>
      </c>
      <c r="T58" s="58" t="s">
        <v>8</v>
      </c>
      <c r="U58" s="96">
        <v>113.03073711906507</v>
      </c>
      <c r="V58" s="96">
        <v>118.59276839567458</v>
      </c>
      <c r="W58" s="96">
        <v>114.20008780326589</v>
      </c>
      <c r="X58" s="96">
        <v>110.80607702055477</v>
      </c>
      <c r="Y58" s="96">
        <v>107.10907749501197</v>
      </c>
      <c r="Z58" s="96">
        <v>104.46191438403632</v>
      </c>
      <c r="AA58" s="96">
        <v>72.209206519862903</v>
      </c>
      <c r="AB58" s="96">
        <v>93.617201007051221</v>
      </c>
      <c r="AC58" s="96">
        <v>105.31672531078048</v>
      </c>
      <c r="AD58" s="96">
        <v>112.26149839057553</v>
      </c>
      <c r="AE58" s="96">
        <v>127.69985405649705</v>
      </c>
      <c r="AF58" s="96">
        <v>185.80474986683845</v>
      </c>
      <c r="AG58" s="32">
        <v>139.80000000000001</v>
      </c>
      <c r="AH58" s="1101">
        <v>131.80000000000001</v>
      </c>
      <c r="AI58" s="1110">
        <v>113.8</v>
      </c>
    </row>
    <row r="59" spans="1:35" ht="22.5" x14ac:dyDescent="0.2">
      <c r="A59" s="1008" t="s">
        <v>336</v>
      </c>
      <c r="B59" s="58" t="s">
        <v>8</v>
      </c>
      <c r="C59" s="58" t="s">
        <v>8</v>
      </c>
      <c r="D59" s="58" t="s">
        <v>8</v>
      </c>
      <c r="E59" s="58" t="s">
        <v>8</v>
      </c>
      <c r="F59" s="58" t="s">
        <v>8</v>
      </c>
      <c r="G59" s="58" t="s">
        <v>8</v>
      </c>
      <c r="H59" s="58" t="s">
        <v>8</v>
      </c>
      <c r="I59" s="58" t="s">
        <v>8</v>
      </c>
      <c r="J59" s="58" t="s">
        <v>8</v>
      </c>
      <c r="K59" s="58" t="s">
        <v>8</v>
      </c>
      <c r="L59" s="58" t="s">
        <v>8</v>
      </c>
      <c r="M59" s="58" t="s">
        <v>8</v>
      </c>
      <c r="N59" s="58" t="s">
        <v>8</v>
      </c>
      <c r="O59" s="58" t="s">
        <v>8</v>
      </c>
      <c r="P59" s="58" t="s">
        <v>8</v>
      </c>
      <c r="Q59" s="58" t="s">
        <v>8</v>
      </c>
      <c r="R59" s="58" t="s">
        <v>8</v>
      </c>
      <c r="S59" s="58" t="s">
        <v>8</v>
      </c>
      <c r="T59" s="58" t="s">
        <v>8</v>
      </c>
      <c r="U59" s="96">
        <v>105.43912044688906</v>
      </c>
      <c r="V59" s="96">
        <v>110.11399108233479</v>
      </c>
      <c r="W59" s="96">
        <v>108.96954943059723</v>
      </c>
      <c r="X59" s="96">
        <v>104.14104983134847</v>
      </c>
      <c r="Y59" s="96">
        <v>101.81471244773002</v>
      </c>
      <c r="Z59" s="96">
        <v>98.548975833996536</v>
      </c>
      <c r="AA59" s="96">
        <v>63.064809187653189</v>
      </c>
      <c r="AB59" s="96">
        <v>87.903475123991754</v>
      </c>
      <c r="AC59" s="96">
        <v>99.92099175595871</v>
      </c>
      <c r="AD59" s="96">
        <v>106.91571275292908</v>
      </c>
      <c r="AE59" s="96">
        <v>120.01865982753482</v>
      </c>
      <c r="AF59" s="96">
        <v>171.40659581811664</v>
      </c>
      <c r="AG59" s="32">
        <v>121.5</v>
      </c>
      <c r="AH59" s="1101">
        <v>115.2</v>
      </c>
      <c r="AI59" s="724">
        <v>104.9</v>
      </c>
    </row>
    <row r="60" spans="1:35" x14ac:dyDescent="0.2">
      <c r="A60" s="446" t="s">
        <v>337</v>
      </c>
      <c r="B60" s="58" t="s">
        <v>8</v>
      </c>
      <c r="C60" s="58" t="s">
        <v>8</v>
      </c>
      <c r="D60" s="58" t="s">
        <v>8</v>
      </c>
      <c r="E60" s="58" t="s">
        <v>8</v>
      </c>
      <c r="F60" s="58" t="s">
        <v>8</v>
      </c>
      <c r="G60" s="58" t="s">
        <v>8</v>
      </c>
      <c r="H60" s="58" t="s">
        <v>8</v>
      </c>
      <c r="I60" s="58" t="s">
        <v>8</v>
      </c>
      <c r="J60" s="58" t="s">
        <v>8</v>
      </c>
      <c r="K60" s="58" t="s">
        <v>8</v>
      </c>
      <c r="L60" s="58" t="s">
        <v>8</v>
      </c>
      <c r="M60" s="58" t="s">
        <v>8</v>
      </c>
      <c r="N60" s="58" t="s">
        <v>8</v>
      </c>
      <c r="O60" s="58" t="s">
        <v>8</v>
      </c>
      <c r="P60" s="58" t="s">
        <v>8</v>
      </c>
      <c r="Q60" s="58" t="s">
        <v>8</v>
      </c>
      <c r="R60" s="58" t="s">
        <v>8</v>
      </c>
      <c r="S60" s="58" t="s">
        <v>8</v>
      </c>
      <c r="T60" s="58" t="s">
        <v>8</v>
      </c>
      <c r="U60" s="1009" t="s">
        <v>4</v>
      </c>
      <c r="V60" s="1009" t="s">
        <v>4</v>
      </c>
      <c r="W60" s="1009" t="s">
        <v>4</v>
      </c>
      <c r="X60" s="1009" t="s">
        <v>4</v>
      </c>
      <c r="Y60" s="1009" t="s">
        <v>4</v>
      </c>
      <c r="Z60" s="1009" t="s">
        <v>4</v>
      </c>
      <c r="AA60" s="1009" t="s">
        <v>4</v>
      </c>
      <c r="AB60" s="1009" t="s">
        <v>4</v>
      </c>
      <c r="AC60" s="1009" t="s">
        <v>4</v>
      </c>
      <c r="AD60" s="1009" t="s">
        <v>4</v>
      </c>
      <c r="AE60" s="1009" t="s">
        <v>4</v>
      </c>
      <c r="AF60" s="1009" t="s">
        <v>4</v>
      </c>
      <c r="AG60" s="1009" t="s">
        <v>4</v>
      </c>
      <c r="AH60" s="1111" t="s">
        <v>4</v>
      </c>
      <c r="AI60" s="1111" t="s">
        <v>4</v>
      </c>
    </row>
    <row r="61" spans="1:35" ht="112.5" x14ac:dyDescent="0.2">
      <c r="A61" s="996" t="s">
        <v>75</v>
      </c>
      <c r="B61" s="30" t="s">
        <v>4</v>
      </c>
      <c r="C61" s="30" t="s">
        <v>4</v>
      </c>
      <c r="D61" s="12">
        <v>13</v>
      </c>
      <c r="E61" s="12">
        <v>122</v>
      </c>
      <c r="F61" s="12">
        <v>262</v>
      </c>
      <c r="G61" s="12">
        <v>1550</v>
      </c>
      <c r="H61" s="12">
        <v>2129</v>
      </c>
      <c r="I61" s="12">
        <v>2395</v>
      </c>
      <c r="J61" s="12">
        <v>2605</v>
      </c>
      <c r="K61" s="12">
        <v>2680</v>
      </c>
      <c r="L61" s="12">
        <v>3484</v>
      </c>
      <c r="M61" s="12">
        <v>4181</v>
      </c>
      <c r="N61" s="12">
        <v>5000</v>
      </c>
      <c r="O61" s="12">
        <v>6600</v>
      </c>
      <c r="P61" s="1010" t="s">
        <v>902</v>
      </c>
      <c r="Q61" s="12">
        <v>9200</v>
      </c>
      <c r="R61" s="12">
        <v>9752</v>
      </c>
      <c r="S61" s="1010" t="s">
        <v>903</v>
      </c>
      <c r="T61" s="1010" t="s">
        <v>904</v>
      </c>
      <c r="U61" s="12">
        <v>14952</v>
      </c>
      <c r="V61" s="12">
        <v>15999</v>
      </c>
      <c r="W61" s="12">
        <v>17439</v>
      </c>
      <c r="X61" s="109">
        <v>18660</v>
      </c>
      <c r="Y61" s="109">
        <v>19966</v>
      </c>
      <c r="Z61" s="109">
        <v>21364</v>
      </c>
      <c r="AA61" s="109">
        <v>22859</v>
      </c>
      <c r="AB61" s="109">
        <v>24459</v>
      </c>
      <c r="AC61" s="109">
        <v>28284</v>
      </c>
      <c r="AD61" s="888">
        <v>42500</v>
      </c>
      <c r="AE61" s="30">
        <v>42500</v>
      </c>
      <c r="AF61" s="30">
        <v>42500</v>
      </c>
      <c r="AG61" s="30">
        <v>60000</v>
      </c>
      <c r="AH61" s="1099">
        <v>70000</v>
      </c>
      <c r="AI61" s="427">
        <v>85000</v>
      </c>
    </row>
    <row r="62" spans="1:35" x14ac:dyDescent="0.2">
      <c r="A62" s="1129" t="s">
        <v>80</v>
      </c>
      <c r="B62" s="1130"/>
      <c r="C62" s="1130"/>
      <c r="D62" s="1130"/>
      <c r="E62" s="1130"/>
      <c r="F62" s="1130"/>
      <c r="G62" s="1130"/>
      <c r="H62" s="1130"/>
      <c r="I62" s="1130"/>
      <c r="J62" s="1130"/>
      <c r="K62" s="1130"/>
      <c r="L62" s="1130"/>
      <c r="M62" s="1130"/>
      <c r="N62" s="1130"/>
      <c r="O62" s="1130"/>
      <c r="P62" s="1130"/>
      <c r="Q62" s="1130"/>
      <c r="R62" s="1130"/>
      <c r="S62" s="1130"/>
      <c r="T62" s="1130"/>
      <c r="U62" s="1134"/>
      <c r="V62" s="1134"/>
      <c r="W62" s="1133"/>
      <c r="X62" s="1133"/>
      <c r="Y62" s="1133"/>
      <c r="Z62" s="1133"/>
      <c r="AA62" s="1133"/>
      <c r="AB62" s="1133"/>
      <c r="AC62" s="1133"/>
      <c r="AD62" s="1133"/>
      <c r="AE62" s="1133"/>
      <c r="AF62" s="1133"/>
      <c r="AG62" s="1133"/>
      <c r="AH62" s="1133"/>
      <c r="AI62" s="1064"/>
    </row>
    <row r="63" spans="1:35" x14ac:dyDescent="0.2">
      <c r="A63" s="190" t="s">
        <v>242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36"/>
      <c r="V63" s="36"/>
      <c r="W63" s="36"/>
      <c r="X63" s="36"/>
      <c r="Y63" s="36"/>
      <c r="Z63" s="36"/>
      <c r="AA63" s="36"/>
      <c r="AB63" s="32"/>
      <c r="AC63" s="32"/>
      <c r="AD63" s="32"/>
      <c r="AE63" s="32"/>
      <c r="AF63" s="32"/>
      <c r="AG63" s="32"/>
      <c r="AH63" s="32"/>
      <c r="AI63" s="19"/>
    </row>
    <row r="64" spans="1:35" x14ac:dyDescent="0.2">
      <c r="A64" s="190" t="s">
        <v>267</v>
      </c>
      <c r="B64" s="151" t="s">
        <v>8</v>
      </c>
      <c r="C64" s="151" t="s">
        <v>8</v>
      </c>
      <c r="D64" s="151" t="s">
        <v>8</v>
      </c>
      <c r="E64" s="151" t="s">
        <v>8</v>
      </c>
      <c r="F64" s="151" t="s">
        <v>8</v>
      </c>
      <c r="G64" s="151" t="s">
        <v>8</v>
      </c>
      <c r="H64" s="151" t="s">
        <v>8</v>
      </c>
      <c r="I64" s="151" t="s">
        <v>8</v>
      </c>
      <c r="J64" s="151" t="s">
        <v>8</v>
      </c>
      <c r="K64" s="151" t="s">
        <v>8</v>
      </c>
      <c r="L64" s="151" t="s">
        <v>8</v>
      </c>
      <c r="M64" s="151" t="s">
        <v>8</v>
      </c>
      <c r="N64" s="151" t="s">
        <v>8</v>
      </c>
      <c r="O64" s="151" t="s">
        <v>8</v>
      </c>
      <c r="P64" s="151" t="s">
        <v>8</v>
      </c>
      <c r="Q64" s="151" t="s">
        <v>8</v>
      </c>
      <c r="R64" s="151" t="s">
        <v>8</v>
      </c>
      <c r="S64" s="151" t="s">
        <v>8</v>
      </c>
      <c r="T64" s="151" t="s">
        <v>8</v>
      </c>
      <c r="U64" s="22">
        <v>12164.4</v>
      </c>
      <c r="V64" s="64">
        <v>13353.1</v>
      </c>
      <c r="W64" s="64">
        <v>17090</v>
      </c>
      <c r="X64" s="64">
        <v>12306.6</v>
      </c>
      <c r="Y64" s="64">
        <v>1770</v>
      </c>
      <c r="Z64" s="64">
        <v>2531.1</v>
      </c>
      <c r="AA64" s="64">
        <v>3313.8</v>
      </c>
      <c r="AB64" s="96">
        <v>3540.3</v>
      </c>
      <c r="AC64" s="64">
        <v>5438</v>
      </c>
      <c r="AD64" s="96">
        <v>6345.5</v>
      </c>
      <c r="AE64" s="96">
        <v>5564.3</v>
      </c>
      <c r="AF64" s="96">
        <v>7030</v>
      </c>
      <c r="AG64" s="22">
        <v>10151.299999999999</v>
      </c>
      <c r="AH64" s="69">
        <v>14893</v>
      </c>
      <c r="AI64" s="69">
        <v>15351.8</v>
      </c>
    </row>
    <row r="65" spans="1:35" ht="22.5" x14ac:dyDescent="0.2">
      <c r="A65" s="546" t="s">
        <v>339</v>
      </c>
      <c r="B65" s="151" t="s">
        <v>8</v>
      </c>
      <c r="C65" s="151" t="s">
        <v>8</v>
      </c>
      <c r="D65" s="151" t="s">
        <v>8</v>
      </c>
      <c r="E65" s="151" t="s">
        <v>8</v>
      </c>
      <c r="F65" s="151" t="s">
        <v>8</v>
      </c>
      <c r="G65" s="151" t="s">
        <v>8</v>
      </c>
      <c r="H65" s="151" t="s">
        <v>8</v>
      </c>
      <c r="I65" s="151" t="s">
        <v>8</v>
      </c>
      <c r="J65" s="151" t="s">
        <v>8</v>
      </c>
      <c r="K65" s="151" t="s">
        <v>8</v>
      </c>
      <c r="L65" s="151" t="s">
        <v>8</v>
      </c>
      <c r="M65" s="151" t="s">
        <v>8</v>
      </c>
      <c r="N65" s="151" t="s">
        <v>8</v>
      </c>
      <c r="O65" s="151" t="s">
        <v>8</v>
      </c>
      <c r="P65" s="151" t="s">
        <v>8</v>
      </c>
      <c r="Q65" s="151" t="s">
        <v>8</v>
      </c>
      <c r="R65" s="151" t="s">
        <v>8</v>
      </c>
      <c r="S65" s="151" t="s">
        <v>8</v>
      </c>
      <c r="T65" s="151" t="s">
        <v>8</v>
      </c>
      <c r="U65" s="58">
        <v>49.3</v>
      </c>
      <c r="V65" s="58">
        <v>105.8</v>
      </c>
      <c r="W65" s="58">
        <v>123.9</v>
      </c>
      <c r="X65" s="58">
        <v>70.3</v>
      </c>
      <c r="Y65" s="58">
        <v>13.9</v>
      </c>
      <c r="Z65" s="58">
        <v>140.1</v>
      </c>
      <c r="AA65" s="32">
        <v>132.5</v>
      </c>
      <c r="AB65" s="50">
        <v>101</v>
      </c>
      <c r="AC65" s="32">
        <v>142.19999999999999</v>
      </c>
      <c r="AD65" s="32">
        <v>108.4</v>
      </c>
      <c r="AE65" s="32">
        <v>86.5</v>
      </c>
      <c r="AF65" s="403">
        <v>121</v>
      </c>
      <c r="AG65" s="32">
        <v>135.6</v>
      </c>
      <c r="AH65" s="292">
        <v>140.69999999999999</v>
      </c>
      <c r="AI65" s="1112">
        <v>101.7</v>
      </c>
    </row>
    <row r="66" spans="1:35" x14ac:dyDescent="0.2">
      <c r="A66" s="190" t="s">
        <v>340</v>
      </c>
      <c r="B66" s="58" t="s">
        <v>8</v>
      </c>
      <c r="C66" s="58" t="s">
        <v>8</v>
      </c>
      <c r="D66" s="58" t="s">
        <v>8</v>
      </c>
      <c r="E66" s="58" t="s">
        <v>8</v>
      </c>
      <c r="F66" s="58" t="s">
        <v>8</v>
      </c>
      <c r="G66" s="58" t="s">
        <v>8</v>
      </c>
      <c r="H66" s="58" t="s">
        <v>8</v>
      </c>
      <c r="I66" s="58" t="s">
        <v>8</v>
      </c>
      <c r="J66" s="58" t="s">
        <v>8</v>
      </c>
      <c r="K66" s="58" t="s">
        <v>8</v>
      </c>
      <c r="L66" s="58" t="s">
        <v>8</v>
      </c>
      <c r="M66" s="58" t="s">
        <v>8</v>
      </c>
      <c r="N66" s="58" t="s">
        <v>8</v>
      </c>
      <c r="O66" s="58" t="s">
        <v>8</v>
      </c>
      <c r="P66" s="58" t="s">
        <v>8</v>
      </c>
      <c r="Q66" s="58" t="s">
        <v>8</v>
      </c>
      <c r="R66" s="58" t="s">
        <v>8</v>
      </c>
      <c r="S66" s="58" t="s">
        <v>8</v>
      </c>
      <c r="T66" s="58" t="s">
        <v>8</v>
      </c>
      <c r="U66" s="12">
        <v>170</v>
      </c>
      <c r="V66" s="12">
        <v>152</v>
      </c>
      <c r="W66" s="12">
        <v>154</v>
      </c>
      <c r="X66" s="12">
        <v>165</v>
      </c>
      <c r="Y66" s="12">
        <v>180</v>
      </c>
      <c r="Z66" s="12">
        <v>203</v>
      </c>
      <c r="AA66" s="12">
        <v>210</v>
      </c>
      <c r="AB66" s="12">
        <v>239</v>
      </c>
      <c r="AC66" s="32">
        <v>264</v>
      </c>
      <c r="AD66" s="32">
        <v>289</v>
      </c>
      <c r="AE66" s="109">
        <v>300</v>
      </c>
      <c r="AF66" s="109">
        <v>338</v>
      </c>
      <c r="AG66" s="32">
        <v>345</v>
      </c>
      <c r="AH66" s="449">
        <v>385</v>
      </c>
      <c r="AI66" s="449">
        <v>448</v>
      </c>
    </row>
    <row r="67" spans="1:35" x14ac:dyDescent="0.2">
      <c r="A67" s="190" t="s">
        <v>341</v>
      </c>
      <c r="B67" s="58" t="s">
        <v>8</v>
      </c>
      <c r="C67" s="58" t="s">
        <v>8</v>
      </c>
      <c r="D67" s="58" t="s">
        <v>8</v>
      </c>
      <c r="E67" s="58" t="s">
        <v>8</v>
      </c>
      <c r="F67" s="58" t="s">
        <v>8</v>
      </c>
      <c r="G67" s="58" t="s">
        <v>8</v>
      </c>
      <c r="H67" s="58" t="s">
        <v>8</v>
      </c>
      <c r="I67" s="58" t="s">
        <v>8</v>
      </c>
      <c r="J67" s="58" t="s">
        <v>8</v>
      </c>
      <c r="K67" s="58" t="s">
        <v>8</v>
      </c>
      <c r="L67" s="58" t="s">
        <v>8</v>
      </c>
      <c r="M67" s="58" t="s">
        <v>8</v>
      </c>
      <c r="N67" s="58" t="s">
        <v>8</v>
      </c>
      <c r="O67" s="58" t="s">
        <v>8</v>
      </c>
      <c r="P67" s="58" t="s">
        <v>8</v>
      </c>
      <c r="Q67" s="58" t="s">
        <v>8</v>
      </c>
      <c r="R67" s="58" t="s">
        <v>8</v>
      </c>
      <c r="S67" s="58" t="s">
        <v>8</v>
      </c>
      <c r="T67" s="58" t="s">
        <v>8</v>
      </c>
      <c r="U67" s="12">
        <v>117</v>
      </c>
      <c r="V67" s="12">
        <v>114</v>
      </c>
      <c r="W67" s="12">
        <v>111</v>
      </c>
      <c r="X67" s="12">
        <v>127</v>
      </c>
      <c r="Y67" s="12">
        <v>138</v>
      </c>
      <c r="Z67" s="12">
        <v>154</v>
      </c>
      <c r="AA67" s="12">
        <v>165</v>
      </c>
      <c r="AB67" s="12">
        <v>183</v>
      </c>
      <c r="AC67" s="32">
        <v>219</v>
      </c>
      <c r="AD67" s="32">
        <v>251</v>
      </c>
      <c r="AE67" s="109">
        <v>264</v>
      </c>
      <c r="AF67" s="109">
        <v>299</v>
      </c>
      <c r="AG67" s="32">
        <v>306</v>
      </c>
      <c r="AH67" s="449">
        <v>331</v>
      </c>
      <c r="AI67" s="449">
        <v>411</v>
      </c>
    </row>
    <row r="68" spans="1:35" ht="33.75" x14ac:dyDescent="0.2">
      <c r="A68" s="317" t="s">
        <v>90</v>
      </c>
      <c r="B68" s="1011" t="s">
        <v>8</v>
      </c>
      <c r="C68" s="1011" t="s">
        <v>8</v>
      </c>
      <c r="D68" s="1011" t="s">
        <v>8</v>
      </c>
      <c r="E68" s="1011" t="s">
        <v>8</v>
      </c>
      <c r="F68" s="1011" t="s">
        <v>8</v>
      </c>
      <c r="G68" s="1011" t="s">
        <v>8</v>
      </c>
      <c r="H68" s="1011" t="s">
        <v>8</v>
      </c>
      <c r="I68" s="1011" t="s">
        <v>8</v>
      </c>
      <c r="J68" s="1011" t="s">
        <v>8</v>
      </c>
      <c r="K68" s="1011" t="s">
        <v>8</v>
      </c>
      <c r="L68" s="1011" t="s">
        <v>8</v>
      </c>
      <c r="M68" s="1011" t="s">
        <v>8</v>
      </c>
      <c r="N68" s="1011" t="s">
        <v>8</v>
      </c>
      <c r="O68" s="1011" t="s">
        <v>8</v>
      </c>
      <c r="P68" s="1011" t="s">
        <v>8</v>
      </c>
      <c r="Q68" s="1011" t="s">
        <v>8</v>
      </c>
      <c r="R68" s="1011" t="s">
        <v>8</v>
      </c>
      <c r="S68" s="1011" t="s">
        <v>8</v>
      </c>
      <c r="T68" s="1011" t="s">
        <v>8</v>
      </c>
      <c r="U68" s="1011" t="s">
        <v>8</v>
      </c>
      <c r="V68" s="1011" t="s">
        <v>8</v>
      </c>
      <c r="W68" s="1011" t="s">
        <v>8</v>
      </c>
      <c r="X68" s="1011" t="s">
        <v>8</v>
      </c>
      <c r="Y68" s="1011" t="s">
        <v>8</v>
      </c>
      <c r="Z68" s="1011" t="s">
        <v>8</v>
      </c>
      <c r="AA68" s="1011" t="s">
        <v>8</v>
      </c>
      <c r="AB68" s="1011" t="s">
        <v>8</v>
      </c>
      <c r="AC68" s="1011" t="s">
        <v>8</v>
      </c>
      <c r="AD68" s="1011" t="s">
        <v>8</v>
      </c>
      <c r="AE68" s="1011" t="s">
        <v>8</v>
      </c>
      <c r="AF68" s="1011" t="s">
        <v>8</v>
      </c>
      <c r="AG68" s="1011" t="s">
        <v>8</v>
      </c>
      <c r="AH68" s="380" t="s">
        <v>8</v>
      </c>
      <c r="AI68" s="380" t="s">
        <v>8</v>
      </c>
    </row>
    <row r="69" spans="1:35" ht="22.5" x14ac:dyDescent="0.2">
      <c r="A69" s="317" t="s">
        <v>91</v>
      </c>
      <c r="B69" s="1011" t="s">
        <v>8</v>
      </c>
      <c r="C69" s="1011" t="s">
        <v>8</v>
      </c>
      <c r="D69" s="1011" t="s">
        <v>8</v>
      </c>
      <c r="E69" s="1011" t="s">
        <v>8</v>
      </c>
      <c r="F69" s="1011" t="s">
        <v>8</v>
      </c>
      <c r="G69" s="1011" t="s">
        <v>8</v>
      </c>
      <c r="H69" s="1011" t="s">
        <v>8</v>
      </c>
      <c r="I69" s="1011" t="s">
        <v>8</v>
      </c>
      <c r="J69" s="1011" t="s">
        <v>8</v>
      </c>
      <c r="K69" s="1011" t="s">
        <v>8</v>
      </c>
      <c r="L69" s="1011" t="s">
        <v>8</v>
      </c>
      <c r="M69" s="1011" t="s">
        <v>8</v>
      </c>
      <c r="N69" s="1011" t="s">
        <v>8</v>
      </c>
      <c r="O69" s="1011" t="s">
        <v>8</v>
      </c>
      <c r="P69" s="1011" t="s">
        <v>8</v>
      </c>
      <c r="Q69" s="1011" t="s">
        <v>8</v>
      </c>
      <c r="R69" s="1011" t="s">
        <v>8</v>
      </c>
      <c r="S69" s="1011" t="s">
        <v>8</v>
      </c>
      <c r="T69" s="1011" t="s">
        <v>8</v>
      </c>
      <c r="U69" s="1011" t="s">
        <v>8</v>
      </c>
      <c r="V69" s="1011" t="s">
        <v>8</v>
      </c>
      <c r="W69" s="1011" t="s">
        <v>8</v>
      </c>
      <c r="X69" s="1011" t="s">
        <v>8</v>
      </c>
      <c r="Y69" s="1011" t="s">
        <v>8</v>
      </c>
      <c r="Z69" s="1011" t="s">
        <v>8</v>
      </c>
      <c r="AA69" s="1011" t="s">
        <v>8</v>
      </c>
      <c r="AB69" s="1011" t="s">
        <v>8</v>
      </c>
      <c r="AC69" s="1011" t="s">
        <v>8</v>
      </c>
      <c r="AD69" s="1011" t="s">
        <v>8</v>
      </c>
      <c r="AE69" s="1011" t="s">
        <v>8</v>
      </c>
      <c r="AF69" s="1011" t="s">
        <v>8</v>
      </c>
      <c r="AG69" s="1011" t="s">
        <v>8</v>
      </c>
      <c r="AH69" s="380" t="s">
        <v>8</v>
      </c>
      <c r="AI69" s="380" t="s">
        <v>8</v>
      </c>
    </row>
    <row r="70" spans="1:35" x14ac:dyDescent="0.2">
      <c r="A70" s="328" t="s">
        <v>92</v>
      </c>
      <c r="B70" s="116" t="s">
        <v>8</v>
      </c>
      <c r="C70" s="116" t="s">
        <v>8</v>
      </c>
      <c r="D70" s="116" t="s">
        <v>8</v>
      </c>
      <c r="E70" s="116" t="s">
        <v>8</v>
      </c>
      <c r="F70" s="116" t="s">
        <v>8</v>
      </c>
      <c r="G70" s="116" t="s">
        <v>8</v>
      </c>
      <c r="H70" s="116" t="s">
        <v>8</v>
      </c>
      <c r="I70" s="116" t="s">
        <v>8</v>
      </c>
      <c r="J70" s="116" t="s">
        <v>8</v>
      </c>
      <c r="K70" s="116" t="s">
        <v>8</v>
      </c>
      <c r="L70" s="116" t="s">
        <v>8</v>
      </c>
      <c r="M70" s="116" t="s">
        <v>8</v>
      </c>
      <c r="N70" s="116" t="s">
        <v>8</v>
      </c>
      <c r="O70" s="116" t="s">
        <v>8</v>
      </c>
      <c r="P70" s="116" t="s">
        <v>8</v>
      </c>
      <c r="Q70" s="116" t="s">
        <v>8</v>
      </c>
      <c r="R70" s="116" t="s">
        <v>8</v>
      </c>
      <c r="S70" s="116" t="s">
        <v>8</v>
      </c>
      <c r="T70" s="116" t="s">
        <v>8</v>
      </c>
      <c r="U70" s="116" t="s">
        <v>8</v>
      </c>
      <c r="V70" s="116" t="s">
        <v>8</v>
      </c>
      <c r="W70" s="116" t="s">
        <v>8</v>
      </c>
      <c r="X70" s="116" t="s">
        <v>8</v>
      </c>
      <c r="Y70" s="116" t="s">
        <v>8</v>
      </c>
      <c r="Z70" s="116" t="s">
        <v>8</v>
      </c>
      <c r="AA70" s="116" t="s">
        <v>8</v>
      </c>
      <c r="AB70" s="116" t="s">
        <v>8</v>
      </c>
      <c r="AC70" s="116" t="s">
        <v>8</v>
      </c>
      <c r="AD70" s="116" t="s">
        <v>8</v>
      </c>
      <c r="AE70" s="116" t="s">
        <v>8</v>
      </c>
      <c r="AF70" s="116" t="s">
        <v>8</v>
      </c>
      <c r="AG70" s="116" t="s">
        <v>8</v>
      </c>
      <c r="AH70" s="58" t="s">
        <v>8</v>
      </c>
      <c r="AI70" s="58" t="s">
        <v>8</v>
      </c>
    </row>
    <row r="71" spans="1:35" x14ac:dyDescent="0.2">
      <c r="A71" s="328" t="s">
        <v>245</v>
      </c>
      <c r="B71" s="116" t="s">
        <v>8</v>
      </c>
      <c r="C71" s="116" t="s">
        <v>8</v>
      </c>
      <c r="D71" s="116" t="s">
        <v>8</v>
      </c>
      <c r="E71" s="116" t="s">
        <v>8</v>
      </c>
      <c r="F71" s="116" t="s">
        <v>8</v>
      </c>
      <c r="G71" s="116" t="s">
        <v>8</v>
      </c>
      <c r="H71" s="116" t="s">
        <v>8</v>
      </c>
      <c r="I71" s="116" t="s">
        <v>8</v>
      </c>
      <c r="J71" s="116" t="s">
        <v>8</v>
      </c>
      <c r="K71" s="116" t="s">
        <v>8</v>
      </c>
      <c r="L71" s="116" t="s">
        <v>8</v>
      </c>
      <c r="M71" s="116" t="s">
        <v>8</v>
      </c>
      <c r="N71" s="116" t="s">
        <v>8</v>
      </c>
      <c r="O71" s="116" t="s">
        <v>8</v>
      </c>
      <c r="P71" s="116" t="s">
        <v>8</v>
      </c>
      <c r="Q71" s="116" t="s">
        <v>8</v>
      </c>
      <c r="R71" s="116" t="s">
        <v>8</v>
      </c>
      <c r="S71" s="116" t="s">
        <v>8</v>
      </c>
      <c r="T71" s="116" t="s">
        <v>8</v>
      </c>
      <c r="U71" s="116" t="s">
        <v>8</v>
      </c>
      <c r="V71" s="116" t="s">
        <v>8</v>
      </c>
      <c r="W71" s="116" t="s">
        <v>8</v>
      </c>
      <c r="X71" s="116" t="s">
        <v>8</v>
      </c>
      <c r="Y71" s="116" t="s">
        <v>8</v>
      </c>
      <c r="Z71" s="116" t="s">
        <v>8</v>
      </c>
      <c r="AA71" s="116" t="s">
        <v>8</v>
      </c>
      <c r="AB71" s="116" t="s">
        <v>8</v>
      </c>
      <c r="AC71" s="116" t="s">
        <v>8</v>
      </c>
      <c r="AD71" s="116" t="s">
        <v>8</v>
      </c>
      <c r="AE71" s="116" t="s">
        <v>8</v>
      </c>
      <c r="AF71" s="116" t="s">
        <v>8</v>
      </c>
      <c r="AG71" s="116" t="s">
        <v>8</v>
      </c>
      <c r="AH71" s="58" t="s">
        <v>8</v>
      </c>
      <c r="AI71" s="58" t="s">
        <v>8</v>
      </c>
    </row>
    <row r="72" spans="1:35" x14ac:dyDescent="0.2">
      <c r="A72" s="328" t="s">
        <v>94</v>
      </c>
      <c r="B72" s="116" t="s">
        <v>8</v>
      </c>
      <c r="C72" s="116" t="s">
        <v>8</v>
      </c>
      <c r="D72" s="116" t="s">
        <v>8</v>
      </c>
      <c r="E72" s="116" t="s">
        <v>8</v>
      </c>
      <c r="F72" s="116" t="s">
        <v>8</v>
      </c>
      <c r="G72" s="116" t="s">
        <v>8</v>
      </c>
      <c r="H72" s="116" t="s">
        <v>8</v>
      </c>
      <c r="I72" s="116" t="s">
        <v>8</v>
      </c>
      <c r="J72" s="116" t="s">
        <v>8</v>
      </c>
      <c r="K72" s="116" t="s">
        <v>8</v>
      </c>
      <c r="L72" s="116" t="s">
        <v>8</v>
      </c>
      <c r="M72" s="116" t="s">
        <v>8</v>
      </c>
      <c r="N72" s="116" t="s">
        <v>8</v>
      </c>
      <c r="O72" s="116" t="s">
        <v>8</v>
      </c>
      <c r="P72" s="116" t="s">
        <v>8</v>
      </c>
      <c r="Q72" s="116" t="s">
        <v>8</v>
      </c>
      <c r="R72" s="116" t="s">
        <v>8</v>
      </c>
      <c r="S72" s="116" t="s">
        <v>8</v>
      </c>
      <c r="T72" s="116" t="s">
        <v>8</v>
      </c>
      <c r="U72" s="116" t="s">
        <v>8</v>
      </c>
      <c r="V72" s="116" t="s">
        <v>8</v>
      </c>
      <c r="W72" s="116" t="s">
        <v>8</v>
      </c>
      <c r="X72" s="116" t="s">
        <v>8</v>
      </c>
      <c r="Y72" s="116" t="s">
        <v>8</v>
      </c>
      <c r="Z72" s="116" t="s">
        <v>8</v>
      </c>
      <c r="AA72" s="116" t="s">
        <v>8</v>
      </c>
      <c r="AB72" s="116" t="s">
        <v>8</v>
      </c>
      <c r="AC72" s="116" t="s">
        <v>8</v>
      </c>
      <c r="AD72" s="116" t="s">
        <v>8</v>
      </c>
      <c r="AE72" s="116" t="s">
        <v>8</v>
      </c>
      <c r="AF72" s="116" t="s">
        <v>8</v>
      </c>
      <c r="AG72" s="116" t="s">
        <v>8</v>
      </c>
      <c r="AH72" s="58" t="s">
        <v>8</v>
      </c>
      <c r="AI72" s="58" t="s">
        <v>8</v>
      </c>
    </row>
    <row r="73" spans="1:35" x14ac:dyDescent="0.2">
      <c r="A73" s="328" t="s">
        <v>95</v>
      </c>
      <c r="B73" s="116" t="s">
        <v>8</v>
      </c>
      <c r="C73" s="116" t="s">
        <v>8</v>
      </c>
      <c r="D73" s="116" t="s">
        <v>8</v>
      </c>
      <c r="E73" s="116" t="s">
        <v>8</v>
      </c>
      <c r="F73" s="116" t="s">
        <v>8</v>
      </c>
      <c r="G73" s="116" t="s">
        <v>8</v>
      </c>
      <c r="H73" s="116" t="s">
        <v>8</v>
      </c>
      <c r="I73" s="116" t="s">
        <v>8</v>
      </c>
      <c r="J73" s="116" t="s">
        <v>8</v>
      </c>
      <c r="K73" s="116" t="s">
        <v>8</v>
      </c>
      <c r="L73" s="116" t="s">
        <v>8</v>
      </c>
      <c r="M73" s="116" t="s">
        <v>8</v>
      </c>
      <c r="N73" s="116" t="s">
        <v>8</v>
      </c>
      <c r="O73" s="116" t="s">
        <v>8</v>
      </c>
      <c r="P73" s="116" t="s">
        <v>8</v>
      </c>
      <c r="Q73" s="116" t="s">
        <v>8</v>
      </c>
      <c r="R73" s="116" t="s">
        <v>8</v>
      </c>
      <c r="S73" s="116" t="s">
        <v>8</v>
      </c>
      <c r="T73" s="116" t="s">
        <v>8</v>
      </c>
      <c r="U73" s="116" t="s">
        <v>8</v>
      </c>
      <c r="V73" s="116" t="s">
        <v>8</v>
      </c>
      <c r="W73" s="116" t="s">
        <v>8</v>
      </c>
      <c r="X73" s="116" t="s">
        <v>8</v>
      </c>
      <c r="Y73" s="116" t="s">
        <v>8</v>
      </c>
      <c r="Z73" s="116" t="s">
        <v>8</v>
      </c>
      <c r="AA73" s="116" t="s">
        <v>8</v>
      </c>
      <c r="AB73" s="116" t="s">
        <v>8</v>
      </c>
      <c r="AC73" s="116" t="s">
        <v>8</v>
      </c>
      <c r="AD73" s="116" t="s">
        <v>8</v>
      </c>
      <c r="AE73" s="116" t="s">
        <v>8</v>
      </c>
      <c r="AF73" s="116" t="s">
        <v>8</v>
      </c>
      <c r="AG73" s="116" t="s">
        <v>8</v>
      </c>
      <c r="AH73" s="58" t="s">
        <v>8</v>
      </c>
      <c r="AI73" s="58" t="s">
        <v>8</v>
      </c>
    </row>
    <row r="74" spans="1:35" x14ac:dyDescent="0.2">
      <c r="A74" s="328" t="s">
        <v>246</v>
      </c>
      <c r="B74" s="116" t="s">
        <v>8</v>
      </c>
      <c r="C74" s="116" t="s">
        <v>8</v>
      </c>
      <c r="D74" s="116" t="s">
        <v>8</v>
      </c>
      <c r="E74" s="116" t="s">
        <v>8</v>
      </c>
      <c r="F74" s="116" t="s">
        <v>8</v>
      </c>
      <c r="G74" s="116" t="s">
        <v>8</v>
      </c>
      <c r="H74" s="116" t="s">
        <v>8</v>
      </c>
      <c r="I74" s="116" t="s">
        <v>8</v>
      </c>
      <c r="J74" s="116" t="s">
        <v>8</v>
      </c>
      <c r="K74" s="116" t="s">
        <v>8</v>
      </c>
      <c r="L74" s="116" t="s">
        <v>8</v>
      </c>
      <c r="M74" s="116" t="s">
        <v>8</v>
      </c>
      <c r="N74" s="116" t="s">
        <v>8</v>
      </c>
      <c r="O74" s="116" t="s">
        <v>8</v>
      </c>
      <c r="P74" s="116" t="s">
        <v>8</v>
      </c>
      <c r="Q74" s="116" t="s">
        <v>8</v>
      </c>
      <c r="R74" s="116" t="s">
        <v>8</v>
      </c>
      <c r="S74" s="116" t="s">
        <v>8</v>
      </c>
      <c r="T74" s="116" t="s">
        <v>8</v>
      </c>
      <c r="U74" s="116" t="s">
        <v>8</v>
      </c>
      <c r="V74" s="116" t="s">
        <v>8</v>
      </c>
      <c r="W74" s="116" t="s">
        <v>8</v>
      </c>
      <c r="X74" s="116" t="s">
        <v>8</v>
      </c>
      <c r="Y74" s="116" t="s">
        <v>8</v>
      </c>
      <c r="Z74" s="116" t="s">
        <v>8</v>
      </c>
      <c r="AA74" s="116" t="s">
        <v>8</v>
      </c>
      <c r="AB74" s="116" t="s">
        <v>8</v>
      </c>
      <c r="AC74" s="116" t="s">
        <v>8</v>
      </c>
      <c r="AD74" s="116" t="s">
        <v>8</v>
      </c>
      <c r="AE74" s="116" t="s">
        <v>8</v>
      </c>
      <c r="AF74" s="116" t="s">
        <v>8</v>
      </c>
      <c r="AG74" s="116" t="s">
        <v>8</v>
      </c>
      <c r="AH74" s="58" t="s">
        <v>8</v>
      </c>
      <c r="AI74" s="58" t="s">
        <v>8</v>
      </c>
    </row>
    <row r="75" spans="1:35" ht="22.5" x14ac:dyDescent="0.2">
      <c r="A75" s="317" t="s">
        <v>97</v>
      </c>
      <c r="B75" s="116" t="s">
        <v>8</v>
      </c>
      <c r="C75" s="116" t="s">
        <v>8</v>
      </c>
      <c r="D75" s="116" t="s">
        <v>8</v>
      </c>
      <c r="E75" s="116" t="s">
        <v>8</v>
      </c>
      <c r="F75" s="116" t="s">
        <v>8</v>
      </c>
      <c r="G75" s="116" t="s">
        <v>8</v>
      </c>
      <c r="H75" s="116" t="s">
        <v>8</v>
      </c>
      <c r="I75" s="116" t="s">
        <v>8</v>
      </c>
      <c r="J75" s="116" t="s">
        <v>8</v>
      </c>
      <c r="K75" s="116" t="s">
        <v>8</v>
      </c>
      <c r="L75" s="116" t="s">
        <v>8</v>
      </c>
      <c r="M75" s="116" t="s">
        <v>8</v>
      </c>
      <c r="N75" s="116" t="s">
        <v>8</v>
      </c>
      <c r="O75" s="116" t="s">
        <v>8</v>
      </c>
      <c r="P75" s="116" t="s">
        <v>8</v>
      </c>
      <c r="Q75" s="116" t="s">
        <v>8</v>
      </c>
      <c r="R75" s="116" t="s">
        <v>8</v>
      </c>
      <c r="S75" s="116" t="s">
        <v>8</v>
      </c>
      <c r="T75" s="116" t="s">
        <v>8</v>
      </c>
      <c r="U75" s="116" t="s">
        <v>8</v>
      </c>
      <c r="V75" s="116" t="s">
        <v>8</v>
      </c>
      <c r="W75" s="116" t="s">
        <v>8</v>
      </c>
      <c r="X75" s="116" t="s">
        <v>8</v>
      </c>
      <c r="Y75" s="116" t="s">
        <v>8</v>
      </c>
      <c r="Z75" s="116" t="s">
        <v>8</v>
      </c>
      <c r="AA75" s="116" t="s">
        <v>8</v>
      </c>
      <c r="AB75" s="116" t="s">
        <v>8</v>
      </c>
      <c r="AC75" s="116" t="s">
        <v>8</v>
      </c>
      <c r="AD75" s="116" t="s">
        <v>8</v>
      </c>
      <c r="AE75" s="116" t="s">
        <v>8</v>
      </c>
      <c r="AF75" s="116" t="s">
        <v>8</v>
      </c>
      <c r="AG75" s="116" t="s">
        <v>8</v>
      </c>
      <c r="AH75" s="58" t="s">
        <v>8</v>
      </c>
      <c r="AI75" s="58" t="s">
        <v>8</v>
      </c>
    </row>
    <row r="76" spans="1:35" x14ac:dyDescent="0.2">
      <c r="A76" s="329" t="s">
        <v>98</v>
      </c>
      <c r="B76" s="116" t="s">
        <v>8</v>
      </c>
      <c r="C76" s="116" t="s">
        <v>8</v>
      </c>
      <c r="D76" s="116" t="s">
        <v>8</v>
      </c>
      <c r="E76" s="116" t="s">
        <v>8</v>
      </c>
      <c r="F76" s="116" t="s">
        <v>8</v>
      </c>
      <c r="G76" s="116" t="s">
        <v>8</v>
      </c>
      <c r="H76" s="116" t="s">
        <v>8</v>
      </c>
      <c r="I76" s="116" t="s">
        <v>8</v>
      </c>
      <c r="J76" s="116" t="s">
        <v>8</v>
      </c>
      <c r="K76" s="116" t="s">
        <v>8</v>
      </c>
      <c r="L76" s="116" t="s">
        <v>8</v>
      </c>
      <c r="M76" s="116" t="s">
        <v>8</v>
      </c>
      <c r="N76" s="116" t="s">
        <v>8</v>
      </c>
      <c r="O76" s="116" t="s">
        <v>8</v>
      </c>
      <c r="P76" s="116" t="s">
        <v>8</v>
      </c>
      <c r="Q76" s="116" t="s">
        <v>8</v>
      </c>
      <c r="R76" s="116" t="s">
        <v>8</v>
      </c>
      <c r="S76" s="116" t="s">
        <v>8</v>
      </c>
      <c r="T76" s="116" t="s">
        <v>8</v>
      </c>
      <c r="U76" s="116" t="s">
        <v>8</v>
      </c>
      <c r="V76" s="116" t="s">
        <v>8</v>
      </c>
      <c r="W76" s="116" t="s">
        <v>8</v>
      </c>
      <c r="X76" s="116" t="s">
        <v>8</v>
      </c>
      <c r="Y76" s="116" t="s">
        <v>8</v>
      </c>
      <c r="Z76" s="116" t="s">
        <v>8</v>
      </c>
      <c r="AA76" s="116" t="s">
        <v>8</v>
      </c>
      <c r="AB76" s="116" t="s">
        <v>8</v>
      </c>
      <c r="AC76" s="116" t="s">
        <v>8</v>
      </c>
      <c r="AD76" s="116" t="s">
        <v>8</v>
      </c>
      <c r="AE76" s="116" t="s">
        <v>8</v>
      </c>
      <c r="AF76" s="116" t="s">
        <v>8</v>
      </c>
      <c r="AG76" s="116" t="s">
        <v>8</v>
      </c>
      <c r="AH76" s="58" t="s">
        <v>8</v>
      </c>
      <c r="AI76" s="58" t="s">
        <v>8</v>
      </c>
    </row>
    <row r="77" spans="1:35" x14ac:dyDescent="0.2">
      <c r="A77" s="330" t="s">
        <v>99</v>
      </c>
      <c r="B77" s="116" t="s">
        <v>8</v>
      </c>
      <c r="C77" s="116" t="s">
        <v>8</v>
      </c>
      <c r="D77" s="116" t="s">
        <v>8</v>
      </c>
      <c r="E77" s="116" t="s">
        <v>8</v>
      </c>
      <c r="F77" s="116" t="s">
        <v>8</v>
      </c>
      <c r="G77" s="116" t="s">
        <v>8</v>
      </c>
      <c r="H77" s="116" t="s">
        <v>8</v>
      </c>
      <c r="I77" s="116" t="s">
        <v>8</v>
      </c>
      <c r="J77" s="116" t="s">
        <v>8</v>
      </c>
      <c r="K77" s="116" t="s">
        <v>8</v>
      </c>
      <c r="L77" s="116" t="s">
        <v>8</v>
      </c>
      <c r="M77" s="116" t="s">
        <v>8</v>
      </c>
      <c r="N77" s="116" t="s">
        <v>8</v>
      </c>
      <c r="O77" s="116" t="s">
        <v>8</v>
      </c>
      <c r="P77" s="116" t="s">
        <v>8</v>
      </c>
      <c r="Q77" s="116" t="s">
        <v>8</v>
      </c>
      <c r="R77" s="116" t="s">
        <v>8</v>
      </c>
      <c r="S77" s="116" t="s">
        <v>8</v>
      </c>
      <c r="T77" s="116" t="s">
        <v>8</v>
      </c>
      <c r="U77" s="116" t="s">
        <v>8</v>
      </c>
      <c r="V77" s="116" t="s">
        <v>8</v>
      </c>
      <c r="W77" s="116" t="s">
        <v>8</v>
      </c>
      <c r="X77" s="116" t="s">
        <v>8</v>
      </c>
      <c r="Y77" s="116" t="s">
        <v>8</v>
      </c>
      <c r="Z77" s="116" t="s">
        <v>8</v>
      </c>
      <c r="AA77" s="116" t="s">
        <v>8</v>
      </c>
      <c r="AB77" s="116" t="s">
        <v>8</v>
      </c>
      <c r="AC77" s="116" t="s">
        <v>8</v>
      </c>
      <c r="AD77" s="116" t="s">
        <v>8</v>
      </c>
      <c r="AE77" s="116" t="s">
        <v>8</v>
      </c>
      <c r="AF77" s="116" t="s">
        <v>8</v>
      </c>
      <c r="AG77" s="116" t="s">
        <v>8</v>
      </c>
      <c r="AH77" s="58" t="s">
        <v>8</v>
      </c>
      <c r="AI77" s="58" t="s">
        <v>8</v>
      </c>
    </row>
    <row r="78" spans="1:35" x14ac:dyDescent="0.2">
      <c r="A78" s="330" t="s">
        <v>100</v>
      </c>
      <c r="B78" s="116" t="s">
        <v>8</v>
      </c>
      <c r="C78" s="116" t="s">
        <v>8</v>
      </c>
      <c r="D78" s="116" t="s">
        <v>8</v>
      </c>
      <c r="E78" s="116" t="s">
        <v>8</v>
      </c>
      <c r="F78" s="116" t="s">
        <v>8</v>
      </c>
      <c r="G78" s="116" t="s">
        <v>8</v>
      </c>
      <c r="H78" s="116" t="s">
        <v>8</v>
      </c>
      <c r="I78" s="116" t="s">
        <v>8</v>
      </c>
      <c r="J78" s="116" t="s">
        <v>8</v>
      </c>
      <c r="K78" s="116" t="s">
        <v>8</v>
      </c>
      <c r="L78" s="116" t="s">
        <v>8</v>
      </c>
      <c r="M78" s="116" t="s">
        <v>8</v>
      </c>
      <c r="N78" s="116" t="s">
        <v>8</v>
      </c>
      <c r="O78" s="116" t="s">
        <v>8</v>
      </c>
      <c r="P78" s="116" t="s">
        <v>8</v>
      </c>
      <c r="Q78" s="116" t="s">
        <v>8</v>
      </c>
      <c r="R78" s="116" t="s">
        <v>8</v>
      </c>
      <c r="S78" s="116" t="s">
        <v>8</v>
      </c>
      <c r="T78" s="116" t="s">
        <v>8</v>
      </c>
      <c r="U78" s="116" t="s">
        <v>8</v>
      </c>
      <c r="V78" s="116" t="s">
        <v>8</v>
      </c>
      <c r="W78" s="116" t="s">
        <v>8</v>
      </c>
      <c r="X78" s="116" t="s">
        <v>8</v>
      </c>
      <c r="Y78" s="116" t="s">
        <v>8</v>
      </c>
      <c r="Z78" s="116" t="s">
        <v>8</v>
      </c>
      <c r="AA78" s="116" t="s">
        <v>8</v>
      </c>
      <c r="AB78" s="116" t="s">
        <v>8</v>
      </c>
      <c r="AC78" s="116" t="s">
        <v>8</v>
      </c>
      <c r="AD78" s="116" t="s">
        <v>8</v>
      </c>
      <c r="AE78" s="116" t="s">
        <v>8</v>
      </c>
      <c r="AF78" s="116" t="s">
        <v>8</v>
      </c>
      <c r="AG78" s="116" t="s">
        <v>8</v>
      </c>
      <c r="AH78" s="58" t="s">
        <v>8</v>
      </c>
      <c r="AI78" s="58" t="s">
        <v>8</v>
      </c>
    </row>
    <row r="79" spans="1:35" x14ac:dyDescent="0.2">
      <c r="A79" s="330" t="s">
        <v>102</v>
      </c>
      <c r="B79" s="116" t="s">
        <v>8</v>
      </c>
      <c r="C79" s="116" t="s">
        <v>8</v>
      </c>
      <c r="D79" s="116" t="s">
        <v>8</v>
      </c>
      <c r="E79" s="116" t="s">
        <v>8</v>
      </c>
      <c r="F79" s="116" t="s">
        <v>8</v>
      </c>
      <c r="G79" s="116" t="s">
        <v>8</v>
      </c>
      <c r="H79" s="116" t="s">
        <v>8</v>
      </c>
      <c r="I79" s="116" t="s">
        <v>8</v>
      </c>
      <c r="J79" s="116" t="s">
        <v>8</v>
      </c>
      <c r="K79" s="116" t="s">
        <v>8</v>
      </c>
      <c r="L79" s="116" t="s">
        <v>8</v>
      </c>
      <c r="M79" s="116" t="s">
        <v>8</v>
      </c>
      <c r="N79" s="116" t="s">
        <v>8</v>
      </c>
      <c r="O79" s="116" t="s">
        <v>8</v>
      </c>
      <c r="P79" s="116" t="s">
        <v>8</v>
      </c>
      <c r="Q79" s="116" t="s">
        <v>8</v>
      </c>
      <c r="R79" s="116" t="s">
        <v>8</v>
      </c>
      <c r="S79" s="116" t="s">
        <v>8</v>
      </c>
      <c r="T79" s="116" t="s">
        <v>8</v>
      </c>
      <c r="U79" s="116" t="s">
        <v>8</v>
      </c>
      <c r="V79" s="116" t="s">
        <v>8</v>
      </c>
      <c r="W79" s="116" t="s">
        <v>8</v>
      </c>
      <c r="X79" s="116" t="s">
        <v>8</v>
      </c>
      <c r="Y79" s="116" t="s">
        <v>8</v>
      </c>
      <c r="Z79" s="116" t="s">
        <v>8</v>
      </c>
      <c r="AA79" s="116" t="s">
        <v>8</v>
      </c>
      <c r="AB79" s="116" t="s">
        <v>8</v>
      </c>
      <c r="AC79" s="116" t="s">
        <v>8</v>
      </c>
      <c r="AD79" s="116" t="s">
        <v>8</v>
      </c>
      <c r="AE79" s="116" t="s">
        <v>8</v>
      </c>
      <c r="AF79" s="116" t="s">
        <v>8</v>
      </c>
      <c r="AG79" s="116" t="s">
        <v>8</v>
      </c>
      <c r="AH79" s="58" t="s">
        <v>8</v>
      </c>
      <c r="AI79" s="58" t="s">
        <v>8</v>
      </c>
    </row>
    <row r="80" spans="1:35" x14ac:dyDescent="0.2">
      <c r="A80" s="330" t="s">
        <v>103</v>
      </c>
      <c r="B80" s="116" t="s">
        <v>8</v>
      </c>
      <c r="C80" s="116" t="s">
        <v>8</v>
      </c>
      <c r="D80" s="116" t="s">
        <v>8</v>
      </c>
      <c r="E80" s="116" t="s">
        <v>8</v>
      </c>
      <c r="F80" s="116" t="s">
        <v>8</v>
      </c>
      <c r="G80" s="116" t="s">
        <v>8</v>
      </c>
      <c r="H80" s="116" t="s">
        <v>8</v>
      </c>
      <c r="I80" s="116" t="s">
        <v>8</v>
      </c>
      <c r="J80" s="116" t="s">
        <v>8</v>
      </c>
      <c r="K80" s="116" t="s">
        <v>8</v>
      </c>
      <c r="L80" s="116" t="s">
        <v>8</v>
      </c>
      <c r="M80" s="116" t="s">
        <v>8</v>
      </c>
      <c r="N80" s="116" t="s">
        <v>8</v>
      </c>
      <c r="O80" s="116" t="s">
        <v>8</v>
      </c>
      <c r="P80" s="116" t="s">
        <v>8</v>
      </c>
      <c r="Q80" s="116" t="s">
        <v>8</v>
      </c>
      <c r="R80" s="116" t="s">
        <v>8</v>
      </c>
      <c r="S80" s="116" t="s">
        <v>8</v>
      </c>
      <c r="T80" s="116" t="s">
        <v>8</v>
      </c>
      <c r="U80" s="116" t="s">
        <v>8</v>
      </c>
      <c r="V80" s="116" t="s">
        <v>8</v>
      </c>
      <c r="W80" s="116" t="s">
        <v>8</v>
      </c>
      <c r="X80" s="116" t="s">
        <v>8</v>
      </c>
      <c r="Y80" s="116" t="s">
        <v>8</v>
      </c>
      <c r="Z80" s="116" t="s">
        <v>8</v>
      </c>
      <c r="AA80" s="116" t="s">
        <v>8</v>
      </c>
      <c r="AB80" s="116" t="s">
        <v>8</v>
      </c>
      <c r="AC80" s="116" t="s">
        <v>8</v>
      </c>
      <c r="AD80" s="116" t="s">
        <v>8</v>
      </c>
      <c r="AE80" s="116" t="s">
        <v>8</v>
      </c>
      <c r="AF80" s="116" t="s">
        <v>8</v>
      </c>
      <c r="AG80" s="116" t="s">
        <v>8</v>
      </c>
      <c r="AH80" s="58" t="s">
        <v>8</v>
      </c>
      <c r="AI80" s="58" t="s">
        <v>8</v>
      </c>
    </row>
    <row r="81" spans="1:35" x14ac:dyDescent="0.2">
      <c r="A81" s="330" t="s">
        <v>104</v>
      </c>
      <c r="B81" s="116" t="s">
        <v>8</v>
      </c>
      <c r="C81" s="116" t="s">
        <v>8</v>
      </c>
      <c r="D81" s="116" t="s">
        <v>8</v>
      </c>
      <c r="E81" s="116" t="s">
        <v>8</v>
      </c>
      <c r="F81" s="116" t="s">
        <v>8</v>
      </c>
      <c r="G81" s="116" t="s">
        <v>8</v>
      </c>
      <c r="H81" s="116" t="s">
        <v>8</v>
      </c>
      <c r="I81" s="116" t="s">
        <v>8</v>
      </c>
      <c r="J81" s="116" t="s">
        <v>8</v>
      </c>
      <c r="K81" s="116" t="s">
        <v>8</v>
      </c>
      <c r="L81" s="116" t="s">
        <v>8</v>
      </c>
      <c r="M81" s="116" t="s">
        <v>8</v>
      </c>
      <c r="N81" s="116" t="s">
        <v>8</v>
      </c>
      <c r="O81" s="116" t="s">
        <v>8</v>
      </c>
      <c r="P81" s="116" t="s">
        <v>8</v>
      </c>
      <c r="Q81" s="116" t="s">
        <v>8</v>
      </c>
      <c r="R81" s="116" t="s">
        <v>8</v>
      </c>
      <c r="S81" s="116" t="s">
        <v>8</v>
      </c>
      <c r="T81" s="116" t="s">
        <v>8</v>
      </c>
      <c r="U81" s="116" t="s">
        <v>8</v>
      </c>
      <c r="V81" s="116" t="s">
        <v>8</v>
      </c>
      <c r="W81" s="116" t="s">
        <v>8</v>
      </c>
      <c r="X81" s="116" t="s">
        <v>8</v>
      </c>
      <c r="Y81" s="116" t="s">
        <v>8</v>
      </c>
      <c r="Z81" s="116" t="s">
        <v>8</v>
      </c>
      <c r="AA81" s="116" t="s">
        <v>8</v>
      </c>
      <c r="AB81" s="116" t="s">
        <v>8</v>
      </c>
      <c r="AC81" s="116" t="s">
        <v>8</v>
      </c>
      <c r="AD81" s="116" t="s">
        <v>8</v>
      </c>
      <c r="AE81" s="116" t="s">
        <v>8</v>
      </c>
      <c r="AF81" s="116" t="s">
        <v>8</v>
      </c>
      <c r="AG81" s="116" t="s">
        <v>8</v>
      </c>
      <c r="AH81" s="58" t="s">
        <v>8</v>
      </c>
      <c r="AI81" s="58" t="s">
        <v>8</v>
      </c>
    </row>
    <row r="82" spans="1:35" x14ac:dyDescent="0.2">
      <c r="A82" s="1129" t="s">
        <v>105</v>
      </c>
      <c r="B82" s="1130"/>
      <c r="C82" s="1130"/>
      <c r="D82" s="1130"/>
      <c r="E82" s="1130"/>
      <c r="F82" s="1130"/>
      <c r="G82" s="1130"/>
      <c r="H82" s="1130"/>
      <c r="I82" s="1130"/>
      <c r="J82" s="1130"/>
      <c r="K82" s="1130"/>
      <c r="L82" s="1130"/>
      <c r="M82" s="1130"/>
      <c r="N82" s="1130"/>
      <c r="O82" s="1130"/>
      <c r="P82" s="1130"/>
      <c r="Q82" s="1130"/>
      <c r="R82" s="1130"/>
      <c r="S82" s="1130"/>
      <c r="T82" s="1130"/>
      <c r="U82" s="1134"/>
      <c r="V82" s="1134"/>
      <c r="W82" s="1133"/>
      <c r="X82" s="1133"/>
      <c r="Y82" s="1133"/>
      <c r="Z82" s="1133"/>
      <c r="AA82" s="1133"/>
      <c r="AB82" s="1133"/>
      <c r="AC82" s="1133"/>
      <c r="AD82" s="1133"/>
      <c r="AE82" s="1133"/>
      <c r="AF82" s="1133"/>
      <c r="AG82" s="1133"/>
      <c r="AH82" s="1133"/>
      <c r="AI82" s="1064"/>
    </row>
    <row r="83" spans="1:35" ht="22.5" x14ac:dyDescent="0.2">
      <c r="A83" s="361" t="s">
        <v>342</v>
      </c>
      <c r="B83" s="361"/>
      <c r="C83" s="361"/>
      <c r="D83" s="361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281"/>
      <c r="V83" s="28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19"/>
    </row>
    <row r="84" spans="1:35" x14ac:dyDescent="0.2">
      <c r="A84" s="323" t="s">
        <v>82</v>
      </c>
      <c r="B84" s="151" t="s">
        <v>4</v>
      </c>
      <c r="C84" s="151" t="s">
        <v>4</v>
      </c>
      <c r="D84" s="151" t="s">
        <v>4</v>
      </c>
      <c r="E84" s="151" t="s">
        <v>4</v>
      </c>
      <c r="F84" s="151" t="s">
        <v>4</v>
      </c>
      <c r="G84" s="151" t="s">
        <v>4</v>
      </c>
      <c r="H84" s="151" t="s">
        <v>4</v>
      </c>
      <c r="I84" s="151" t="s">
        <v>4</v>
      </c>
      <c r="J84" s="151" t="s">
        <v>4</v>
      </c>
      <c r="K84" s="151" t="s">
        <v>4</v>
      </c>
      <c r="L84" s="151" t="s">
        <v>4</v>
      </c>
      <c r="M84" s="151" t="s">
        <v>4</v>
      </c>
      <c r="N84" s="151" t="s">
        <v>4</v>
      </c>
      <c r="O84" s="151" t="s">
        <v>4</v>
      </c>
      <c r="P84" s="151" t="s">
        <v>4</v>
      </c>
      <c r="Q84" s="151" t="s">
        <v>4</v>
      </c>
      <c r="R84" s="151" t="s">
        <v>4</v>
      </c>
      <c r="S84" s="151" t="s">
        <v>4</v>
      </c>
      <c r="T84" s="151" t="s">
        <v>4</v>
      </c>
      <c r="U84" s="12">
        <v>1650.9949999999999</v>
      </c>
      <c r="V84" s="12">
        <v>1489.894</v>
      </c>
      <c r="W84" s="12">
        <v>1646.29</v>
      </c>
      <c r="X84" s="12">
        <v>5248.5309999999999</v>
      </c>
      <c r="Y84" s="12">
        <v>1480.7360000000001</v>
      </c>
      <c r="Z84" s="12">
        <v>6888.2910000000002</v>
      </c>
      <c r="AA84" s="12">
        <v>7771.1620000000003</v>
      </c>
      <c r="AB84" s="12">
        <v>6830.4139999999998</v>
      </c>
      <c r="AC84" s="12">
        <v>7760.5870000000004</v>
      </c>
      <c r="AD84" s="12">
        <v>9659.5959999999995</v>
      </c>
      <c r="AE84" s="12">
        <v>9911.99</v>
      </c>
      <c r="AF84" s="12">
        <v>6253.7960000000003</v>
      </c>
      <c r="AG84" s="1012">
        <v>8599.6929999999993</v>
      </c>
      <c r="AH84" s="736">
        <v>9491.9619999999995</v>
      </c>
      <c r="AI84" s="1113">
        <v>22347.155999999999</v>
      </c>
    </row>
    <row r="85" spans="1:35" ht="22.5" x14ac:dyDescent="0.2">
      <c r="A85" s="323" t="s">
        <v>343</v>
      </c>
      <c r="B85" s="1013" t="s">
        <v>4</v>
      </c>
      <c r="C85" s="1013" t="s">
        <v>4</v>
      </c>
      <c r="D85" s="1013" t="s">
        <v>4</v>
      </c>
      <c r="E85" s="1013" t="s">
        <v>4</v>
      </c>
      <c r="F85" s="1013" t="s">
        <v>4</v>
      </c>
      <c r="G85" s="1013" t="s">
        <v>4</v>
      </c>
      <c r="H85" s="1013" t="s">
        <v>4</v>
      </c>
      <c r="I85" s="1013" t="s">
        <v>4</v>
      </c>
      <c r="J85" s="1013" t="s">
        <v>4</v>
      </c>
      <c r="K85" s="1013" t="s">
        <v>4</v>
      </c>
      <c r="L85" s="1013" t="s">
        <v>4</v>
      </c>
      <c r="M85" s="1013" t="s">
        <v>4</v>
      </c>
      <c r="N85" s="1013" t="s">
        <v>4</v>
      </c>
      <c r="O85" s="1013" t="s">
        <v>4</v>
      </c>
      <c r="P85" s="1013" t="s">
        <v>4</v>
      </c>
      <c r="Q85" s="1013" t="s">
        <v>4</v>
      </c>
      <c r="R85" s="1013" t="s">
        <v>4</v>
      </c>
      <c r="S85" s="1013" t="s">
        <v>4</v>
      </c>
      <c r="T85" s="1013" t="s">
        <v>4</v>
      </c>
      <c r="U85" s="22">
        <v>0.17161771233208492</v>
      </c>
      <c r="V85" s="22">
        <v>0.11881937770901536</v>
      </c>
      <c r="W85" s="22">
        <v>0.12508177128959685</v>
      </c>
      <c r="X85" s="22">
        <v>0.40822932886981383</v>
      </c>
      <c r="Y85" s="22">
        <v>0.11908986574466153</v>
      </c>
      <c r="Z85" s="22">
        <v>0.67902867907491182</v>
      </c>
      <c r="AA85" s="22">
        <v>0.60192338823675218</v>
      </c>
      <c r="AB85" s="22">
        <v>0.42767978681173086</v>
      </c>
      <c r="AC85" s="22">
        <v>0.41589961500040734</v>
      </c>
      <c r="AD85" s="22">
        <v>0.5</v>
      </c>
      <c r="AE85" s="22">
        <v>0.6</v>
      </c>
      <c r="AF85" s="22">
        <v>0.3</v>
      </c>
      <c r="AG85" s="22">
        <v>0.30416492694033642</v>
      </c>
      <c r="AH85" s="1035">
        <v>0.4</v>
      </c>
      <c r="AI85" s="1030">
        <v>0.1</v>
      </c>
    </row>
    <row r="86" spans="1:35" ht="22.5" x14ac:dyDescent="0.2">
      <c r="A86" s="361" t="s">
        <v>344</v>
      </c>
      <c r="B86" s="151" t="s">
        <v>4</v>
      </c>
      <c r="C86" s="151" t="s">
        <v>4</v>
      </c>
      <c r="D86" s="151" t="s">
        <v>4</v>
      </c>
      <c r="E86" s="151" t="s">
        <v>4</v>
      </c>
      <c r="F86" s="151" t="s">
        <v>4</v>
      </c>
      <c r="G86" s="151" t="s">
        <v>4</v>
      </c>
      <c r="H86" s="151" t="s">
        <v>4</v>
      </c>
      <c r="I86" s="151" t="s">
        <v>4</v>
      </c>
      <c r="J86" s="151" t="s">
        <v>4</v>
      </c>
      <c r="K86" s="151" t="s">
        <v>4</v>
      </c>
      <c r="L86" s="151" t="s">
        <v>4</v>
      </c>
      <c r="M86" s="151" t="s">
        <v>4</v>
      </c>
      <c r="N86" s="151" t="s">
        <v>4</v>
      </c>
      <c r="O86" s="151" t="s">
        <v>4</v>
      </c>
      <c r="P86" s="151" t="s">
        <v>4</v>
      </c>
      <c r="Q86" s="151" t="s">
        <v>4</v>
      </c>
      <c r="R86" s="151" t="s">
        <v>4</v>
      </c>
      <c r="S86" s="151" t="s">
        <v>4</v>
      </c>
      <c r="T86" s="151" t="s">
        <v>4</v>
      </c>
      <c r="U86" s="150" t="s">
        <v>4</v>
      </c>
      <c r="V86" s="150" t="s">
        <v>4</v>
      </c>
      <c r="W86" s="150" t="s">
        <v>4</v>
      </c>
      <c r="X86" s="150" t="s">
        <v>4</v>
      </c>
      <c r="Y86" s="150" t="s">
        <v>4</v>
      </c>
      <c r="Z86" s="150" t="s">
        <v>4</v>
      </c>
      <c r="AA86" s="150" t="s">
        <v>4</v>
      </c>
      <c r="AB86" s="150" t="s">
        <v>4</v>
      </c>
      <c r="AC86" s="150" t="s">
        <v>4</v>
      </c>
      <c r="AD86" s="150" t="s">
        <v>4</v>
      </c>
      <c r="AE86" s="150" t="s">
        <v>4</v>
      </c>
      <c r="AF86" s="150" t="s">
        <v>4</v>
      </c>
      <c r="AG86" s="150" t="s">
        <v>4</v>
      </c>
      <c r="AH86" s="1114" t="s">
        <v>4</v>
      </c>
      <c r="AI86" s="1016" t="s">
        <v>4</v>
      </c>
    </row>
    <row r="87" spans="1:35" ht="22.5" x14ac:dyDescent="0.2">
      <c r="A87" s="361" t="s">
        <v>345</v>
      </c>
      <c r="B87" s="151" t="s">
        <v>4</v>
      </c>
      <c r="C87" s="151" t="s">
        <v>4</v>
      </c>
      <c r="D87" s="151" t="s">
        <v>4</v>
      </c>
      <c r="E87" s="151" t="s">
        <v>4</v>
      </c>
      <c r="F87" s="151" t="s">
        <v>4</v>
      </c>
      <c r="G87" s="151" t="s">
        <v>4</v>
      </c>
      <c r="H87" s="151" t="s">
        <v>4</v>
      </c>
      <c r="I87" s="151" t="s">
        <v>4</v>
      </c>
      <c r="J87" s="151" t="s">
        <v>4</v>
      </c>
      <c r="K87" s="151" t="s">
        <v>4</v>
      </c>
      <c r="L87" s="151" t="s">
        <v>4</v>
      </c>
      <c r="M87" s="151" t="s">
        <v>4</v>
      </c>
      <c r="N87" s="151" t="s">
        <v>4</v>
      </c>
      <c r="O87" s="151" t="s">
        <v>4</v>
      </c>
      <c r="P87" s="151" t="s">
        <v>4</v>
      </c>
      <c r="Q87" s="151" t="s">
        <v>4</v>
      </c>
      <c r="R87" s="151" t="s">
        <v>4</v>
      </c>
      <c r="S87" s="151" t="s">
        <v>4</v>
      </c>
      <c r="T87" s="151" t="s">
        <v>4</v>
      </c>
      <c r="U87" s="150" t="s">
        <v>4</v>
      </c>
      <c r="V87" s="150" t="s">
        <v>4</v>
      </c>
      <c r="W87" s="150" t="s">
        <v>4</v>
      </c>
      <c r="X87" s="150" t="s">
        <v>4</v>
      </c>
      <c r="Y87" s="150" t="s">
        <v>4</v>
      </c>
      <c r="Z87" s="150" t="s">
        <v>4</v>
      </c>
      <c r="AA87" s="150" t="s">
        <v>4</v>
      </c>
      <c r="AB87" s="150" t="s">
        <v>4</v>
      </c>
      <c r="AC87" s="150" t="s">
        <v>4</v>
      </c>
      <c r="AD87" s="150" t="s">
        <v>4</v>
      </c>
      <c r="AE87" s="150" t="s">
        <v>4</v>
      </c>
      <c r="AF87" s="150" t="s">
        <v>4</v>
      </c>
      <c r="AG87" s="150" t="s">
        <v>4</v>
      </c>
      <c r="AH87" s="1114" t="s">
        <v>4</v>
      </c>
      <c r="AI87" s="1016" t="s">
        <v>4</v>
      </c>
    </row>
    <row r="88" spans="1:35" x14ac:dyDescent="0.2">
      <c r="A88" s="372" t="s">
        <v>253</v>
      </c>
      <c r="B88" s="151" t="s">
        <v>4</v>
      </c>
      <c r="C88" s="151" t="s">
        <v>4</v>
      </c>
      <c r="D88" s="151" t="s">
        <v>4</v>
      </c>
      <c r="E88" s="151" t="s">
        <v>4</v>
      </c>
      <c r="F88" s="151" t="s">
        <v>4</v>
      </c>
      <c r="G88" s="151" t="s">
        <v>4</v>
      </c>
      <c r="H88" s="151" t="s">
        <v>4</v>
      </c>
      <c r="I88" s="151" t="s">
        <v>4</v>
      </c>
      <c r="J88" s="151" t="s">
        <v>4</v>
      </c>
      <c r="K88" s="151" t="s">
        <v>4</v>
      </c>
      <c r="L88" s="151" t="s">
        <v>4</v>
      </c>
      <c r="M88" s="151" t="s">
        <v>4</v>
      </c>
      <c r="N88" s="151" t="s">
        <v>4</v>
      </c>
      <c r="O88" s="151" t="s">
        <v>4</v>
      </c>
      <c r="P88" s="151" t="s">
        <v>4</v>
      </c>
      <c r="Q88" s="151" t="s">
        <v>4</v>
      </c>
      <c r="R88" s="151" t="s">
        <v>4</v>
      </c>
      <c r="S88" s="151" t="s">
        <v>4</v>
      </c>
      <c r="T88" s="151" t="s">
        <v>4</v>
      </c>
      <c r="U88" s="150" t="s">
        <v>4</v>
      </c>
      <c r="V88" s="150" t="s">
        <v>4</v>
      </c>
      <c r="W88" s="150" t="s">
        <v>4</v>
      </c>
      <c r="X88" s="150" t="s">
        <v>4</v>
      </c>
      <c r="Y88" s="150" t="s">
        <v>4</v>
      </c>
      <c r="Z88" s="150" t="s">
        <v>4</v>
      </c>
      <c r="AA88" s="150" t="s">
        <v>4</v>
      </c>
      <c r="AB88" s="150" t="s">
        <v>4</v>
      </c>
      <c r="AC88" s="150" t="s">
        <v>4</v>
      </c>
      <c r="AD88" s="150" t="s">
        <v>4</v>
      </c>
      <c r="AE88" s="150" t="s">
        <v>4</v>
      </c>
      <c r="AF88" s="150" t="s">
        <v>4</v>
      </c>
      <c r="AG88" s="150" t="s">
        <v>4</v>
      </c>
      <c r="AH88" s="1102"/>
      <c r="AI88" s="308"/>
    </row>
    <row r="89" spans="1:35" x14ac:dyDescent="0.2">
      <c r="A89" s="323" t="s">
        <v>82</v>
      </c>
      <c r="B89" s="151" t="s">
        <v>4</v>
      </c>
      <c r="C89" s="151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151" t="s">
        <v>4</v>
      </c>
      <c r="L89" s="151" t="s">
        <v>4</v>
      </c>
      <c r="M89" s="151" t="s">
        <v>4</v>
      </c>
      <c r="N89" s="151" t="s">
        <v>4</v>
      </c>
      <c r="O89" s="151" t="s">
        <v>4</v>
      </c>
      <c r="P89" s="151" t="s">
        <v>4</v>
      </c>
      <c r="Q89" s="151" t="s">
        <v>4</v>
      </c>
      <c r="R89" s="151" t="s">
        <v>4</v>
      </c>
      <c r="S89" s="151" t="s">
        <v>4</v>
      </c>
      <c r="T89" s="151" t="s">
        <v>4</v>
      </c>
      <c r="U89" s="12" t="s">
        <v>8</v>
      </c>
      <c r="V89" s="12" t="s">
        <v>8</v>
      </c>
      <c r="W89" s="12" t="s">
        <v>8</v>
      </c>
      <c r="X89" s="12">
        <v>3370.5360000000001</v>
      </c>
      <c r="Y89" s="12" t="s">
        <v>8</v>
      </c>
      <c r="Z89" s="12">
        <v>5192.674</v>
      </c>
      <c r="AA89" s="12">
        <v>5956.0169999999998</v>
      </c>
      <c r="AB89" s="12">
        <v>3663.5360000000001</v>
      </c>
      <c r="AC89" s="12" t="s">
        <v>115</v>
      </c>
      <c r="AD89" s="12">
        <v>5070.232</v>
      </c>
      <c r="AE89" s="12">
        <v>4975.28</v>
      </c>
      <c r="AF89" s="12" t="s">
        <v>115</v>
      </c>
      <c r="AG89" s="30">
        <v>845.4</v>
      </c>
      <c r="AH89" s="736">
        <v>1592.3610000000001</v>
      </c>
      <c r="AI89" s="1113">
        <v>1432.954</v>
      </c>
    </row>
    <row r="90" spans="1:35" x14ac:dyDescent="0.2">
      <c r="A90" s="323" t="s">
        <v>346</v>
      </c>
      <c r="B90" s="151" t="s">
        <v>4</v>
      </c>
      <c r="C90" s="151" t="s">
        <v>4</v>
      </c>
      <c r="D90" s="151" t="s">
        <v>4</v>
      </c>
      <c r="E90" s="151" t="s">
        <v>4</v>
      </c>
      <c r="F90" s="151" t="s">
        <v>4</v>
      </c>
      <c r="G90" s="151" t="s">
        <v>4</v>
      </c>
      <c r="H90" s="151" t="s">
        <v>4</v>
      </c>
      <c r="I90" s="151" t="s">
        <v>4</v>
      </c>
      <c r="J90" s="151" t="s">
        <v>4</v>
      </c>
      <c r="K90" s="151" t="s">
        <v>4</v>
      </c>
      <c r="L90" s="151" t="s">
        <v>4</v>
      </c>
      <c r="M90" s="151" t="s">
        <v>4</v>
      </c>
      <c r="N90" s="151" t="s">
        <v>4</v>
      </c>
      <c r="O90" s="151" t="s">
        <v>4</v>
      </c>
      <c r="P90" s="151" t="s">
        <v>4</v>
      </c>
      <c r="Q90" s="151" t="s">
        <v>4</v>
      </c>
      <c r="R90" s="151" t="s">
        <v>4</v>
      </c>
      <c r="S90" s="151" t="s">
        <v>4</v>
      </c>
      <c r="T90" s="151" t="s">
        <v>4</v>
      </c>
      <c r="U90" s="1014" t="s">
        <v>4</v>
      </c>
      <c r="V90" s="1014" t="s">
        <v>4</v>
      </c>
      <c r="W90" s="1014" t="s">
        <v>4</v>
      </c>
      <c r="X90" s="1014" t="s">
        <v>4</v>
      </c>
      <c r="Y90" s="1014" t="s">
        <v>4</v>
      </c>
      <c r="Z90" s="1014" t="s">
        <v>4</v>
      </c>
      <c r="AA90" s="1014" t="s">
        <v>4</v>
      </c>
      <c r="AB90" s="1014" t="s">
        <v>4</v>
      </c>
      <c r="AC90" s="1014" t="s">
        <v>4</v>
      </c>
      <c r="AD90" s="1014" t="s">
        <v>4</v>
      </c>
      <c r="AE90" s="1014" t="s">
        <v>4</v>
      </c>
      <c r="AF90" s="1014" t="s">
        <v>4</v>
      </c>
      <c r="AG90" s="1014" t="s">
        <v>4</v>
      </c>
      <c r="AH90" s="404" t="s">
        <v>4</v>
      </c>
      <c r="AI90" s="404" t="s">
        <v>4</v>
      </c>
    </row>
    <row r="91" spans="1:35" x14ac:dyDescent="0.2">
      <c r="A91" s="361" t="s">
        <v>347</v>
      </c>
      <c r="B91" s="151" t="s">
        <v>4</v>
      </c>
      <c r="C91" s="151" t="s">
        <v>4</v>
      </c>
      <c r="D91" s="151" t="s">
        <v>4</v>
      </c>
      <c r="E91" s="151" t="s">
        <v>4</v>
      </c>
      <c r="F91" s="151" t="s">
        <v>4</v>
      </c>
      <c r="G91" s="151" t="s">
        <v>4</v>
      </c>
      <c r="H91" s="151" t="s">
        <v>4</v>
      </c>
      <c r="I91" s="151" t="s">
        <v>4</v>
      </c>
      <c r="J91" s="151" t="s">
        <v>4</v>
      </c>
      <c r="K91" s="151" t="s">
        <v>4</v>
      </c>
      <c r="L91" s="151" t="s">
        <v>4</v>
      </c>
      <c r="M91" s="151" t="s">
        <v>4</v>
      </c>
      <c r="N91" s="151" t="s">
        <v>4</v>
      </c>
      <c r="O91" s="151" t="s">
        <v>4</v>
      </c>
      <c r="P91" s="151" t="s">
        <v>4</v>
      </c>
      <c r="Q91" s="151" t="s">
        <v>4</v>
      </c>
      <c r="R91" s="151" t="s">
        <v>4</v>
      </c>
      <c r="S91" s="151" t="s">
        <v>4</v>
      </c>
      <c r="T91" s="151" t="s">
        <v>4</v>
      </c>
      <c r="U91" s="1014" t="s">
        <v>4</v>
      </c>
      <c r="V91" s="1014" t="s">
        <v>4</v>
      </c>
      <c r="W91" s="1014" t="s">
        <v>4</v>
      </c>
      <c r="X91" s="1014" t="s">
        <v>4</v>
      </c>
      <c r="Y91" s="1014" t="s">
        <v>4</v>
      </c>
      <c r="Z91" s="1014" t="s">
        <v>4</v>
      </c>
      <c r="AA91" s="1014" t="s">
        <v>4</v>
      </c>
      <c r="AB91" s="1014" t="s">
        <v>4</v>
      </c>
      <c r="AC91" s="1014" t="s">
        <v>4</v>
      </c>
      <c r="AD91" s="1014" t="s">
        <v>4</v>
      </c>
      <c r="AE91" s="1014" t="s">
        <v>4</v>
      </c>
      <c r="AF91" s="1014" t="s">
        <v>4</v>
      </c>
      <c r="AG91" s="1014" t="s">
        <v>4</v>
      </c>
      <c r="AH91" s="404" t="s">
        <v>4</v>
      </c>
      <c r="AI91" s="404" t="s">
        <v>4</v>
      </c>
    </row>
    <row r="92" spans="1:35" x14ac:dyDescent="0.2">
      <c r="A92" s="361" t="s">
        <v>348</v>
      </c>
      <c r="B92" s="151" t="s">
        <v>4</v>
      </c>
      <c r="C92" s="151" t="s">
        <v>4</v>
      </c>
      <c r="D92" s="151" t="s">
        <v>4</v>
      </c>
      <c r="E92" s="151" t="s">
        <v>4</v>
      </c>
      <c r="F92" s="151" t="s">
        <v>4</v>
      </c>
      <c r="G92" s="151" t="s">
        <v>4</v>
      </c>
      <c r="H92" s="151" t="s">
        <v>4</v>
      </c>
      <c r="I92" s="151" t="s">
        <v>4</v>
      </c>
      <c r="J92" s="151" t="s">
        <v>4</v>
      </c>
      <c r="K92" s="151" t="s">
        <v>4</v>
      </c>
      <c r="L92" s="151" t="s">
        <v>4</v>
      </c>
      <c r="M92" s="151" t="s">
        <v>4</v>
      </c>
      <c r="N92" s="151" t="s">
        <v>4</v>
      </c>
      <c r="O92" s="151" t="s">
        <v>4</v>
      </c>
      <c r="P92" s="151" t="s">
        <v>4</v>
      </c>
      <c r="Q92" s="151" t="s">
        <v>4</v>
      </c>
      <c r="R92" s="151" t="s">
        <v>4</v>
      </c>
      <c r="S92" s="151" t="s">
        <v>4</v>
      </c>
      <c r="T92" s="151" t="s">
        <v>4</v>
      </c>
      <c r="U92" s="1014" t="s">
        <v>4</v>
      </c>
      <c r="V92" s="1014" t="s">
        <v>4</v>
      </c>
      <c r="W92" s="1014" t="s">
        <v>4</v>
      </c>
      <c r="X92" s="1014" t="s">
        <v>4</v>
      </c>
      <c r="Y92" s="1014" t="s">
        <v>4</v>
      </c>
      <c r="Z92" s="1014" t="s">
        <v>4</v>
      </c>
      <c r="AA92" s="1014" t="s">
        <v>4</v>
      </c>
      <c r="AB92" s="1014" t="s">
        <v>4</v>
      </c>
      <c r="AC92" s="1014" t="s">
        <v>4</v>
      </c>
      <c r="AD92" s="1014" t="s">
        <v>4</v>
      </c>
      <c r="AE92" s="1014" t="s">
        <v>4</v>
      </c>
      <c r="AF92" s="1014" t="s">
        <v>4</v>
      </c>
      <c r="AG92" s="1014" t="s">
        <v>4</v>
      </c>
      <c r="AH92" s="404" t="s">
        <v>4</v>
      </c>
      <c r="AI92" s="404" t="s">
        <v>4</v>
      </c>
    </row>
    <row r="93" spans="1:35" x14ac:dyDescent="0.2">
      <c r="A93" s="688" t="s">
        <v>349</v>
      </c>
      <c r="B93" s="151" t="s">
        <v>4</v>
      </c>
      <c r="C93" s="151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151" t="s">
        <v>4</v>
      </c>
      <c r="L93" s="151" t="s">
        <v>4</v>
      </c>
      <c r="M93" s="151" t="s">
        <v>4</v>
      </c>
      <c r="N93" s="151" t="s">
        <v>4</v>
      </c>
      <c r="O93" s="151" t="s">
        <v>4</v>
      </c>
      <c r="P93" s="151" t="s">
        <v>4</v>
      </c>
      <c r="Q93" s="151" t="s">
        <v>4</v>
      </c>
      <c r="R93" s="151" t="s">
        <v>4</v>
      </c>
      <c r="S93" s="151" t="s">
        <v>4</v>
      </c>
      <c r="T93" s="151" t="s">
        <v>4</v>
      </c>
      <c r="U93" s="131"/>
      <c r="V93" s="131"/>
      <c r="W93" s="131"/>
      <c r="X93" s="131"/>
      <c r="Y93" s="131"/>
      <c r="Z93" s="131"/>
      <c r="AA93" s="131"/>
      <c r="AB93" s="131"/>
      <c r="AC93" s="34"/>
      <c r="AD93" s="1015"/>
      <c r="AE93" s="23"/>
      <c r="AF93" s="34"/>
      <c r="AG93" s="32"/>
      <c r="AH93" s="1102"/>
      <c r="AI93" s="308"/>
    </row>
    <row r="94" spans="1:35" x14ac:dyDescent="0.2">
      <c r="A94" s="323" t="s">
        <v>82</v>
      </c>
      <c r="B94" s="151" t="s">
        <v>4</v>
      </c>
      <c r="C94" s="151" t="s">
        <v>4</v>
      </c>
      <c r="D94" s="151" t="s">
        <v>4</v>
      </c>
      <c r="E94" s="151" t="s">
        <v>4</v>
      </c>
      <c r="F94" s="151" t="s">
        <v>4</v>
      </c>
      <c r="G94" s="151" t="s">
        <v>4</v>
      </c>
      <c r="H94" s="151" t="s">
        <v>4</v>
      </c>
      <c r="I94" s="151" t="s">
        <v>4</v>
      </c>
      <c r="J94" s="151" t="s">
        <v>4</v>
      </c>
      <c r="K94" s="151" t="s">
        <v>4</v>
      </c>
      <c r="L94" s="151" t="s">
        <v>4</v>
      </c>
      <c r="M94" s="151" t="s">
        <v>4</v>
      </c>
      <c r="N94" s="151" t="s">
        <v>4</v>
      </c>
      <c r="O94" s="151" t="s">
        <v>4</v>
      </c>
      <c r="P94" s="151" t="s">
        <v>4</v>
      </c>
      <c r="Q94" s="151" t="s">
        <v>4</v>
      </c>
      <c r="R94" s="151" t="s">
        <v>4</v>
      </c>
      <c r="S94" s="151" t="s">
        <v>4</v>
      </c>
      <c r="T94" s="151" t="s">
        <v>4</v>
      </c>
      <c r="U94" s="12">
        <v>1613.5840000000001</v>
      </c>
      <c r="V94" s="12">
        <v>1458.557</v>
      </c>
      <c r="W94" s="12">
        <v>1592.269</v>
      </c>
      <c r="X94" s="12">
        <v>1812.6990000000001</v>
      </c>
      <c r="Y94" s="12">
        <v>1399.855</v>
      </c>
      <c r="Z94" s="12">
        <v>1492.674</v>
      </c>
      <c r="AA94" s="12">
        <v>778.23</v>
      </c>
      <c r="AB94" s="12">
        <v>1235.7149999999999</v>
      </c>
      <c r="AC94" s="12">
        <v>1616.1369999999999</v>
      </c>
      <c r="AD94" s="12">
        <v>2180.9780000000001</v>
      </c>
      <c r="AE94" s="12">
        <v>2748.9850000000001</v>
      </c>
      <c r="AF94" s="12">
        <v>3236.806</v>
      </c>
      <c r="AG94" s="30">
        <v>4836.2</v>
      </c>
      <c r="AH94" s="736">
        <v>6333.0810000000001</v>
      </c>
      <c r="AI94" s="1113">
        <v>18895.827000000001</v>
      </c>
    </row>
    <row r="95" spans="1:35" x14ac:dyDescent="0.2">
      <c r="A95" s="323" t="s">
        <v>346</v>
      </c>
      <c r="B95" s="140" t="s">
        <v>4</v>
      </c>
      <c r="C95" s="140" t="s">
        <v>4</v>
      </c>
      <c r="D95" s="140" t="s">
        <v>4</v>
      </c>
      <c r="E95" s="140" t="s">
        <v>4</v>
      </c>
      <c r="F95" s="140" t="s">
        <v>4</v>
      </c>
      <c r="G95" s="140" t="s">
        <v>4</v>
      </c>
      <c r="H95" s="140" t="s">
        <v>4</v>
      </c>
      <c r="I95" s="140" t="s">
        <v>4</v>
      </c>
      <c r="J95" s="140" t="s">
        <v>4</v>
      </c>
      <c r="K95" s="140" t="s">
        <v>4</v>
      </c>
      <c r="L95" s="140" t="s">
        <v>4</v>
      </c>
      <c r="M95" s="140" t="s">
        <v>4</v>
      </c>
      <c r="N95" s="140" t="s">
        <v>4</v>
      </c>
      <c r="O95" s="140" t="s">
        <v>4</v>
      </c>
      <c r="P95" s="140" t="s">
        <v>4</v>
      </c>
      <c r="Q95" s="140" t="s">
        <v>4</v>
      </c>
      <c r="R95" s="140" t="s">
        <v>4</v>
      </c>
      <c r="S95" s="140" t="s">
        <v>4</v>
      </c>
      <c r="T95" s="140" t="s">
        <v>4</v>
      </c>
      <c r="U95" s="1014" t="s">
        <v>4</v>
      </c>
      <c r="V95" s="1014" t="s">
        <v>4</v>
      </c>
      <c r="W95" s="1014" t="s">
        <v>4</v>
      </c>
      <c r="X95" s="1014" t="s">
        <v>4</v>
      </c>
      <c r="Y95" s="1014" t="s">
        <v>4</v>
      </c>
      <c r="Z95" s="1014" t="s">
        <v>4</v>
      </c>
      <c r="AA95" s="1014" t="s">
        <v>4</v>
      </c>
      <c r="AB95" s="1014" t="s">
        <v>4</v>
      </c>
      <c r="AC95" s="1014" t="s">
        <v>4</v>
      </c>
      <c r="AD95" s="1014" t="s">
        <v>4</v>
      </c>
      <c r="AE95" s="1014" t="s">
        <v>4</v>
      </c>
      <c r="AF95" s="1014" t="s">
        <v>4</v>
      </c>
      <c r="AG95" s="1014" t="s">
        <v>4</v>
      </c>
      <c r="AH95" s="1102"/>
      <c r="AI95" s="1115" t="s">
        <v>4</v>
      </c>
    </row>
    <row r="96" spans="1:35" x14ac:dyDescent="0.2">
      <c r="A96" s="361" t="s">
        <v>347</v>
      </c>
      <c r="B96" s="151" t="s">
        <v>4</v>
      </c>
      <c r="C96" s="151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151" t="s">
        <v>4</v>
      </c>
      <c r="L96" s="151" t="s">
        <v>4</v>
      </c>
      <c r="M96" s="151" t="s">
        <v>4</v>
      </c>
      <c r="N96" s="151" t="s">
        <v>4</v>
      </c>
      <c r="O96" s="151" t="s">
        <v>4</v>
      </c>
      <c r="P96" s="151" t="s">
        <v>4</v>
      </c>
      <c r="Q96" s="151" t="s">
        <v>4</v>
      </c>
      <c r="R96" s="151" t="s">
        <v>4</v>
      </c>
      <c r="S96" s="151" t="s">
        <v>4</v>
      </c>
      <c r="T96" s="151" t="s">
        <v>4</v>
      </c>
      <c r="U96" s="1014" t="s">
        <v>4</v>
      </c>
      <c r="V96" s="1014" t="s">
        <v>4</v>
      </c>
      <c r="W96" s="1014" t="s">
        <v>4</v>
      </c>
      <c r="X96" s="1014" t="s">
        <v>4</v>
      </c>
      <c r="Y96" s="1014" t="s">
        <v>4</v>
      </c>
      <c r="Z96" s="1014" t="s">
        <v>4</v>
      </c>
      <c r="AA96" s="1014" t="s">
        <v>4</v>
      </c>
      <c r="AB96" s="1014" t="s">
        <v>4</v>
      </c>
      <c r="AC96" s="1014" t="s">
        <v>4</v>
      </c>
      <c r="AD96" s="1014" t="s">
        <v>4</v>
      </c>
      <c r="AE96" s="1014" t="s">
        <v>4</v>
      </c>
      <c r="AF96" s="1014" t="s">
        <v>4</v>
      </c>
      <c r="AG96" s="1014" t="s">
        <v>4</v>
      </c>
      <c r="AH96" s="1102"/>
      <c r="AI96" s="1115" t="s">
        <v>4</v>
      </c>
    </row>
    <row r="97" spans="1:35" x14ac:dyDescent="0.2">
      <c r="A97" s="361" t="s">
        <v>348</v>
      </c>
      <c r="B97" s="151" t="s">
        <v>4</v>
      </c>
      <c r="C97" s="151" t="s">
        <v>4</v>
      </c>
      <c r="D97" s="151" t="s">
        <v>4</v>
      </c>
      <c r="E97" s="151" t="s">
        <v>4</v>
      </c>
      <c r="F97" s="151" t="s">
        <v>4</v>
      </c>
      <c r="G97" s="151" t="s">
        <v>4</v>
      </c>
      <c r="H97" s="151" t="s">
        <v>4</v>
      </c>
      <c r="I97" s="151" t="s">
        <v>4</v>
      </c>
      <c r="J97" s="151" t="s">
        <v>4</v>
      </c>
      <c r="K97" s="151" t="s">
        <v>4</v>
      </c>
      <c r="L97" s="151" t="s">
        <v>4</v>
      </c>
      <c r="M97" s="151" t="s">
        <v>4</v>
      </c>
      <c r="N97" s="151" t="s">
        <v>4</v>
      </c>
      <c r="O97" s="151" t="s">
        <v>4</v>
      </c>
      <c r="P97" s="151" t="s">
        <v>4</v>
      </c>
      <c r="Q97" s="151" t="s">
        <v>4</v>
      </c>
      <c r="R97" s="151" t="s">
        <v>4</v>
      </c>
      <c r="S97" s="151" t="s">
        <v>4</v>
      </c>
      <c r="T97" s="151" t="s">
        <v>4</v>
      </c>
      <c r="U97" s="1014" t="s">
        <v>4</v>
      </c>
      <c r="V97" s="1014" t="s">
        <v>4</v>
      </c>
      <c r="W97" s="1014" t="s">
        <v>4</v>
      </c>
      <c r="X97" s="1014" t="s">
        <v>4</v>
      </c>
      <c r="Y97" s="1014" t="s">
        <v>4</v>
      </c>
      <c r="Z97" s="1014" t="s">
        <v>4</v>
      </c>
      <c r="AA97" s="1014" t="s">
        <v>4</v>
      </c>
      <c r="AB97" s="1014" t="s">
        <v>4</v>
      </c>
      <c r="AC97" s="1014" t="s">
        <v>4</v>
      </c>
      <c r="AD97" s="1014" t="s">
        <v>4</v>
      </c>
      <c r="AE97" s="1014" t="s">
        <v>4</v>
      </c>
      <c r="AF97" s="1014" t="s">
        <v>4</v>
      </c>
      <c r="AG97" s="1014" t="s">
        <v>4</v>
      </c>
      <c r="AH97" s="1102"/>
      <c r="AI97" s="1115" t="s">
        <v>4</v>
      </c>
    </row>
    <row r="98" spans="1:35" x14ac:dyDescent="0.2">
      <c r="A98" s="538" t="s">
        <v>118</v>
      </c>
      <c r="B98" s="353" t="s">
        <v>4</v>
      </c>
      <c r="C98" s="353" t="s">
        <v>4</v>
      </c>
      <c r="D98" s="353" t="s">
        <v>4</v>
      </c>
      <c r="E98" s="353" t="s">
        <v>4</v>
      </c>
      <c r="F98" s="353" t="s">
        <v>4</v>
      </c>
      <c r="G98" s="353" t="s">
        <v>4</v>
      </c>
      <c r="H98" s="353" t="s">
        <v>4</v>
      </c>
      <c r="I98" s="353" t="s">
        <v>4</v>
      </c>
      <c r="J98" s="353" t="s">
        <v>4</v>
      </c>
      <c r="K98" s="353" t="s">
        <v>4</v>
      </c>
      <c r="L98" s="353" t="s">
        <v>4</v>
      </c>
      <c r="M98" s="353" t="s">
        <v>4</v>
      </c>
      <c r="N98" s="353" t="s">
        <v>4</v>
      </c>
      <c r="O98" s="353" t="s">
        <v>4</v>
      </c>
      <c r="P98" s="353" t="s">
        <v>4</v>
      </c>
      <c r="Q98" s="353" t="s">
        <v>4</v>
      </c>
      <c r="R98" s="353" t="s">
        <v>4</v>
      </c>
      <c r="S98" s="353" t="s">
        <v>4</v>
      </c>
      <c r="T98" s="353" t="s">
        <v>4</v>
      </c>
      <c r="U98" s="12">
        <v>1067.077</v>
      </c>
      <c r="V98" s="12">
        <v>695.64300000000003</v>
      </c>
      <c r="W98" s="12">
        <v>710.54600000000005</v>
      </c>
      <c r="X98" s="12">
        <v>872.93299999999999</v>
      </c>
      <c r="Y98" s="12">
        <v>644.14700000000005</v>
      </c>
      <c r="Z98" s="12">
        <v>701.38900000000001</v>
      </c>
      <c r="AA98" s="12">
        <v>320.32600000000002</v>
      </c>
      <c r="AB98" s="12">
        <v>511.16800000000001</v>
      </c>
      <c r="AC98" s="12" t="s">
        <v>115</v>
      </c>
      <c r="AD98" s="12" t="s">
        <v>115</v>
      </c>
      <c r="AE98" s="12">
        <v>1736.1880000000001</v>
      </c>
      <c r="AF98" s="12">
        <v>1758.558</v>
      </c>
      <c r="AG98" s="30">
        <v>2373.9</v>
      </c>
      <c r="AH98" s="736">
        <v>3103.7089999999998</v>
      </c>
      <c r="AI98" s="1113">
        <v>3170.0720000000001</v>
      </c>
    </row>
    <row r="99" spans="1:35" x14ac:dyDescent="0.2">
      <c r="A99" s="538" t="s">
        <v>350</v>
      </c>
      <c r="B99" s="353" t="s">
        <v>4</v>
      </c>
      <c r="C99" s="353" t="s">
        <v>4</v>
      </c>
      <c r="D99" s="353" t="s">
        <v>4</v>
      </c>
      <c r="E99" s="353" t="s">
        <v>4</v>
      </c>
      <c r="F99" s="353" t="s">
        <v>4</v>
      </c>
      <c r="G99" s="353" t="s">
        <v>4</v>
      </c>
      <c r="H99" s="353" t="s">
        <v>4</v>
      </c>
      <c r="I99" s="353" t="s">
        <v>4</v>
      </c>
      <c r="J99" s="353" t="s">
        <v>4</v>
      </c>
      <c r="K99" s="353" t="s">
        <v>4</v>
      </c>
      <c r="L99" s="353" t="s">
        <v>4</v>
      </c>
      <c r="M99" s="353" t="s">
        <v>4</v>
      </c>
      <c r="N99" s="353" t="s">
        <v>4</v>
      </c>
      <c r="O99" s="353" t="s">
        <v>4</v>
      </c>
      <c r="P99" s="353" t="s">
        <v>4</v>
      </c>
      <c r="Q99" s="353" t="s">
        <v>4</v>
      </c>
      <c r="R99" s="353" t="s">
        <v>4</v>
      </c>
      <c r="S99" s="353" t="s">
        <v>4</v>
      </c>
      <c r="T99" s="353" t="s">
        <v>4</v>
      </c>
      <c r="U99" s="12" t="s">
        <v>8</v>
      </c>
      <c r="V99" s="12" t="s">
        <v>8</v>
      </c>
      <c r="W99" s="12" t="s">
        <v>8</v>
      </c>
      <c r="X99" s="12" t="s">
        <v>8</v>
      </c>
      <c r="Y99" s="12" t="s">
        <v>8</v>
      </c>
      <c r="Z99" s="12" t="s">
        <v>8</v>
      </c>
      <c r="AA99" s="12" t="s">
        <v>8</v>
      </c>
      <c r="AB99" s="12" t="s">
        <v>8</v>
      </c>
      <c r="AC99" s="12" t="s">
        <v>8</v>
      </c>
      <c r="AD99" s="12" t="s">
        <v>8</v>
      </c>
      <c r="AE99" s="12" t="s">
        <v>8</v>
      </c>
      <c r="AF99" s="12" t="s">
        <v>8</v>
      </c>
      <c r="AG99" s="12" t="s">
        <v>8</v>
      </c>
      <c r="AH99" s="1102" t="s">
        <v>8</v>
      </c>
      <c r="AI99" s="1113" t="s">
        <v>8</v>
      </c>
    </row>
    <row r="100" spans="1:35" x14ac:dyDescent="0.2">
      <c r="A100" s="538" t="s">
        <v>351</v>
      </c>
      <c r="B100" s="353" t="s">
        <v>4</v>
      </c>
      <c r="C100" s="353" t="s">
        <v>4</v>
      </c>
      <c r="D100" s="353" t="s">
        <v>4</v>
      </c>
      <c r="E100" s="353" t="s">
        <v>4</v>
      </c>
      <c r="F100" s="353" t="s">
        <v>4</v>
      </c>
      <c r="G100" s="353" t="s">
        <v>4</v>
      </c>
      <c r="H100" s="353" t="s">
        <v>4</v>
      </c>
      <c r="I100" s="353" t="s">
        <v>4</v>
      </c>
      <c r="J100" s="353" t="s">
        <v>4</v>
      </c>
      <c r="K100" s="353" t="s">
        <v>4</v>
      </c>
      <c r="L100" s="353" t="s">
        <v>4</v>
      </c>
      <c r="M100" s="353" t="s">
        <v>4</v>
      </c>
      <c r="N100" s="353" t="s">
        <v>4</v>
      </c>
      <c r="O100" s="353" t="s">
        <v>4</v>
      </c>
      <c r="P100" s="353" t="s">
        <v>4</v>
      </c>
      <c r="Q100" s="353" t="s">
        <v>4</v>
      </c>
      <c r="R100" s="353" t="s">
        <v>4</v>
      </c>
      <c r="S100" s="353" t="s">
        <v>4</v>
      </c>
      <c r="T100" s="353" t="s">
        <v>4</v>
      </c>
      <c r="U100" s="12" t="s">
        <v>8</v>
      </c>
      <c r="V100" s="12" t="s">
        <v>8</v>
      </c>
      <c r="W100" s="12" t="s">
        <v>8</v>
      </c>
      <c r="X100" s="12" t="s">
        <v>8</v>
      </c>
      <c r="Y100" s="12" t="s">
        <v>8</v>
      </c>
      <c r="Z100" s="12" t="s">
        <v>8</v>
      </c>
      <c r="AA100" s="12" t="s">
        <v>8</v>
      </c>
      <c r="AB100" s="12" t="s">
        <v>8</v>
      </c>
      <c r="AC100" s="12" t="s">
        <v>8</v>
      </c>
      <c r="AD100" s="12" t="s">
        <v>8</v>
      </c>
      <c r="AE100" s="12" t="s">
        <v>8</v>
      </c>
      <c r="AF100" s="12" t="s">
        <v>8</v>
      </c>
      <c r="AG100" s="12" t="s">
        <v>8</v>
      </c>
      <c r="AH100" s="1102" t="s">
        <v>8</v>
      </c>
      <c r="AI100" s="1113" t="s">
        <v>8</v>
      </c>
    </row>
    <row r="101" spans="1:35" x14ac:dyDescent="0.2">
      <c r="A101" s="538" t="s">
        <v>352</v>
      </c>
      <c r="B101" s="353" t="s">
        <v>4</v>
      </c>
      <c r="C101" s="353" t="s">
        <v>4</v>
      </c>
      <c r="D101" s="353" t="s">
        <v>4</v>
      </c>
      <c r="E101" s="353" t="s">
        <v>4</v>
      </c>
      <c r="F101" s="353" t="s">
        <v>4</v>
      </c>
      <c r="G101" s="353" t="s">
        <v>4</v>
      </c>
      <c r="H101" s="353" t="s">
        <v>4</v>
      </c>
      <c r="I101" s="353" t="s">
        <v>4</v>
      </c>
      <c r="J101" s="353" t="s">
        <v>4</v>
      </c>
      <c r="K101" s="353" t="s">
        <v>4</v>
      </c>
      <c r="L101" s="353" t="s">
        <v>4</v>
      </c>
      <c r="M101" s="353" t="s">
        <v>4</v>
      </c>
      <c r="N101" s="353" t="s">
        <v>4</v>
      </c>
      <c r="O101" s="353" t="s">
        <v>4</v>
      </c>
      <c r="P101" s="353" t="s">
        <v>4</v>
      </c>
      <c r="Q101" s="353" t="s">
        <v>4</v>
      </c>
      <c r="R101" s="353" t="s">
        <v>4</v>
      </c>
      <c r="S101" s="353" t="s">
        <v>4</v>
      </c>
      <c r="T101" s="353" t="s">
        <v>4</v>
      </c>
      <c r="U101" s="12" t="s">
        <v>8</v>
      </c>
      <c r="V101" s="12" t="s">
        <v>8</v>
      </c>
      <c r="W101" s="12" t="s">
        <v>8</v>
      </c>
      <c r="X101" s="12" t="s">
        <v>8</v>
      </c>
      <c r="Y101" s="12" t="s">
        <v>8</v>
      </c>
      <c r="Z101" s="12" t="s">
        <v>8</v>
      </c>
      <c r="AA101" s="12" t="s">
        <v>8</v>
      </c>
      <c r="AB101" s="12" t="s">
        <v>8</v>
      </c>
      <c r="AC101" s="12">
        <v>2.3620000000000001</v>
      </c>
      <c r="AD101" s="12" t="s">
        <v>115</v>
      </c>
      <c r="AE101" s="12" t="s">
        <v>115</v>
      </c>
      <c r="AF101" s="12" t="s">
        <v>8</v>
      </c>
      <c r="AG101" s="30" t="s">
        <v>8</v>
      </c>
      <c r="AH101" s="1102" t="s">
        <v>8</v>
      </c>
      <c r="AI101" s="744" t="s">
        <v>8</v>
      </c>
    </row>
    <row r="102" spans="1:35" ht="33.75" x14ac:dyDescent="0.2">
      <c r="A102" s="538" t="s">
        <v>121</v>
      </c>
      <c r="B102" s="353" t="s">
        <v>4</v>
      </c>
      <c r="C102" s="353" t="s">
        <v>4</v>
      </c>
      <c r="D102" s="353" t="s">
        <v>4</v>
      </c>
      <c r="E102" s="353" t="s">
        <v>4</v>
      </c>
      <c r="F102" s="353" t="s">
        <v>4</v>
      </c>
      <c r="G102" s="353" t="s">
        <v>4</v>
      </c>
      <c r="H102" s="353" t="s">
        <v>4</v>
      </c>
      <c r="I102" s="353" t="s">
        <v>4</v>
      </c>
      <c r="J102" s="353" t="s">
        <v>4</v>
      </c>
      <c r="K102" s="353" t="s">
        <v>4</v>
      </c>
      <c r="L102" s="353" t="s">
        <v>4</v>
      </c>
      <c r="M102" s="353" t="s">
        <v>4</v>
      </c>
      <c r="N102" s="353" t="s">
        <v>4</v>
      </c>
      <c r="O102" s="353" t="s">
        <v>4</v>
      </c>
      <c r="P102" s="353" t="s">
        <v>4</v>
      </c>
      <c r="Q102" s="353" t="s">
        <v>4</v>
      </c>
      <c r="R102" s="353" t="s">
        <v>4</v>
      </c>
      <c r="S102" s="353" t="s">
        <v>4</v>
      </c>
      <c r="T102" s="353" t="s">
        <v>4</v>
      </c>
      <c r="U102" s="12" t="s">
        <v>8</v>
      </c>
      <c r="V102" s="12" t="s">
        <v>8</v>
      </c>
      <c r="W102" s="12" t="s">
        <v>8</v>
      </c>
      <c r="X102" s="12" t="s">
        <v>8</v>
      </c>
      <c r="Y102" s="12" t="s">
        <v>8</v>
      </c>
      <c r="Z102" s="12" t="s">
        <v>8</v>
      </c>
      <c r="AA102" s="12" t="s">
        <v>8</v>
      </c>
      <c r="AB102" s="12" t="s">
        <v>8</v>
      </c>
      <c r="AC102" s="12" t="s">
        <v>8</v>
      </c>
      <c r="AD102" s="12" t="s">
        <v>8</v>
      </c>
      <c r="AE102" s="12" t="s">
        <v>8</v>
      </c>
      <c r="AF102" s="12" t="s">
        <v>115</v>
      </c>
      <c r="AG102" s="12" t="s">
        <v>115</v>
      </c>
      <c r="AH102" s="1102" t="s">
        <v>101</v>
      </c>
      <c r="AI102" s="1113" t="s">
        <v>101</v>
      </c>
    </row>
    <row r="103" spans="1:35" x14ac:dyDescent="0.2">
      <c r="A103" s="538" t="s">
        <v>122</v>
      </c>
      <c r="B103" s="353" t="s">
        <v>4</v>
      </c>
      <c r="C103" s="353" t="s">
        <v>4</v>
      </c>
      <c r="D103" s="353" t="s">
        <v>4</v>
      </c>
      <c r="E103" s="353" t="s">
        <v>4</v>
      </c>
      <c r="F103" s="353" t="s">
        <v>4</v>
      </c>
      <c r="G103" s="353" t="s">
        <v>4</v>
      </c>
      <c r="H103" s="353" t="s">
        <v>4</v>
      </c>
      <c r="I103" s="353" t="s">
        <v>4</v>
      </c>
      <c r="J103" s="353" t="s">
        <v>4</v>
      </c>
      <c r="K103" s="353" t="s">
        <v>4</v>
      </c>
      <c r="L103" s="353" t="s">
        <v>4</v>
      </c>
      <c r="M103" s="353" t="s">
        <v>4</v>
      </c>
      <c r="N103" s="353" t="s">
        <v>4</v>
      </c>
      <c r="O103" s="353" t="s">
        <v>4</v>
      </c>
      <c r="P103" s="353" t="s">
        <v>4</v>
      </c>
      <c r="Q103" s="353" t="s">
        <v>4</v>
      </c>
      <c r="R103" s="353" t="s">
        <v>4</v>
      </c>
      <c r="S103" s="353" t="s">
        <v>4</v>
      </c>
      <c r="T103" s="353" t="s">
        <v>4</v>
      </c>
      <c r="U103" s="12" t="s">
        <v>8</v>
      </c>
      <c r="V103" s="12" t="s">
        <v>8</v>
      </c>
      <c r="W103" s="12" t="s">
        <v>8</v>
      </c>
      <c r="X103" s="12" t="s">
        <v>8</v>
      </c>
      <c r="Y103" s="12" t="s">
        <v>8</v>
      </c>
      <c r="Z103" s="12" t="s">
        <v>8</v>
      </c>
      <c r="AA103" s="12" t="s">
        <v>8</v>
      </c>
      <c r="AB103" s="12" t="s">
        <v>8</v>
      </c>
      <c r="AC103" s="12" t="s">
        <v>8</v>
      </c>
      <c r="AD103" s="12" t="s">
        <v>8</v>
      </c>
      <c r="AE103" s="12" t="s">
        <v>8</v>
      </c>
      <c r="AF103" s="12" t="s">
        <v>8</v>
      </c>
      <c r="AG103" s="12" t="s">
        <v>8</v>
      </c>
      <c r="AH103" s="1116" t="s">
        <v>8</v>
      </c>
      <c r="AI103" s="1113" t="s">
        <v>8</v>
      </c>
    </row>
    <row r="104" spans="1:35" ht="22.5" x14ac:dyDescent="0.2">
      <c r="A104" s="538" t="s">
        <v>353</v>
      </c>
      <c r="B104" s="353" t="s">
        <v>4</v>
      </c>
      <c r="C104" s="353" t="s">
        <v>4</v>
      </c>
      <c r="D104" s="353" t="s">
        <v>4</v>
      </c>
      <c r="E104" s="353" t="s">
        <v>4</v>
      </c>
      <c r="F104" s="353" t="s">
        <v>4</v>
      </c>
      <c r="G104" s="353" t="s">
        <v>4</v>
      </c>
      <c r="H104" s="353" t="s">
        <v>4</v>
      </c>
      <c r="I104" s="353" t="s">
        <v>4</v>
      </c>
      <c r="J104" s="353" t="s">
        <v>4</v>
      </c>
      <c r="K104" s="353" t="s">
        <v>4</v>
      </c>
      <c r="L104" s="353" t="s">
        <v>4</v>
      </c>
      <c r="M104" s="353" t="s">
        <v>4</v>
      </c>
      <c r="N104" s="353" t="s">
        <v>4</v>
      </c>
      <c r="O104" s="353" t="s">
        <v>4</v>
      </c>
      <c r="P104" s="353" t="s">
        <v>4</v>
      </c>
      <c r="Q104" s="353" t="s">
        <v>4</v>
      </c>
      <c r="R104" s="353" t="s">
        <v>4</v>
      </c>
      <c r="S104" s="353" t="s">
        <v>4</v>
      </c>
      <c r="T104" s="353" t="s">
        <v>4</v>
      </c>
      <c r="U104" s="12">
        <v>546.50699999999995</v>
      </c>
      <c r="V104" s="12">
        <v>762.91399999999999</v>
      </c>
      <c r="W104" s="12">
        <v>880.64200000000005</v>
      </c>
      <c r="X104" s="12">
        <v>936.40300000000002</v>
      </c>
      <c r="Y104" s="12">
        <v>748.36800000000005</v>
      </c>
      <c r="Z104" s="12">
        <v>733.78499999999997</v>
      </c>
      <c r="AA104" s="12">
        <v>393.55399999999997</v>
      </c>
      <c r="AB104" s="12">
        <v>600.346</v>
      </c>
      <c r="AC104" s="12" t="s">
        <v>115</v>
      </c>
      <c r="AD104" s="12" t="s">
        <v>115</v>
      </c>
      <c r="AE104" s="12" t="s">
        <v>115</v>
      </c>
      <c r="AF104" s="12" t="s">
        <v>115</v>
      </c>
      <c r="AG104" s="30">
        <v>2161.9</v>
      </c>
      <c r="AH104" s="736">
        <v>2629.23</v>
      </c>
      <c r="AI104" s="1113">
        <v>1900.8979999999999</v>
      </c>
    </row>
    <row r="105" spans="1:35" x14ac:dyDescent="0.2">
      <c r="A105" s="538" t="s">
        <v>354</v>
      </c>
      <c r="B105" s="353" t="s">
        <v>4</v>
      </c>
      <c r="C105" s="353" t="s">
        <v>4</v>
      </c>
      <c r="D105" s="353" t="s">
        <v>4</v>
      </c>
      <c r="E105" s="353" t="s">
        <v>4</v>
      </c>
      <c r="F105" s="353" t="s">
        <v>4</v>
      </c>
      <c r="G105" s="353" t="s">
        <v>4</v>
      </c>
      <c r="H105" s="353" t="s">
        <v>4</v>
      </c>
      <c r="I105" s="353" t="s">
        <v>4</v>
      </c>
      <c r="J105" s="353" t="s">
        <v>4</v>
      </c>
      <c r="K105" s="353" t="s">
        <v>4</v>
      </c>
      <c r="L105" s="353" t="s">
        <v>4</v>
      </c>
      <c r="M105" s="353" t="s">
        <v>4</v>
      </c>
      <c r="N105" s="353" t="s">
        <v>4</v>
      </c>
      <c r="O105" s="353" t="s">
        <v>4</v>
      </c>
      <c r="P105" s="353" t="s">
        <v>4</v>
      </c>
      <c r="Q105" s="353" t="s">
        <v>4</v>
      </c>
      <c r="R105" s="353" t="s">
        <v>4</v>
      </c>
      <c r="S105" s="353" t="s">
        <v>4</v>
      </c>
      <c r="T105" s="353" t="s">
        <v>4</v>
      </c>
      <c r="U105" s="12" t="s">
        <v>8</v>
      </c>
      <c r="V105" s="12" t="s">
        <v>8</v>
      </c>
      <c r="W105" s="12" t="s">
        <v>8</v>
      </c>
      <c r="X105" s="12" t="s">
        <v>8</v>
      </c>
      <c r="Y105" s="12" t="s">
        <v>8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8</v>
      </c>
      <c r="AF105" s="12" t="s">
        <v>8</v>
      </c>
      <c r="AG105" s="12" t="s">
        <v>8</v>
      </c>
      <c r="AH105" s="1116" t="s">
        <v>8</v>
      </c>
      <c r="AI105" s="1113" t="s">
        <v>8</v>
      </c>
    </row>
    <row r="106" spans="1:35" ht="22.5" x14ac:dyDescent="0.2">
      <c r="A106" s="538" t="s">
        <v>355</v>
      </c>
      <c r="B106" s="353" t="s">
        <v>4</v>
      </c>
      <c r="C106" s="353" t="s">
        <v>4</v>
      </c>
      <c r="D106" s="353" t="s">
        <v>4</v>
      </c>
      <c r="E106" s="353" t="s">
        <v>4</v>
      </c>
      <c r="F106" s="353" t="s">
        <v>4</v>
      </c>
      <c r="G106" s="353" t="s">
        <v>4</v>
      </c>
      <c r="H106" s="353" t="s">
        <v>4</v>
      </c>
      <c r="I106" s="353" t="s">
        <v>4</v>
      </c>
      <c r="J106" s="353" t="s">
        <v>4</v>
      </c>
      <c r="K106" s="353" t="s">
        <v>4</v>
      </c>
      <c r="L106" s="353" t="s">
        <v>4</v>
      </c>
      <c r="M106" s="353" t="s">
        <v>4</v>
      </c>
      <c r="N106" s="353" t="s">
        <v>4</v>
      </c>
      <c r="O106" s="353" t="s">
        <v>4</v>
      </c>
      <c r="P106" s="353" t="s">
        <v>4</v>
      </c>
      <c r="Q106" s="353" t="s">
        <v>4</v>
      </c>
      <c r="R106" s="353" t="s">
        <v>4</v>
      </c>
      <c r="S106" s="353" t="s">
        <v>4</v>
      </c>
      <c r="T106" s="353" t="s">
        <v>4</v>
      </c>
      <c r="U106" s="12" t="s">
        <v>8</v>
      </c>
      <c r="V106" s="12" t="s">
        <v>8</v>
      </c>
      <c r="W106" s="12" t="s">
        <v>8</v>
      </c>
      <c r="X106" s="12">
        <v>1.5249999999999999</v>
      </c>
      <c r="Y106" s="12" t="s">
        <v>8</v>
      </c>
      <c r="Z106" s="12" t="s">
        <v>8</v>
      </c>
      <c r="AA106" s="12" t="s">
        <v>8</v>
      </c>
      <c r="AB106" s="12" t="s">
        <v>8</v>
      </c>
      <c r="AC106" s="12" t="s">
        <v>8</v>
      </c>
      <c r="AD106" s="12" t="s">
        <v>8</v>
      </c>
      <c r="AE106" s="12" t="s">
        <v>8</v>
      </c>
      <c r="AF106" s="12" t="s">
        <v>8</v>
      </c>
      <c r="AG106" s="12" t="s">
        <v>8</v>
      </c>
      <c r="AH106" s="1116" t="s">
        <v>8</v>
      </c>
      <c r="AI106" s="1113" t="s">
        <v>8</v>
      </c>
    </row>
    <row r="107" spans="1:35" ht="22.5" x14ac:dyDescent="0.2">
      <c r="A107" s="538" t="s">
        <v>356</v>
      </c>
      <c r="B107" s="353" t="s">
        <v>4</v>
      </c>
      <c r="C107" s="353" t="s">
        <v>4</v>
      </c>
      <c r="D107" s="353" t="s">
        <v>4</v>
      </c>
      <c r="E107" s="353" t="s">
        <v>4</v>
      </c>
      <c r="F107" s="353" t="s">
        <v>4</v>
      </c>
      <c r="G107" s="353" t="s">
        <v>4</v>
      </c>
      <c r="H107" s="353" t="s">
        <v>4</v>
      </c>
      <c r="I107" s="353" t="s">
        <v>4</v>
      </c>
      <c r="J107" s="353" t="s">
        <v>4</v>
      </c>
      <c r="K107" s="353" t="s">
        <v>4</v>
      </c>
      <c r="L107" s="353" t="s">
        <v>4</v>
      </c>
      <c r="M107" s="353" t="s">
        <v>4</v>
      </c>
      <c r="N107" s="353" t="s">
        <v>4</v>
      </c>
      <c r="O107" s="353" t="s">
        <v>4</v>
      </c>
      <c r="P107" s="353" t="s">
        <v>4</v>
      </c>
      <c r="Q107" s="353" t="s">
        <v>4</v>
      </c>
      <c r="R107" s="353" t="s">
        <v>4</v>
      </c>
      <c r="S107" s="353" t="s">
        <v>4</v>
      </c>
      <c r="T107" s="353" t="s">
        <v>4</v>
      </c>
      <c r="U107" s="12" t="s">
        <v>8</v>
      </c>
      <c r="V107" s="12" t="s">
        <v>8</v>
      </c>
      <c r="W107" s="12" t="s">
        <v>8</v>
      </c>
      <c r="X107" s="12" t="s">
        <v>8</v>
      </c>
      <c r="Y107" s="12" t="s">
        <v>8</v>
      </c>
      <c r="Z107" s="12" t="s">
        <v>8</v>
      </c>
      <c r="AA107" s="12" t="s">
        <v>8</v>
      </c>
      <c r="AB107" s="12" t="s">
        <v>8</v>
      </c>
      <c r="AC107" s="12" t="s">
        <v>8</v>
      </c>
      <c r="AD107" s="12" t="s">
        <v>8</v>
      </c>
      <c r="AE107" s="12" t="s">
        <v>8</v>
      </c>
      <c r="AF107" s="12" t="s">
        <v>8</v>
      </c>
      <c r="AG107" s="12" t="s">
        <v>8</v>
      </c>
      <c r="AH107" s="1116" t="s">
        <v>8</v>
      </c>
      <c r="AI107" s="1113" t="s">
        <v>8</v>
      </c>
    </row>
    <row r="108" spans="1:35" ht="22.5" x14ac:dyDescent="0.2">
      <c r="A108" s="538" t="s">
        <v>357</v>
      </c>
      <c r="B108" s="353" t="s">
        <v>4</v>
      </c>
      <c r="C108" s="353" t="s">
        <v>4</v>
      </c>
      <c r="D108" s="353" t="s">
        <v>4</v>
      </c>
      <c r="E108" s="353" t="s">
        <v>4</v>
      </c>
      <c r="F108" s="353" t="s">
        <v>4</v>
      </c>
      <c r="G108" s="353" t="s">
        <v>4</v>
      </c>
      <c r="H108" s="353" t="s">
        <v>4</v>
      </c>
      <c r="I108" s="353" t="s">
        <v>4</v>
      </c>
      <c r="J108" s="353" t="s">
        <v>4</v>
      </c>
      <c r="K108" s="353" t="s">
        <v>4</v>
      </c>
      <c r="L108" s="353" t="s">
        <v>4</v>
      </c>
      <c r="M108" s="353" t="s">
        <v>4</v>
      </c>
      <c r="N108" s="353" t="s">
        <v>4</v>
      </c>
      <c r="O108" s="353" t="s">
        <v>4</v>
      </c>
      <c r="P108" s="353" t="s">
        <v>4</v>
      </c>
      <c r="Q108" s="353" t="s">
        <v>4</v>
      </c>
      <c r="R108" s="353" t="s">
        <v>4</v>
      </c>
      <c r="S108" s="353" t="s">
        <v>4</v>
      </c>
      <c r="T108" s="353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12" t="s">
        <v>8</v>
      </c>
      <c r="AC108" s="12" t="s">
        <v>8</v>
      </c>
      <c r="AD108" s="12" t="s">
        <v>8</v>
      </c>
      <c r="AE108" s="12" t="s">
        <v>8</v>
      </c>
      <c r="AF108" s="12" t="s">
        <v>8</v>
      </c>
      <c r="AG108" s="12" t="s">
        <v>8</v>
      </c>
      <c r="AH108" s="1116" t="s">
        <v>8</v>
      </c>
      <c r="AI108" s="1113" t="s">
        <v>8</v>
      </c>
    </row>
    <row r="109" spans="1:35" ht="22.5" x14ac:dyDescent="0.2">
      <c r="A109" s="538" t="s">
        <v>358</v>
      </c>
      <c r="B109" s="353" t="s">
        <v>4</v>
      </c>
      <c r="C109" s="353" t="s">
        <v>4</v>
      </c>
      <c r="D109" s="353" t="s">
        <v>4</v>
      </c>
      <c r="E109" s="353" t="s">
        <v>4</v>
      </c>
      <c r="F109" s="353" t="s">
        <v>4</v>
      </c>
      <c r="G109" s="353" t="s">
        <v>4</v>
      </c>
      <c r="H109" s="353" t="s">
        <v>4</v>
      </c>
      <c r="I109" s="353" t="s">
        <v>4</v>
      </c>
      <c r="J109" s="353" t="s">
        <v>4</v>
      </c>
      <c r="K109" s="353" t="s">
        <v>4</v>
      </c>
      <c r="L109" s="353" t="s">
        <v>4</v>
      </c>
      <c r="M109" s="353" t="s">
        <v>4</v>
      </c>
      <c r="N109" s="353" t="s">
        <v>4</v>
      </c>
      <c r="O109" s="353" t="s">
        <v>4</v>
      </c>
      <c r="P109" s="353" t="s">
        <v>4</v>
      </c>
      <c r="Q109" s="353" t="s">
        <v>4</v>
      </c>
      <c r="R109" s="353" t="s">
        <v>4</v>
      </c>
      <c r="S109" s="353" t="s">
        <v>4</v>
      </c>
      <c r="T109" s="353" t="s">
        <v>4</v>
      </c>
      <c r="U109" s="12" t="s">
        <v>8</v>
      </c>
      <c r="V109" s="12" t="s">
        <v>8</v>
      </c>
      <c r="W109" s="12" t="s">
        <v>8</v>
      </c>
      <c r="X109" s="12" t="s">
        <v>8</v>
      </c>
      <c r="Y109" s="12" t="s">
        <v>8</v>
      </c>
      <c r="Z109" s="12" t="s">
        <v>8</v>
      </c>
      <c r="AA109" s="12" t="s">
        <v>8</v>
      </c>
      <c r="AB109" s="12" t="s">
        <v>8</v>
      </c>
      <c r="AC109" s="12" t="s">
        <v>8</v>
      </c>
      <c r="AD109" s="12" t="s">
        <v>8</v>
      </c>
      <c r="AE109" s="12" t="s">
        <v>8</v>
      </c>
      <c r="AF109" s="12" t="s">
        <v>8</v>
      </c>
      <c r="AG109" s="12" t="s">
        <v>8</v>
      </c>
      <c r="AH109" s="1116" t="s">
        <v>8</v>
      </c>
      <c r="AI109" s="1113" t="s">
        <v>8</v>
      </c>
    </row>
    <row r="110" spans="1:35" x14ac:dyDescent="0.2">
      <c r="A110" s="538" t="s">
        <v>359</v>
      </c>
      <c r="B110" s="353" t="s">
        <v>4</v>
      </c>
      <c r="C110" s="353" t="s">
        <v>4</v>
      </c>
      <c r="D110" s="353" t="s">
        <v>4</v>
      </c>
      <c r="E110" s="353" t="s">
        <v>4</v>
      </c>
      <c r="F110" s="353" t="s">
        <v>4</v>
      </c>
      <c r="G110" s="353" t="s">
        <v>4</v>
      </c>
      <c r="H110" s="353" t="s">
        <v>4</v>
      </c>
      <c r="I110" s="353" t="s">
        <v>4</v>
      </c>
      <c r="J110" s="353" t="s">
        <v>4</v>
      </c>
      <c r="K110" s="353" t="s">
        <v>4</v>
      </c>
      <c r="L110" s="353" t="s">
        <v>4</v>
      </c>
      <c r="M110" s="353" t="s">
        <v>4</v>
      </c>
      <c r="N110" s="353" t="s">
        <v>4</v>
      </c>
      <c r="O110" s="353" t="s">
        <v>4</v>
      </c>
      <c r="P110" s="353" t="s">
        <v>4</v>
      </c>
      <c r="Q110" s="353" t="s">
        <v>4</v>
      </c>
      <c r="R110" s="353" t="s">
        <v>4</v>
      </c>
      <c r="S110" s="353" t="s">
        <v>4</v>
      </c>
      <c r="T110" s="353" t="s">
        <v>4</v>
      </c>
      <c r="U110" s="12" t="s">
        <v>8</v>
      </c>
      <c r="V110" s="12" t="s">
        <v>8</v>
      </c>
      <c r="W110" s="12" t="s">
        <v>8</v>
      </c>
      <c r="X110" s="12" t="s">
        <v>8</v>
      </c>
      <c r="Y110" s="12" t="s">
        <v>8</v>
      </c>
      <c r="Z110" s="12" t="s">
        <v>8</v>
      </c>
      <c r="AA110" s="12" t="s">
        <v>8</v>
      </c>
      <c r="AB110" s="12" t="s">
        <v>8</v>
      </c>
      <c r="AC110" s="12" t="s">
        <v>8</v>
      </c>
      <c r="AD110" s="12" t="s">
        <v>8</v>
      </c>
      <c r="AE110" s="12" t="s">
        <v>8</v>
      </c>
      <c r="AF110" s="12" t="s">
        <v>8</v>
      </c>
      <c r="AG110" s="12" t="s">
        <v>8</v>
      </c>
      <c r="AH110" s="1116" t="s">
        <v>8</v>
      </c>
      <c r="AI110" s="1113" t="s">
        <v>8</v>
      </c>
    </row>
    <row r="111" spans="1:35" x14ac:dyDescent="0.2">
      <c r="A111" s="538" t="s">
        <v>263</v>
      </c>
      <c r="B111" s="353" t="s">
        <v>4</v>
      </c>
      <c r="C111" s="353" t="s">
        <v>4</v>
      </c>
      <c r="D111" s="353" t="s">
        <v>4</v>
      </c>
      <c r="E111" s="353" t="s">
        <v>4</v>
      </c>
      <c r="F111" s="353" t="s">
        <v>4</v>
      </c>
      <c r="G111" s="353" t="s">
        <v>4</v>
      </c>
      <c r="H111" s="353" t="s">
        <v>4</v>
      </c>
      <c r="I111" s="353" t="s">
        <v>4</v>
      </c>
      <c r="J111" s="353" t="s">
        <v>4</v>
      </c>
      <c r="K111" s="353" t="s">
        <v>4</v>
      </c>
      <c r="L111" s="353" t="s">
        <v>4</v>
      </c>
      <c r="M111" s="353" t="s">
        <v>4</v>
      </c>
      <c r="N111" s="353" t="s">
        <v>4</v>
      </c>
      <c r="O111" s="353" t="s">
        <v>4</v>
      </c>
      <c r="P111" s="353" t="s">
        <v>4</v>
      </c>
      <c r="Q111" s="353" t="s">
        <v>4</v>
      </c>
      <c r="R111" s="353" t="s">
        <v>4</v>
      </c>
      <c r="S111" s="353" t="s">
        <v>4</v>
      </c>
      <c r="T111" s="353" t="s">
        <v>4</v>
      </c>
      <c r="U111" s="12" t="s">
        <v>8</v>
      </c>
      <c r="V111" s="12" t="s">
        <v>8</v>
      </c>
      <c r="W111" s="12" t="s">
        <v>8</v>
      </c>
      <c r="X111" s="12" t="s">
        <v>8</v>
      </c>
      <c r="Y111" s="12" t="s">
        <v>8</v>
      </c>
      <c r="Z111" s="12" t="s">
        <v>8</v>
      </c>
      <c r="AA111" s="12" t="s">
        <v>8</v>
      </c>
      <c r="AB111" s="12" t="s">
        <v>8</v>
      </c>
      <c r="AC111" s="12" t="s">
        <v>8</v>
      </c>
      <c r="AD111" s="12" t="s">
        <v>8</v>
      </c>
      <c r="AE111" s="12" t="s">
        <v>8</v>
      </c>
      <c r="AF111" s="12" t="s">
        <v>8</v>
      </c>
      <c r="AG111" s="12" t="s">
        <v>8</v>
      </c>
      <c r="AH111" s="1116" t="s">
        <v>8</v>
      </c>
      <c r="AI111" s="1113" t="s">
        <v>8</v>
      </c>
    </row>
    <row r="112" spans="1:35" ht="22.5" x14ac:dyDescent="0.2">
      <c r="A112" s="688" t="s">
        <v>131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151" t="s">
        <v>4</v>
      </c>
      <c r="L112" s="151" t="s">
        <v>4</v>
      </c>
      <c r="M112" s="151" t="s">
        <v>4</v>
      </c>
      <c r="N112" s="151" t="s">
        <v>4</v>
      </c>
      <c r="O112" s="151" t="s">
        <v>4</v>
      </c>
      <c r="P112" s="151" t="s">
        <v>4</v>
      </c>
      <c r="Q112" s="151" t="s">
        <v>4</v>
      </c>
      <c r="R112" s="151" t="s">
        <v>4</v>
      </c>
      <c r="S112" s="151" t="s">
        <v>4</v>
      </c>
      <c r="T112" s="151" t="s">
        <v>4</v>
      </c>
      <c r="U112" s="131"/>
      <c r="V112" s="131"/>
      <c r="W112" s="131"/>
      <c r="X112" s="131"/>
      <c r="Y112" s="131"/>
      <c r="Z112" s="131"/>
      <c r="AA112" s="131"/>
      <c r="AB112" s="131"/>
      <c r="AC112" s="34"/>
      <c r="AD112" s="85"/>
      <c r="AE112" s="23"/>
      <c r="AF112" s="23"/>
      <c r="AG112" s="64"/>
      <c r="AH112" s="773"/>
      <c r="AI112" s="749"/>
    </row>
    <row r="113" spans="1:35" x14ac:dyDescent="0.2">
      <c r="A113" s="323" t="s">
        <v>82</v>
      </c>
      <c r="B113" s="151" t="s">
        <v>4</v>
      </c>
      <c r="C113" s="151" t="s">
        <v>4</v>
      </c>
      <c r="D113" s="151" t="s">
        <v>4</v>
      </c>
      <c r="E113" s="151" t="s">
        <v>4</v>
      </c>
      <c r="F113" s="151" t="s">
        <v>4</v>
      </c>
      <c r="G113" s="151" t="s">
        <v>4</v>
      </c>
      <c r="H113" s="151" t="s">
        <v>4</v>
      </c>
      <c r="I113" s="151" t="s">
        <v>4</v>
      </c>
      <c r="J113" s="151" t="s">
        <v>4</v>
      </c>
      <c r="K113" s="151" t="s">
        <v>4</v>
      </c>
      <c r="L113" s="151" t="s">
        <v>4</v>
      </c>
      <c r="M113" s="151" t="s">
        <v>4</v>
      </c>
      <c r="N113" s="151" t="s">
        <v>4</v>
      </c>
      <c r="O113" s="151" t="s">
        <v>4</v>
      </c>
      <c r="P113" s="151" t="s">
        <v>4</v>
      </c>
      <c r="Q113" s="151" t="s">
        <v>4</v>
      </c>
      <c r="R113" s="151" t="s">
        <v>4</v>
      </c>
      <c r="S113" s="151" t="s">
        <v>4</v>
      </c>
      <c r="T113" s="151" t="s">
        <v>4</v>
      </c>
      <c r="U113" s="12" t="s">
        <v>8</v>
      </c>
      <c r="V113" s="12">
        <v>1.8380000000000001</v>
      </c>
      <c r="W113" s="12">
        <v>1.83</v>
      </c>
      <c r="X113" s="12">
        <v>2.1230000000000002</v>
      </c>
      <c r="Y113" s="12">
        <v>1.8680000000000001</v>
      </c>
      <c r="Z113" s="12">
        <v>141.011</v>
      </c>
      <c r="AA113" s="12">
        <v>983.44600000000003</v>
      </c>
      <c r="AB113" s="12">
        <v>1875.9369999999999</v>
      </c>
      <c r="AC113" s="12">
        <v>2103.2089999999998</v>
      </c>
      <c r="AD113" s="12">
        <v>2345.002</v>
      </c>
      <c r="AE113" s="12">
        <v>2104.5990000000002</v>
      </c>
      <c r="AF113" s="12">
        <v>2450.511</v>
      </c>
      <c r="AG113" s="1012">
        <v>2652.0619999999999</v>
      </c>
      <c r="AH113" s="736">
        <v>1329.211</v>
      </c>
      <c r="AI113" s="1113">
        <v>1747.4870000000001</v>
      </c>
    </row>
    <row r="114" spans="1:35" x14ac:dyDescent="0.2">
      <c r="A114" s="361" t="s">
        <v>347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151" t="s">
        <v>4</v>
      </c>
      <c r="L114" s="151" t="s">
        <v>4</v>
      </c>
      <c r="M114" s="151" t="s">
        <v>4</v>
      </c>
      <c r="N114" s="151" t="s">
        <v>4</v>
      </c>
      <c r="O114" s="151" t="s">
        <v>4</v>
      </c>
      <c r="P114" s="151" t="s">
        <v>4</v>
      </c>
      <c r="Q114" s="151" t="s">
        <v>4</v>
      </c>
      <c r="R114" s="151" t="s">
        <v>4</v>
      </c>
      <c r="S114" s="151" t="s">
        <v>4</v>
      </c>
      <c r="T114" s="151" t="s">
        <v>4</v>
      </c>
      <c r="U114" s="1014" t="s">
        <v>4</v>
      </c>
      <c r="V114" s="1014" t="s">
        <v>4</v>
      </c>
      <c r="W114" s="1014" t="s">
        <v>4</v>
      </c>
      <c r="X114" s="1014" t="s">
        <v>4</v>
      </c>
      <c r="Y114" s="1014" t="s">
        <v>4</v>
      </c>
      <c r="Z114" s="1014" t="s">
        <v>4</v>
      </c>
      <c r="AA114" s="1014" t="s">
        <v>4</v>
      </c>
      <c r="AB114" s="1014" t="s">
        <v>4</v>
      </c>
      <c r="AC114" s="1014" t="s">
        <v>4</v>
      </c>
      <c r="AD114" s="1014" t="s">
        <v>4</v>
      </c>
      <c r="AE114" s="1014" t="s">
        <v>4</v>
      </c>
      <c r="AF114" s="1014" t="s">
        <v>4</v>
      </c>
      <c r="AG114" s="1014" t="s">
        <v>4</v>
      </c>
      <c r="AH114" s="1115" t="s">
        <v>4</v>
      </c>
      <c r="AI114" s="1117" t="s">
        <v>4</v>
      </c>
    </row>
    <row r="115" spans="1:35" ht="22.5" x14ac:dyDescent="0.2">
      <c r="A115" s="688" t="s">
        <v>360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151" t="s">
        <v>4</v>
      </c>
      <c r="L115" s="151" t="s">
        <v>4</v>
      </c>
      <c r="M115" s="151" t="s">
        <v>4</v>
      </c>
      <c r="N115" s="151" t="s">
        <v>4</v>
      </c>
      <c r="O115" s="151" t="s">
        <v>4</v>
      </c>
      <c r="P115" s="151" t="s">
        <v>4</v>
      </c>
      <c r="Q115" s="151" t="s">
        <v>4</v>
      </c>
      <c r="R115" s="151" t="s">
        <v>4</v>
      </c>
      <c r="S115" s="151" t="s">
        <v>4</v>
      </c>
      <c r="T115" s="151" t="s">
        <v>4</v>
      </c>
      <c r="U115" s="131"/>
      <c r="V115" s="131"/>
      <c r="W115" s="131"/>
      <c r="X115" s="131"/>
      <c r="Y115" s="131"/>
      <c r="Z115" s="131"/>
      <c r="AA115" s="131"/>
      <c r="AB115" s="131"/>
      <c r="AC115" s="34"/>
      <c r="AD115" s="131"/>
      <c r="AE115" s="23"/>
      <c r="AF115" s="34"/>
      <c r="AG115" s="64"/>
      <c r="AH115" s="749"/>
      <c r="AI115" s="744"/>
    </row>
    <row r="116" spans="1:35" x14ac:dyDescent="0.2">
      <c r="A116" s="323" t="s">
        <v>361</v>
      </c>
      <c r="B116" s="151" t="s">
        <v>4</v>
      </c>
      <c r="C116" s="151" t="s">
        <v>4</v>
      </c>
      <c r="D116" s="151" t="s">
        <v>4</v>
      </c>
      <c r="E116" s="151" t="s">
        <v>4</v>
      </c>
      <c r="F116" s="151" t="s">
        <v>4</v>
      </c>
      <c r="G116" s="151" t="s">
        <v>4</v>
      </c>
      <c r="H116" s="151" t="s">
        <v>4</v>
      </c>
      <c r="I116" s="151" t="s">
        <v>4</v>
      </c>
      <c r="J116" s="151" t="s">
        <v>4</v>
      </c>
      <c r="K116" s="151" t="s">
        <v>4</v>
      </c>
      <c r="L116" s="151" t="s">
        <v>4</v>
      </c>
      <c r="M116" s="151" t="s">
        <v>4</v>
      </c>
      <c r="N116" s="151" t="s">
        <v>4</v>
      </c>
      <c r="O116" s="151" t="s">
        <v>4</v>
      </c>
      <c r="P116" s="151" t="s">
        <v>4</v>
      </c>
      <c r="Q116" s="151" t="s">
        <v>4</v>
      </c>
      <c r="R116" s="151" t="s">
        <v>4</v>
      </c>
      <c r="S116" s="151" t="s">
        <v>4</v>
      </c>
      <c r="T116" s="151" t="s">
        <v>4</v>
      </c>
      <c r="U116" s="12">
        <v>37.411000000000001</v>
      </c>
      <c r="V116" s="12">
        <v>29.498999999999999</v>
      </c>
      <c r="W116" s="12">
        <v>52.191000000000003</v>
      </c>
      <c r="X116" s="12">
        <v>63.173000000000002</v>
      </c>
      <c r="Y116" s="12">
        <v>79.013000000000005</v>
      </c>
      <c r="Z116" s="12">
        <v>61.932000000000002</v>
      </c>
      <c r="AA116" s="12">
        <v>53.469000000000001</v>
      </c>
      <c r="AB116" s="12">
        <v>55.225999999999999</v>
      </c>
      <c r="AC116" s="12">
        <v>71.313999999999993</v>
      </c>
      <c r="AD116" s="12">
        <v>63.384</v>
      </c>
      <c r="AE116" s="12">
        <v>83.126000000000005</v>
      </c>
      <c r="AF116" s="12">
        <v>236.44800000000001</v>
      </c>
      <c r="AG116" s="1012">
        <v>265.98200000000003</v>
      </c>
      <c r="AH116" s="1113">
        <v>237</v>
      </c>
      <c r="AI116" s="1113">
        <v>270.88799999999998</v>
      </c>
    </row>
    <row r="117" spans="1:35" x14ac:dyDescent="0.2">
      <c r="A117" s="361" t="s">
        <v>347</v>
      </c>
      <c r="B117" s="151" t="s">
        <v>4</v>
      </c>
      <c r="C117" s="151" t="s">
        <v>4</v>
      </c>
      <c r="D117" s="151" t="s">
        <v>4</v>
      </c>
      <c r="E117" s="151" t="s">
        <v>4</v>
      </c>
      <c r="F117" s="151" t="s">
        <v>4</v>
      </c>
      <c r="G117" s="151" t="s">
        <v>4</v>
      </c>
      <c r="H117" s="151" t="s">
        <v>4</v>
      </c>
      <c r="I117" s="151" t="s">
        <v>4</v>
      </c>
      <c r="J117" s="151" t="s">
        <v>4</v>
      </c>
      <c r="K117" s="151" t="s">
        <v>4</v>
      </c>
      <c r="L117" s="151" t="s">
        <v>4</v>
      </c>
      <c r="M117" s="151" t="s">
        <v>4</v>
      </c>
      <c r="N117" s="151" t="s">
        <v>4</v>
      </c>
      <c r="O117" s="151" t="s">
        <v>4</v>
      </c>
      <c r="P117" s="151" t="s">
        <v>4</v>
      </c>
      <c r="Q117" s="151" t="s">
        <v>4</v>
      </c>
      <c r="R117" s="151" t="s">
        <v>4</v>
      </c>
      <c r="S117" s="151" t="s">
        <v>4</v>
      </c>
      <c r="T117" s="151" t="s">
        <v>4</v>
      </c>
      <c r="U117" s="1014" t="s">
        <v>4</v>
      </c>
      <c r="V117" s="1014" t="s">
        <v>4</v>
      </c>
      <c r="W117" s="1014" t="s">
        <v>4</v>
      </c>
      <c r="X117" s="1014" t="s">
        <v>4</v>
      </c>
      <c r="Y117" s="1014" t="s">
        <v>4</v>
      </c>
      <c r="Z117" s="1014" t="s">
        <v>4</v>
      </c>
      <c r="AA117" s="1014" t="s">
        <v>4</v>
      </c>
      <c r="AB117" s="1014" t="s">
        <v>4</v>
      </c>
      <c r="AC117" s="1014" t="s">
        <v>4</v>
      </c>
      <c r="AD117" s="1014" t="s">
        <v>4</v>
      </c>
      <c r="AE117" s="1014" t="s">
        <v>4</v>
      </c>
      <c r="AF117" s="1014" t="s">
        <v>4</v>
      </c>
      <c r="AG117" s="1014" t="s">
        <v>4</v>
      </c>
      <c r="AH117" s="1114" t="s">
        <v>4</v>
      </c>
      <c r="AI117" s="1016" t="s">
        <v>4</v>
      </c>
    </row>
    <row r="118" spans="1:35" ht="22.5" x14ac:dyDescent="0.2">
      <c r="A118" s="190" t="s">
        <v>362</v>
      </c>
      <c r="B118" s="1017" t="s">
        <v>8</v>
      </c>
      <c r="C118" s="1017" t="s">
        <v>8</v>
      </c>
      <c r="D118" s="1017" t="s">
        <v>8</v>
      </c>
      <c r="E118" s="1017" t="s">
        <v>8</v>
      </c>
      <c r="F118" s="1017" t="s">
        <v>8</v>
      </c>
      <c r="G118" s="1017" t="s">
        <v>8</v>
      </c>
      <c r="H118" s="1017" t="s">
        <v>8</v>
      </c>
      <c r="I118" s="1017" t="s">
        <v>8</v>
      </c>
      <c r="J118" s="1017" t="s">
        <v>8</v>
      </c>
      <c r="K118" s="1017" t="s">
        <v>8</v>
      </c>
      <c r="L118" s="1017" t="s">
        <v>8</v>
      </c>
      <c r="M118" s="1017" t="s">
        <v>8</v>
      </c>
      <c r="N118" s="1017" t="s">
        <v>8</v>
      </c>
      <c r="O118" s="1017" t="s">
        <v>8</v>
      </c>
      <c r="P118" s="1017" t="s">
        <v>8</v>
      </c>
      <c r="Q118" s="1017" t="s">
        <v>8</v>
      </c>
      <c r="R118" s="1017" t="s">
        <v>8</v>
      </c>
      <c r="S118" s="1017" t="s">
        <v>8</v>
      </c>
      <c r="T118" s="1017" t="s">
        <v>8</v>
      </c>
      <c r="U118" s="1017" t="s">
        <v>8</v>
      </c>
      <c r="V118" s="1017" t="s">
        <v>8</v>
      </c>
      <c r="W118" s="1017" t="s">
        <v>8</v>
      </c>
      <c r="X118" s="1017" t="s">
        <v>8</v>
      </c>
      <c r="Y118" s="1017" t="s">
        <v>8</v>
      </c>
      <c r="Z118" s="1017" t="s">
        <v>8</v>
      </c>
      <c r="AA118" s="1017" t="s">
        <v>8</v>
      </c>
      <c r="AB118" s="1017" t="s">
        <v>8</v>
      </c>
      <c r="AC118" s="1017" t="s">
        <v>8</v>
      </c>
      <c r="AD118" s="1017" t="s">
        <v>8</v>
      </c>
      <c r="AE118" s="1017" t="s">
        <v>8</v>
      </c>
      <c r="AF118" s="1017" t="s">
        <v>8</v>
      </c>
      <c r="AG118" s="1017" t="s">
        <v>8</v>
      </c>
      <c r="AH118" s="1118" t="s">
        <v>8</v>
      </c>
      <c r="AI118" s="1119" t="s">
        <v>8</v>
      </c>
    </row>
    <row r="119" spans="1:35" x14ac:dyDescent="0.2">
      <c r="A119" s="190" t="s">
        <v>82</v>
      </c>
      <c r="B119" s="1017" t="s">
        <v>8</v>
      </c>
      <c r="C119" s="1017" t="s">
        <v>8</v>
      </c>
      <c r="D119" s="1017" t="s">
        <v>8</v>
      </c>
      <c r="E119" s="1017" t="s">
        <v>8</v>
      </c>
      <c r="F119" s="1017" t="s">
        <v>8</v>
      </c>
      <c r="G119" s="1017" t="s">
        <v>8</v>
      </c>
      <c r="H119" s="1017" t="s">
        <v>8</v>
      </c>
      <c r="I119" s="1017" t="s">
        <v>8</v>
      </c>
      <c r="J119" s="1017" t="s">
        <v>8</v>
      </c>
      <c r="K119" s="1017" t="s">
        <v>8</v>
      </c>
      <c r="L119" s="1017" t="s">
        <v>8</v>
      </c>
      <c r="M119" s="1017" t="s">
        <v>8</v>
      </c>
      <c r="N119" s="1017" t="s">
        <v>8</v>
      </c>
      <c r="O119" s="1017" t="s">
        <v>8</v>
      </c>
      <c r="P119" s="1017" t="s">
        <v>8</v>
      </c>
      <c r="Q119" s="1017" t="s">
        <v>8</v>
      </c>
      <c r="R119" s="1017" t="s">
        <v>8</v>
      </c>
      <c r="S119" s="1017" t="s">
        <v>8</v>
      </c>
      <c r="T119" s="1017" t="s">
        <v>8</v>
      </c>
      <c r="U119" s="1017" t="s">
        <v>8</v>
      </c>
      <c r="V119" s="1017" t="s">
        <v>8</v>
      </c>
      <c r="W119" s="1017" t="s">
        <v>8</v>
      </c>
      <c r="X119" s="1017" t="s">
        <v>8</v>
      </c>
      <c r="Y119" s="1017" t="s">
        <v>8</v>
      </c>
      <c r="Z119" s="1017" t="s">
        <v>8</v>
      </c>
      <c r="AA119" s="1017" t="s">
        <v>8</v>
      </c>
      <c r="AB119" s="1017" t="s">
        <v>8</v>
      </c>
      <c r="AC119" s="1017" t="s">
        <v>8</v>
      </c>
      <c r="AD119" s="1017" t="s">
        <v>8</v>
      </c>
      <c r="AE119" s="1017" t="s">
        <v>8</v>
      </c>
      <c r="AF119" s="1017" t="s">
        <v>8</v>
      </c>
      <c r="AG119" s="1017" t="s">
        <v>8</v>
      </c>
      <c r="AH119" s="1118" t="s">
        <v>8</v>
      </c>
      <c r="AI119" s="1119" t="s">
        <v>8</v>
      </c>
    </row>
    <row r="120" spans="1:35" ht="33.75" x14ac:dyDescent="0.2">
      <c r="A120" s="190" t="s">
        <v>363</v>
      </c>
      <c r="B120" s="152" t="s">
        <v>8</v>
      </c>
      <c r="C120" s="152" t="s">
        <v>8</v>
      </c>
      <c r="D120" s="152" t="s">
        <v>8</v>
      </c>
      <c r="E120" s="152" t="s">
        <v>8</v>
      </c>
      <c r="F120" s="152" t="s">
        <v>8</v>
      </c>
      <c r="G120" s="152" t="s">
        <v>8</v>
      </c>
      <c r="H120" s="152" t="s">
        <v>8</v>
      </c>
      <c r="I120" s="152" t="s">
        <v>8</v>
      </c>
      <c r="J120" s="152" t="s">
        <v>8</v>
      </c>
      <c r="K120" s="152" t="s">
        <v>8</v>
      </c>
      <c r="L120" s="152" t="s">
        <v>8</v>
      </c>
      <c r="M120" s="152" t="s">
        <v>8</v>
      </c>
      <c r="N120" s="152" t="s">
        <v>8</v>
      </c>
      <c r="O120" s="152" t="s">
        <v>8</v>
      </c>
      <c r="P120" s="152" t="s">
        <v>8</v>
      </c>
      <c r="Q120" s="152" t="s">
        <v>8</v>
      </c>
      <c r="R120" s="152" t="s">
        <v>8</v>
      </c>
      <c r="S120" s="152" t="s">
        <v>8</v>
      </c>
      <c r="T120" s="152" t="s">
        <v>8</v>
      </c>
      <c r="U120" s="152" t="s">
        <v>8</v>
      </c>
      <c r="V120" s="152" t="s">
        <v>8</v>
      </c>
      <c r="W120" s="152" t="s">
        <v>8</v>
      </c>
      <c r="X120" s="152" t="s">
        <v>8</v>
      </c>
      <c r="Y120" s="152" t="s">
        <v>8</v>
      </c>
      <c r="Z120" s="152" t="s">
        <v>8</v>
      </c>
      <c r="AA120" s="152" t="s">
        <v>8</v>
      </c>
      <c r="AB120" s="152" t="s">
        <v>8</v>
      </c>
      <c r="AC120" s="152" t="s">
        <v>8</v>
      </c>
      <c r="AD120" s="152" t="s">
        <v>8</v>
      </c>
      <c r="AE120" s="152" t="s">
        <v>8</v>
      </c>
      <c r="AF120" s="152" t="s">
        <v>8</v>
      </c>
      <c r="AG120" s="152" t="s">
        <v>8</v>
      </c>
      <c r="AH120" s="152" t="s">
        <v>8</v>
      </c>
      <c r="AI120" s="151" t="s">
        <v>8</v>
      </c>
    </row>
    <row r="121" spans="1:35" x14ac:dyDescent="0.2">
      <c r="A121" s="190" t="s">
        <v>135</v>
      </c>
      <c r="B121" s="152" t="s">
        <v>8</v>
      </c>
      <c r="C121" s="152" t="s">
        <v>8</v>
      </c>
      <c r="D121" s="152" t="s">
        <v>8</v>
      </c>
      <c r="E121" s="152" t="s">
        <v>8</v>
      </c>
      <c r="F121" s="152" t="s">
        <v>8</v>
      </c>
      <c r="G121" s="152" t="s">
        <v>8</v>
      </c>
      <c r="H121" s="152" t="s">
        <v>8</v>
      </c>
      <c r="I121" s="152" t="s">
        <v>8</v>
      </c>
      <c r="J121" s="152" t="s">
        <v>8</v>
      </c>
      <c r="K121" s="152" t="s">
        <v>8</v>
      </c>
      <c r="L121" s="152" t="s">
        <v>8</v>
      </c>
      <c r="M121" s="152" t="s">
        <v>8</v>
      </c>
      <c r="N121" s="152" t="s">
        <v>8</v>
      </c>
      <c r="O121" s="152" t="s">
        <v>8</v>
      </c>
      <c r="P121" s="152" t="s">
        <v>8</v>
      </c>
      <c r="Q121" s="152" t="s">
        <v>8</v>
      </c>
      <c r="R121" s="152" t="s">
        <v>8</v>
      </c>
      <c r="S121" s="152" t="s">
        <v>8</v>
      </c>
      <c r="T121" s="152" t="s">
        <v>8</v>
      </c>
      <c r="U121" s="152" t="s">
        <v>8</v>
      </c>
      <c r="V121" s="152" t="s">
        <v>8</v>
      </c>
      <c r="W121" s="152" t="s">
        <v>8</v>
      </c>
      <c r="X121" s="152" t="s">
        <v>8</v>
      </c>
      <c r="Y121" s="152" t="s">
        <v>8</v>
      </c>
      <c r="Z121" s="152" t="s">
        <v>8</v>
      </c>
      <c r="AA121" s="152" t="s">
        <v>8</v>
      </c>
      <c r="AB121" s="152" t="s">
        <v>8</v>
      </c>
      <c r="AC121" s="152" t="s">
        <v>8</v>
      </c>
      <c r="AD121" s="152" t="s">
        <v>8</v>
      </c>
      <c r="AE121" s="152" t="s">
        <v>8</v>
      </c>
      <c r="AF121" s="152" t="s">
        <v>8</v>
      </c>
      <c r="AG121" s="152" t="s">
        <v>8</v>
      </c>
      <c r="AH121" s="152" t="s">
        <v>8</v>
      </c>
      <c r="AI121" s="151" t="s">
        <v>8</v>
      </c>
    </row>
    <row r="122" spans="1:35" x14ac:dyDescent="0.2">
      <c r="A122" s="190" t="s">
        <v>136</v>
      </c>
      <c r="B122" s="1017" t="s">
        <v>8</v>
      </c>
      <c r="C122" s="1017" t="s">
        <v>8</v>
      </c>
      <c r="D122" s="1017" t="s">
        <v>8</v>
      </c>
      <c r="E122" s="1017" t="s">
        <v>8</v>
      </c>
      <c r="F122" s="1017" t="s">
        <v>8</v>
      </c>
      <c r="G122" s="1017" t="s">
        <v>8</v>
      </c>
      <c r="H122" s="1017" t="s">
        <v>8</v>
      </c>
      <c r="I122" s="1017" t="s">
        <v>8</v>
      </c>
      <c r="J122" s="1017" t="s">
        <v>8</v>
      </c>
      <c r="K122" s="1017" t="s">
        <v>8</v>
      </c>
      <c r="L122" s="1017" t="s">
        <v>8</v>
      </c>
      <c r="M122" s="1017" t="s">
        <v>8</v>
      </c>
      <c r="N122" s="1017" t="s">
        <v>8</v>
      </c>
      <c r="O122" s="1017" t="s">
        <v>8</v>
      </c>
      <c r="P122" s="1017" t="s">
        <v>8</v>
      </c>
      <c r="Q122" s="1017" t="s">
        <v>8</v>
      </c>
      <c r="R122" s="1017" t="s">
        <v>8</v>
      </c>
      <c r="S122" s="1017" t="s">
        <v>8</v>
      </c>
      <c r="T122" s="1017" t="s">
        <v>8</v>
      </c>
      <c r="U122" s="1017" t="s">
        <v>8</v>
      </c>
      <c r="V122" s="1017" t="s">
        <v>8</v>
      </c>
      <c r="W122" s="1017" t="s">
        <v>8</v>
      </c>
      <c r="X122" s="1017" t="s">
        <v>8</v>
      </c>
      <c r="Y122" s="1017" t="s">
        <v>8</v>
      </c>
      <c r="Z122" s="1017" t="s">
        <v>8</v>
      </c>
      <c r="AA122" s="1017" t="s">
        <v>8</v>
      </c>
      <c r="AB122" s="1017" t="s">
        <v>8</v>
      </c>
      <c r="AC122" s="1017" t="s">
        <v>8</v>
      </c>
      <c r="AD122" s="1017" t="s">
        <v>8</v>
      </c>
      <c r="AE122" s="1017" t="s">
        <v>8</v>
      </c>
      <c r="AF122" s="1017" t="s">
        <v>8</v>
      </c>
      <c r="AG122" s="1017" t="s">
        <v>8</v>
      </c>
      <c r="AH122" s="1118" t="s">
        <v>8</v>
      </c>
      <c r="AI122" s="1119" t="s">
        <v>8</v>
      </c>
    </row>
    <row r="123" spans="1:35" x14ac:dyDescent="0.2">
      <c r="A123" s="190" t="s">
        <v>82</v>
      </c>
      <c r="B123" s="152" t="s">
        <v>8</v>
      </c>
      <c r="C123" s="152" t="s">
        <v>8</v>
      </c>
      <c r="D123" s="152" t="s">
        <v>8</v>
      </c>
      <c r="E123" s="152" t="s">
        <v>8</v>
      </c>
      <c r="F123" s="152" t="s">
        <v>8</v>
      </c>
      <c r="G123" s="152" t="s">
        <v>8</v>
      </c>
      <c r="H123" s="152" t="s">
        <v>8</v>
      </c>
      <c r="I123" s="152" t="s">
        <v>8</v>
      </c>
      <c r="J123" s="152" t="s">
        <v>8</v>
      </c>
      <c r="K123" s="152" t="s">
        <v>8</v>
      </c>
      <c r="L123" s="152" t="s">
        <v>8</v>
      </c>
      <c r="M123" s="152" t="s">
        <v>8</v>
      </c>
      <c r="N123" s="152" t="s">
        <v>8</v>
      </c>
      <c r="O123" s="152" t="s">
        <v>8</v>
      </c>
      <c r="P123" s="152" t="s">
        <v>8</v>
      </c>
      <c r="Q123" s="152" t="s">
        <v>8</v>
      </c>
      <c r="R123" s="152" t="s">
        <v>8</v>
      </c>
      <c r="S123" s="152" t="s">
        <v>8</v>
      </c>
      <c r="T123" s="152" t="s">
        <v>8</v>
      </c>
      <c r="U123" s="152" t="s">
        <v>8</v>
      </c>
      <c r="V123" s="152" t="s">
        <v>8</v>
      </c>
      <c r="W123" s="152" t="s">
        <v>8</v>
      </c>
      <c r="X123" s="152" t="s">
        <v>8</v>
      </c>
      <c r="Y123" s="152" t="s">
        <v>8</v>
      </c>
      <c r="Z123" s="152" t="s">
        <v>8</v>
      </c>
      <c r="AA123" s="152" t="s">
        <v>8</v>
      </c>
      <c r="AB123" s="152" t="s">
        <v>8</v>
      </c>
      <c r="AC123" s="152" t="s">
        <v>8</v>
      </c>
      <c r="AD123" s="152" t="s">
        <v>8</v>
      </c>
      <c r="AE123" s="152" t="s">
        <v>8</v>
      </c>
      <c r="AF123" s="152" t="s">
        <v>8</v>
      </c>
      <c r="AG123" s="152" t="s">
        <v>8</v>
      </c>
      <c r="AH123" s="152" t="s">
        <v>8</v>
      </c>
      <c r="AI123" s="151" t="s">
        <v>8</v>
      </c>
    </row>
    <row r="124" spans="1:35" ht="22.5" x14ac:dyDescent="0.2">
      <c r="A124" s="190" t="s">
        <v>364</v>
      </c>
      <c r="B124" s="152" t="s">
        <v>8</v>
      </c>
      <c r="C124" s="152" t="s">
        <v>8</v>
      </c>
      <c r="D124" s="152" t="s">
        <v>8</v>
      </c>
      <c r="E124" s="152" t="s">
        <v>8</v>
      </c>
      <c r="F124" s="152" t="s">
        <v>8</v>
      </c>
      <c r="G124" s="152" t="s">
        <v>8</v>
      </c>
      <c r="H124" s="152" t="s">
        <v>8</v>
      </c>
      <c r="I124" s="152" t="s">
        <v>8</v>
      </c>
      <c r="J124" s="152" t="s">
        <v>8</v>
      </c>
      <c r="K124" s="152" t="s">
        <v>8</v>
      </c>
      <c r="L124" s="152" t="s">
        <v>8</v>
      </c>
      <c r="M124" s="152" t="s">
        <v>8</v>
      </c>
      <c r="N124" s="152" t="s">
        <v>8</v>
      </c>
      <c r="O124" s="152" t="s">
        <v>8</v>
      </c>
      <c r="P124" s="152" t="s">
        <v>8</v>
      </c>
      <c r="Q124" s="152" t="s">
        <v>8</v>
      </c>
      <c r="R124" s="152" t="s">
        <v>8</v>
      </c>
      <c r="S124" s="152" t="s">
        <v>8</v>
      </c>
      <c r="T124" s="152" t="s">
        <v>8</v>
      </c>
      <c r="U124" s="152" t="s">
        <v>8</v>
      </c>
      <c r="V124" s="152" t="s">
        <v>8</v>
      </c>
      <c r="W124" s="152" t="s">
        <v>8</v>
      </c>
      <c r="X124" s="152" t="s">
        <v>8</v>
      </c>
      <c r="Y124" s="152" t="s">
        <v>8</v>
      </c>
      <c r="Z124" s="152" t="s">
        <v>8</v>
      </c>
      <c r="AA124" s="152" t="s">
        <v>8</v>
      </c>
      <c r="AB124" s="152" t="s">
        <v>8</v>
      </c>
      <c r="AC124" s="152" t="s">
        <v>8</v>
      </c>
      <c r="AD124" s="152" t="s">
        <v>8</v>
      </c>
      <c r="AE124" s="152" t="s">
        <v>8</v>
      </c>
      <c r="AF124" s="152" t="s">
        <v>8</v>
      </c>
      <c r="AG124" s="152" t="s">
        <v>8</v>
      </c>
      <c r="AH124" s="152" t="s">
        <v>8</v>
      </c>
      <c r="AI124" s="151" t="s">
        <v>8</v>
      </c>
    </row>
    <row r="125" spans="1:35" x14ac:dyDescent="0.2">
      <c r="A125" s="190" t="s">
        <v>138</v>
      </c>
      <c r="B125" s="1017" t="s">
        <v>8</v>
      </c>
      <c r="C125" s="1017" t="s">
        <v>8</v>
      </c>
      <c r="D125" s="1017" t="s">
        <v>8</v>
      </c>
      <c r="E125" s="1017" t="s">
        <v>8</v>
      </c>
      <c r="F125" s="1017" t="s">
        <v>8</v>
      </c>
      <c r="G125" s="1017" t="s">
        <v>8</v>
      </c>
      <c r="H125" s="1017" t="s">
        <v>8</v>
      </c>
      <c r="I125" s="1017" t="s">
        <v>8</v>
      </c>
      <c r="J125" s="1017" t="s">
        <v>8</v>
      </c>
      <c r="K125" s="1017" t="s">
        <v>8</v>
      </c>
      <c r="L125" s="1017" t="s">
        <v>8</v>
      </c>
      <c r="M125" s="1017" t="s">
        <v>8</v>
      </c>
      <c r="N125" s="1017" t="s">
        <v>8</v>
      </c>
      <c r="O125" s="1017" t="s">
        <v>8</v>
      </c>
      <c r="P125" s="1017" t="s">
        <v>8</v>
      </c>
      <c r="Q125" s="1017" t="s">
        <v>8</v>
      </c>
      <c r="R125" s="1017" t="s">
        <v>8</v>
      </c>
      <c r="S125" s="1017" t="s">
        <v>8</v>
      </c>
      <c r="T125" s="1017" t="s">
        <v>8</v>
      </c>
      <c r="U125" s="1017" t="s">
        <v>8</v>
      </c>
      <c r="V125" s="1017" t="s">
        <v>8</v>
      </c>
      <c r="W125" s="1017" t="s">
        <v>8</v>
      </c>
      <c r="X125" s="1017" t="s">
        <v>8</v>
      </c>
      <c r="Y125" s="1017" t="s">
        <v>8</v>
      </c>
      <c r="Z125" s="1017" t="s">
        <v>8</v>
      </c>
      <c r="AA125" s="1017" t="s">
        <v>8</v>
      </c>
      <c r="AB125" s="1017" t="s">
        <v>8</v>
      </c>
      <c r="AC125" s="1017" t="s">
        <v>8</v>
      </c>
      <c r="AD125" s="1017" t="s">
        <v>8</v>
      </c>
      <c r="AE125" s="1017" t="s">
        <v>8</v>
      </c>
      <c r="AF125" s="1017" t="s">
        <v>8</v>
      </c>
      <c r="AG125" s="1017" t="s">
        <v>8</v>
      </c>
      <c r="AH125" s="1118" t="s">
        <v>8</v>
      </c>
      <c r="AI125" s="1119" t="s">
        <v>8</v>
      </c>
    </row>
    <row r="126" spans="1:35" x14ac:dyDescent="0.2">
      <c r="A126" s="190" t="s">
        <v>82</v>
      </c>
      <c r="B126" s="152" t="s">
        <v>8</v>
      </c>
      <c r="C126" s="152" t="s">
        <v>8</v>
      </c>
      <c r="D126" s="152" t="s">
        <v>8</v>
      </c>
      <c r="E126" s="152" t="s">
        <v>8</v>
      </c>
      <c r="F126" s="152" t="s">
        <v>8</v>
      </c>
      <c r="G126" s="152" t="s">
        <v>8</v>
      </c>
      <c r="H126" s="152" t="s">
        <v>8</v>
      </c>
      <c r="I126" s="152" t="s">
        <v>8</v>
      </c>
      <c r="J126" s="152" t="s">
        <v>8</v>
      </c>
      <c r="K126" s="152" t="s">
        <v>8</v>
      </c>
      <c r="L126" s="152" t="s">
        <v>8</v>
      </c>
      <c r="M126" s="152" t="s">
        <v>8</v>
      </c>
      <c r="N126" s="152" t="s">
        <v>8</v>
      </c>
      <c r="O126" s="152" t="s">
        <v>8</v>
      </c>
      <c r="P126" s="152" t="s">
        <v>8</v>
      </c>
      <c r="Q126" s="152" t="s">
        <v>8</v>
      </c>
      <c r="R126" s="152" t="s">
        <v>8</v>
      </c>
      <c r="S126" s="152" t="s">
        <v>8</v>
      </c>
      <c r="T126" s="152" t="s">
        <v>8</v>
      </c>
      <c r="U126" s="152" t="s">
        <v>8</v>
      </c>
      <c r="V126" s="152" t="s">
        <v>8</v>
      </c>
      <c r="W126" s="152" t="s">
        <v>8</v>
      </c>
      <c r="X126" s="152" t="s">
        <v>8</v>
      </c>
      <c r="Y126" s="152" t="s">
        <v>8</v>
      </c>
      <c r="Z126" s="152" t="s">
        <v>8</v>
      </c>
      <c r="AA126" s="152" t="s">
        <v>8</v>
      </c>
      <c r="AB126" s="152" t="s">
        <v>8</v>
      </c>
      <c r="AC126" s="152" t="s">
        <v>8</v>
      </c>
      <c r="AD126" s="152" t="s">
        <v>8</v>
      </c>
      <c r="AE126" s="152" t="s">
        <v>8</v>
      </c>
      <c r="AF126" s="152" t="s">
        <v>8</v>
      </c>
      <c r="AG126" s="152" t="s">
        <v>8</v>
      </c>
      <c r="AH126" s="152" t="s">
        <v>8</v>
      </c>
      <c r="AI126" s="151" t="s">
        <v>8</v>
      </c>
    </row>
    <row r="127" spans="1:35" ht="22.5" x14ac:dyDescent="0.2">
      <c r="A127" s="190" t="s">
        <v>365</v>
      </c>
      <c r="B127" s="152" t="s">
        <v>8</v>
      </c>
      <c r="C127" s="152" t="s">
        <v>8</v>
      </c>
      <c r="D127" s="152" t="s">
        <v>8</v>
      </c>
      <c r="E127" s="152" t="s">
        <v>8</v>
      </c>
      <c r="F127" s="152" t="s">
        <v>8</v>
      </c>
      <c r="G127" s="152" t="s">
        <v>8</v>
      </c>
      <c r="H127" s="152" t="s">
        <v>8</v>
      </c>
      <c r="I127" s="152" t="s">
        <v>8</v>
      </c>
      <c r="J127" s="152" t="s">
        <v>8</v>
      </c>
      <c r="K127" s="152" t="s">
        <v>8</v>
      </c>
      <c r="L127" s="152" t="s">
        <v>8</v>
      </c>
      <c r="M127" s="152" t="s">
        <v>8</v>
      </c>
      <c r="N127" s="152" t="s">
        <v>8</v>
      </c>
      <c r="O127" s="152" t="s">
        <v>8</v>
      </c>
      <c r="P127" s="152" t="s">
        <v>8</v>
      </c>
      <c r="Q127" s="152" t="s">
        <v>8</v>
      </c>
      <c r="R127" s="152" t="s">
        <v>8</v>
      </c>
      <c r="S127" s="152" t="s">
        <v>8</v>
      </c>
      <c r="T127" s="152" t="s">
        <v>8</v>
      </c>
      <c r="U127" s="152" t="s">
        <v>8</v>
      </c>
      <c r="V127" s="152" t="s">
        <v>8</v>
      </c>
      <c r="W127" s="152" t="s">
        <v>8</v>
      </c>
      <c r="X127" s="152" t="s">
        <v>8</v>
      </c>
      <c r="Y127" s="152" t="s">
        <v>8</v>
      </c>
      <c r="Z127" s="152" t="s">
        <v>8</v>
      </c>
      <c r="AA127" s="152" t="s">
        <v>8</v>
      </c>
      <c r="AB127" s="152" t="s">
        <v>8</v>
      </c>
      <c r="AC127" s="152" t="s">
        <v>8</v>
      </c>
      <c r="AD127" s="152" t="s">
        <v>8</v>
      </c>
      <c r="AE127" s="152" t="s">
        <v>8</v>
      </c>
      <c r="AF127" s="152" t="s">
        <v>8</v>
      </c>
      <c r="AG127" s="152" t="s">
        <v>8</v>
      </c>
      <c r="AH127" s="152" t="s">
        <v>8</v>
      </c>
      <c r="AI127" s="151" t="s">
        <v>8</v>
      </c>
    </row>
    <row r="128" spans="1:35" x14ac:dyDescent="0.2">
      <c r="A128" s="190" t="s">
        <v>366</v>
      </c>
      <c r="B128" s="58" t="s">
        <v>8</v>
      </c>
      <c r="C128" s="58" t="s">
        <v>8</v>
      </c>
      <c r="D128" s="58" t="s">
        <v>8</v>
      </c>
      <c r="E128" s="58" t="s">
        <v>8</v>
      </c>
      <c r="F128" s="58" t="s">
        <v>8</v>
      </c>
      <c r="G128" s="58" t="s">
        <v>8</v>
      </c>
      <c r="H128" s="58" t="s">
        <v>8</v>
      </c>
      <c r="I128" s="58" t="s">
        <v>8</v>
      </c>
      <c r="J128" s="58" t="s">
        <v>8</v>
      </c>
      <c r="K128" s="58" t="s">
        <v>8</v>
      </c>
      <c r="L128" s="58" t="s">
        <v>8</v>
      </c>
      <c r="M128" s="58" t="s">
        <v>8</v>
      </c>
      <c r="N128" s="58" t="s">
        <v>8</v>
      </c>
      <c r="O128" s="58" t="s">
        <v>8</v>
      </c>
      <c r="P128" s="58" t="s">
        <v>8</v>
      </c>
      <c r="Q128" s="58" t="s">
        <v>8</v>
      </c>
      <c r="R128" s="58" t="s">
        <v>8</v>
      </c>
      <c r="S128" s="58" t="s">
        <v>8</v>
      </c>
      <c r="T128" s="58" t="s">
        <v>8</v>
      </c>
      <c r="U128" s="60"/>
      <c r="V128" s="60"/>
      <c r="W128" s="60"/>
      <c r="X128" s="60"/>
      <c r="Y128" s="60"/>
      <c r="Z128" s="60"/>
      <c r="AA128" s="60"/>
      <c r="AB128" s="32"/>
      <c r="AC128" s="32"/>
      <c r="AD128" s="32"/>
      <c r="AE128" s="32"/>
      <c r="AF128" s="32"/>
      <c r="AG128" s="32"/>
      <c r="AH128" s="32"/>
      <c r="AI128" s="19"/>
    </row>
    <row r="129" spans="1:35" x14ac:dyDescent="0.2">
      <c r="A129" s="190" t="s">
        <v>267</v>
      </c>
      <c r="B129" s="151" t="s">
        <v>8</v>
      </c>
      <c r="C129" s="151" t="s">
        <v>8</v>
      </c>
      <c r="D129" s="151" t="s">
        <v>8</v>
      </c>
      <c r="E129" s="151" t="s">
        <v>8</v>
      </c>
      <c r="F129" s="151" t="s">
        <v>8</v>
      </c>
      <c r="G129" s="151" t="s">
        <v>8</v>
      </c>
      <c r="H129" s="151" t="s">
        <v>8</v>
      </c>
      <c r="I129" s="151" t="s">
        <v>8</v>
      </c>
      <c r="J129" s="151" t="s">
        <v>8</v>
      </c>
      <c r="K129" s="151" t="s">
        <v>8</v>
      </c>
      <c r="L129" s="151" t="s">
        <v>8</v>
      </c>
      <c r="M129" s="151" t="s">
        <v>8</v>
      </c>
      <c r="N129" s="151" t="s">
        <v>8</v>
      </c>
      <c r="O129" s="151" t="s">
        <v>8</v>
      </c>
      <c r="P129" s="151" t="s">
        <v>8</v>
      </c>
      <c r="Q129" s="151" t="s">
        <v>8</v>
      </c>
      <c r="R129" s="151" t="s">
        <v>8</v>
      </c>
      <c r="S129" s="151" t="s">
        <v>8</v>
      </c>
      <c r="T129" s="151" t="s">
        <v>8</v>
      </c>
      <c r="U129" s="30" t="s">
        <v>4</v>
      </c>
      <c r="V129" s="64">
        <v>7392.8</v>
      </c>
      <c r="W129" s="64">
        <v>9542.2000000000007</v>
      </c>
      <c r="X129" s="64">
        <v>9043.9</v>
      </c>
      <c r="Y129" s="64">
        <v>6258.5</v>
      </c>
      <c r="Z129" s="64">
        <v>15230.6</v>
      </c>
      <c r="AA129" s="64">
        <v>6704.1</v>
      </c>
      <c r="AB129" s="96">
        <v>6747.4</v>
      </c>
      <c r="AC129" s="96">
        <v>10250.700000000001</v>
      </c>
      <c r="AD129" s="96">
        <v>7594.2</v>
      </c>
      <c r="AE129" s="96">
        <v>11728.6</v>
      </c>
      <c r="AF129" s="96">
        <v>6422.6</v>
      </c>
      <c r="AG129" s="96">
        <v>20286.400000000001</v>
      </c>
      <c r="AH129" s="1120">
        <v>25997.7</v>
      </c>
      <c r="AI129" s="1030">
        <v>43269.3</v>
      </c>
    </row>
    <row r="130" spans="1:35" x14ac:dyDescent="0.2">
      <c r="A130" s="694" t="s">
        <v>367</v>
      </c>
      <c r="B130" s="1011" t="s">
        <v>8</v>
      </c>
      <c r="C130" s="1011" t="s">
        <v>8</v>
      </c>
      <c r="D130" s="1011" t="s">
        <v>8</v>
      </c>
      <c r="E130" s="1011" t="s">
        <v>8</v>
      </c>
      <c r="F130" s="1011" t="s">
        <v>8</v>
      </c>
      <c r="G130" s="1011" t="s">
        <v>8</v>
      </c>
      <c r="H130" s="1011" t="s">
        <v>8</v>
      </c>
      <c r="I130" s="1011" t="s">
        <v>8</v>
      </c>
      <c r="J130" s="1011" t="s">
        <v>8</v>
      </c>
      <c r="K130" s="1011" t="s">
        <v>8</v>
      </c>
      <c r="L130" s="1011" t="s">
        <v>8</v>
      </c>
      <c r="M130" s="1011" t="s">
        <v>8</v>
      </c>
      <c r="N130" s="1011" t="s">
        <v>8</v>
      </c>
      <c r="O130" s="1011" t="s">
        <v>8</v>
      </c>
      <c r="P130" s="1011" t="s">
        <v>8</v>
      </c>
      <c r="Q130" s="1011" t="s">
        <v>8</v>
      </c>
      <c r="R130" s="1011" t="s">
        <v>8</v>
      </c>
      <c r="S130" s="1011" t="s">
        <v>8</v>
      </c>
      <c r="T130" s="1011" t="s">
        <v>8</v>
      </c>
      <c r="U130" s="104" t="s">
        <v>4</v>
      </c>
      <c r="V130" s="64" t="s">
        <v>4</v>
      </c>
      <c r="W130" s="64">
        <v>125.4</v>
      </c>
      <c r="X130" s="64">
        <v>92.4</v>
      </c>
      <c r="Y130" s="64">
        <v>66.3</v>
      </c>
      <c r="Z130" s="64">
        <v>238.8</v>
      </c>
      <c r="AA130" s="64">
        <v>41.7</v>
      </c>
      <c r="AB130" s="36">
        <v>97.1</v>
      </c>
      <c r="AC130" s="32">
        <v>145.80000000000001</v>
      </c>
      <c r="AD130" s="96">
        <v>73.099999999999994</v>
      </c>
      <c r="AE130" s="96">
        <v>155.5</v>
      </c>
      <c r="AF130" s="436">
        <v>53.2</v>
      </c>
      <c r="AG130" s="32">
        <v>306.39999999999998</v>
      </c>
      <c r="AH130" s="142"/>
      <c r="AI130" s="292"/>
    </row>
    <row r="131" spans="1:35" x14ac:dyDescent="0.2">
      <c r="A131" s="1018" t="s">
        <v>368</v>
      </c>
      <c r="B131" s="58" t="s">
        <v>8</v>
      </c>
      <c r="C131" s="58" t="s">
        <v>8</v>
      </c>
      <c r="D131" s="58" t="s">
        <v>8</v>
      </c>
      <c r="E131" s="58" t="s">
        <v>8</v>
      </c>
      <c r="F131" s="58" t="s">
        <v>8</v>
      </c>
      <c r="G131" s="58" t="s">
        <v>8</v>
      </c>
      <c r="H131" s="58" t="s">
        <v>8</v>
      </c>
      <c r="I131" s="58" t="s">
        <v>8</v>
      </c>
      <c r="J131" s="58" t="s">
        <v>8</v>
      </c>
      <c r="K131" s="58" t="s">
        <v>8</v>
      </c>
      <c r="L131" s="58" t="s">
        <v>8</v>
      </c>
      <c r="M131" s="58" t="s">
        <v>8</v>
      </c>
      <c r="N131" s="58" t="s">
        <v>8</v>
      </c>
      <c r="O131" s="58" t="s">
        <v>8</v>
      </c>
      <c r="P131" s="58" t="s">
        <v>8</v>
      </c>
      <c r="Q131" s="58" t="s">
        <v>8</v>
      </c>
      <c r="R131" s="58" t="s">
        <v>8</v>
      </c>
      <c r="S131" s="58" t="s">
        <v>8</v>
      </c>
      <c r="T131" s="58" t="s">
        <v>8</v>
      </c>
      <c r="U131" s="64" t="s">
        <v>4</v>
      </c>
      <c r="V131" s="64" t="s">
        <v>4</v>
      </c>
      <c r="W131" s="64">
        <v>125.4</v>
      </c>
      <c r="X131" s="64">
        <v>92.4</v>
      </c>
      <c r="Y131" s="64">
        <v>66.3</v>
      </c>
      <c r="Z131" s="64">
        <v>238.8</v>
      </c>
      <c r="AA131" s="64">
        <v>41.7</v>
      </c>
      <c r="AB131" s="36">
        <v>97.1</v>
      </c>
      <c r="AC131" s="32">
        <v>145.80000000000001</v>
      </c>
      <c r="AD131" s="96">
        <v>73.099999999999994</v>
      </c>
      <c r="AE131" s="96">
        <v>155.5</v>
      </c>
      <c r="AF131" s="436">
        <v>53.2</v>
      </c>
      <c r="AG131" s="32">
        <v>306.39999999999998</v>
      </c>
      <c r="AH131" s="1102">
        <v>73.599999999999994</v>
      </c>
      <c r="AI131" s="1035">
        <v>268.10000000000002</v>
      </c>
    </row>
    <row r="132" spans="1:35" ht="22.5" x14ac:dyDescent="0.2">
      <c r="A132" s="208" t="s">
        <v>369</v>
      </c>
      <c r="B132" s="58" t="s">
        <v>8</v>
      </c>
      <c r="C132" s="58" t="s">
        <v>8</v>
      </c>
      <c r="D132" s="58" t="s">
        <v>8</v>
      </c>
      <c r="E132" s="58" t="s">
        <v>8</v>
      </c>
      <c r="F132" s="58" t="s">
        <v>8</v>
      </c>
      <c r="G132" s="58" t="s">
        <v>8</v>
      </c>
      <c r="H132" s="58" t="s">
        <v>8</v>
      </c>
      <c r="I132" s="58" t="s">
        <v>8</v>
      </c>
      <c r="J132" s="58" t="s">
        <v>8</v>
      </c>
      <c r="K132" s="58" t="s">
        <v>8</v>
      </c>
      <c r="L132" s="58" t="s">
        <v>8</v>
      </c>
      <c r="M132" s="58" t="s">
        <v>8</v>
      </c>
      <c r="N132" s="58" t="s">
        <v>8</v>
      </c>
      <c r="O132" s="58" t="s">
        <v>8</v>
      </c>
      <c r="P132" s="58" t="s">
        <v>8</v>
      </c>
      <c r="Q132" s="58" t="s">
        <v>8</v>
      </c>
      <c r="R132" s="58" t="s">
        <v>8</v>
      </c>
      <c r="S132" s="58" t="s">
        <v>8</v>
      </c>
      <c r="T132" s="58" t="s">
        <v>8</v>
      </c>
      <c r="U132" s="110" t="s">
        <v>4</v>
      </c>
      <c r="V132" s="110" t="s">
        <v>4</v>
      </c>
      <c r="W132" s="110">
        <v>125.4</v>
      </c>
      <c r="X132" s="64">
        <v>115.9</v>
      </c>
      <c r="Y132" s="64">
        <v>76.8</v>
      </c>
      <c r="Z132" s="64">
        <v>183.4</v>
      </c>
      <c r="AA132" s="64">
        <v>76.5</v>
      </c>
      <c r="AB132" s="64">
        <v>74.3</v>
      </c>
      <c r="AC132" s="96">
        <v>108.3</v>
      </c>
      <c r="AD132" s="96">
        <v>79.2</v>
      </c>
      <c r="AE132" s="96">
        <v>123.1</v>
      </c>
      <c r="AF132" s="1019">
        <v>65.5</v>
      </c>
      <c r="AG132" s="96">
        <v>200.7</v>
      </c>
      <c r="AH132" s="110">
        <v>147.69999999999999</v>
      </c>
      <c r="AI132" s="64">
        <v>396</v>
      </c>
    </row>
    <row r="133" spans="1:35" x14ac:dyDescent="0.2">
      <c r="A133" s="190" t="s">
        <v>370</v>
      </c>
      <c r="B133" s="58" t="s">
        <v>8</v>
      </c>
      <c r="C133" s="58" t="s">
        <v>8</v>
      </c>
      <c r="D133" s="58" t="s">
        <v>8</v>
      </c>
      <c r="E133" s="58" t="s">
        <v>8</v>
      </c>
      <c r="F133" s="58" t="s">
        <v>8</v>
      </c>
      <c r="G133" s="58" t="s">
        <v>8</v>
      </c>
      <c r="H133" s="58" t="s">
        <v>8</v>
      </c>
      <c r="I133" s="58" t="s">
        <v>8</v>
      </c>
      <c r="J133" s="58" t="s">
        <v>8</v>
      </c>
      <c r="K133" s="58" t="s">
        <v>8</v>
      </c>
      <c r="L133" s="58" t="s">
        <v>8</v>
      </c>
      <c r="M133" s="58" t="s">
        <v>8</v>
      </c>
      <c r="N133" s="58" t="s">
        <v>8</v>
      </c>
      <c r="O133" s="58" t="s">
        <v>8</v>
      </c>
      <c r="P133" s="58" t="s">
        <v>8</v>
      </c>
      <c r="Q133" s="58" t="s">
        <v>8</v>
      </c>
      <c r="R133" s="58" t="s">
        <v>8</v>
      </c>
      <c r="S133" s="58" t="s">
        <v>8</v>
      </c>
      <c r="T133" s="58" t="s">
        <v>8</v>
      </c>
      <c r="U133" s="64"/>
      <c r="V133" s="32"/>
      <c r="W133" s="64"/>
      <c r="X133" s="64"/>
      <c r="Y133" s="64"/>
      <c r="Z133" s="64"/>
      <c r="AA133" s="32"/>
      <c r="AB133" s="32"/>
      <c r="AC133" s="32"/>
      <c r="AD133" s="32"/>
      <c r="AE133" s="32"/>
      <c r="AF133" s="32"/>
      <c r="AG133" s="32"/>
      <c r="AH133" s="1102"/>
      <c r="AI133" s="1035"/>
    </row>
    <row r="134" spans="1:35" x14ac:dyDescent="0.2">
      <c r="A134" s="190" t="s">
        <v>371</v>
      </c>
      <c r="B134" s="151" t="s">
        <v>8</v>
      </c>
      <c r="C134" s="151" t="s">
        <v>8</v>
      </c>
      <c r="D134" s="151" t="s">
        <v>8</v>
      </c>
      <c r="E134" s="151" t="s">
        <v>8</v>
      </c>
      <c r="F134" s="151" t="s">
        <v>8</v>
      </c>
      <c r="G134" s="151" t="s">
        <v>8</v>
      </c>
      <c r="H134" s="151" t="s">
        <v>8</v>
      </c>
      <c r="I134" s="151" t="s">
        <v>8</v>
      </c>
      <c r="J134" s="151" t="s">
        <v>8</v>
      </c>
      <c r="K134" s="151" t="s">
        <v>8</v>
      </c>
      <c r="L134" s="151" t="s">
        <v>8</v>
      </c>
      <c r="M134" s="151" t="s">
        <v>8</v>
      </c>
      <c r="N134" s="151" t="s">
        <v>8</v>
      </c>
      <c r="O134" s="151" t="s">
        <v>8</v>
      </c>
      <c r="P134" s="151" t="s">
        <v>8</v>
      </c>
      <c r="Q134" s="151" t="s">
        <v>8</v>
      </c>
      <c r="R134" s="151" t="s">
        <v>8</v>
      </c>
      <c r="S134" s="151" t="s">
        <v>8</v>
      </c>
      <c r="T134" s="151" t="s">
        <v>8</v>
      </c>
      <c r="U134" s="64">
        <v>11</v>
      </c>
      <c r="V134" s="64">
        <v>5.4</v>
      </c>
      <c r="W134" s="64">
        <v>8.9</v>
      </c>
      <c r="X134" s="64">
        <v>7.5</v>
      </c>
      <c r="Y134" s="64">
        <v>8</v>
      </c>
      <c r="Z134" s="64">
        <v>9.1999999999999993</v>
      </c>
      <c r="AA134" s="64">
        <v>9.8000000000000007</v>
      </c>
      <c r="AB134" s="36">
        <v>21.9</v>
      </c>
      <c r="AC134" s="32">
        <v>26.8</v>
      </c>
      <c r="AD134" s="32">
        <v>37.200000000000003</v>
      </c>
      <c r="AE134" s="32">
        <v>34.1</v>
      </c>
      <c r="AF134" s="32">
        <v>36.200000000000003</v>
      </c>
      <c r="AG134" s="32">
        <v>39.700000000000003</v>
      </c>
      <c r="AH134" s="142">
        <v>40.6</v>
      </c>
      <c r="AI134" s="292">
        <v>18.5</v>
      </c>
    </row>
    <row r="135" spans="1:35" ht="22.5" x14ac:dyDescent="0.2">
      <c r="A135" s="694" t="s">
        <v>372</v>
      </c>
      <c r="B135" s="140" t="s">
        <v>8</v>
      </c>
      <c r="C135" s="140" t="s">
        <v>8</v>
      </c>
      <c r="D135" s="140" t="s">
        <v>8</v>
      </c>
      <c r="E135" s="140" t="s">
        <v>8</v>
      </c>
      <c r="F135" s="140" t="s">
        <v>8</v>
      </c>
      <c r="G135" s="140" t="s">
        <v>8</v>
      </c>
      <c r="H135" s="140" t="s">
        <v>8</v>
      </c>
      <c r="I135" s="140" t="s">
        <v>8</v>
      </c>
      <c r="J135" s="140" t="s">
        <v>8</v>
      </c>
      <c r="K135" s="140" t="s">
        <v>8</v>
      </c>
      <c r="L135" s="140" t="s">
        <v>8</v>
      </c>
      <c r="M135" s="140" t="s">
        <v>8</v>
      </c>
      <c r="N135" s="140" t="s">
        <v>8</v>
      </c>
      <c r="O135" s="140" t="s">
        <v>8</v>
      </c>
      <c r="P135" s="140" t="s">
        <v>8</v>
      </c>
      <c r="Q135" s="140" t="s">
        <v>8</v>
      </c>
      <c r="R135" s="140" t="s">
        <v>8</v>
      </c>
      <c r="S135" s="140" t="s">
        <v>8</v>
      </c>
      <c r="T135" s="140" t="s">
        <v>8</v>
      </c>
      <c r="U135" s="104"/>
      <c r="V135" s="64"/>
      <c r="W135" s="64"/>
      <c r="X135" s="32"/>
      <c r="Y135" s="64"/>
      <c r="Z135" s="64"/>
      <c r="AA135" s="64"/>
      <c r="AB135" s="36"/>
      <c r="AC135" s="96"/>
      <c r="AD135" s="32"/>
      <c r="AE135" s="32"/>
      <c r="AF135" s="111"/>
      <c r="AG135" s="32"/>
      <c r="AH135" s="1102"/>
      <c r="AI135" s="1035"/>
    </row>
    <row r="136" spans="1:35" x14ac:dyDescent="0.2">
      <c r="A136" s="190" t="s">
        <v>368</v>
      </c>
      <c r="B136" s="58" t="s">
        <v>8</v>
      </c>
      <c r="C136" s="58" t="s">
        <v>8</v>
      </c>
      <c r="D136" s="58" t="s">
        <v>8</v>
      </c>
      <c r="E136" s="58" t="s">
        <v>8</v>
      </c>
      <c r="F136" s="58" t="s">
        <v>8</v>
      </c>
      <c r="G136" s="58" t="s">
        <v>8</v>
      </c>
      <c r="H136" s="58" t="s">
        <v>8</v>
      </c>
      <c r="I136" s="58" t="s">
        <v>8</v>
      </c>
      <c r="J136" s="58" t="s">
        <v>8</v>
      </c>
      <c r="K136" s="58" t="s">
        <v>8</v>
      </c>
      <c r="L136" s="58" t="s">
        <v>8</v>
      </c>
      <c r="M136" s="58" t="s">
        <v>8</v>
      </c>
      <c r="N136" s="58" t="s">
        <v>8</v>
      </c>
      <c r="O136" s="58" t="s">
        <v>8</v>
      </c>
      <c r="P136" s="58" t="s">
        <v>8</v>
      </c>
      <c r="Q136" s="58" t="s">
        <v>8</v>
      </c>
      <c r="R136" s="58" t="s">
        <v>8</v>
      </c>
      <c r="S136" s="58" t="s">
        <v>8</v>
      </c>
      <c r="T136" s="58" t="s">
        <v>8</v>
      </c>
      <c r="U136" s="64">
        <v>110</v>
      </c>
      <c r="V136" s="64">
        <v>49.1</v>
      </c>
      <c r="W136" s="64">
        <v>164.8</v>
      </c>
      <c r="X136" s="32">
        <v>84.3</v>
      </c>
      <c r="Y136" s="64">
        <v>106.7</v>
      </c>
      <c r="Z136" s="64">
        <v>115</v>
      </c>
      <c r="AA136" s="64">
        <v>106.9</v>
      </c>
      <c r="AB136" s="36">
        <v>223.9</v>
      </c>
      <c r="AC136" s="96">
        <v>122</v>
      </c>
      <c r="AD136" s="32">
        <v>138.9</v>
      </c>
      <c r="AE136" s="32">
        <v>91.9</v>
      </c>
      <c r="AF136" s="111">
        <v>106.2</v>
      </c>
      <c r="AG136" s="32">
        <v>109.5</v>
      </c>
      <c r="AH136" s="142">
        <v>102.3</v>
      </c>
      <c r="AI136" s="292">
        <v>45.5</v>
      </c>
    </row>
    <row r="137" spans="1:35" ht="22.5" x14ac:dyDescent="0.2">
      <c r="A137" s="190" t="s">
        <v>373</v>
      </c>
      <c r="B137" s="58" t="s">
        <v>8</v>
      </c>
      <c r="C137" s="58" t="s">
        <v>8</v>
      </c>
      <c r="D137" s="58" t="s">
        <v>8</v>
      </c>
      <c r="E137" s="58" t="s">
        <v>8</v>
      </c>
      <c r="F137" s="58" t="s">
        <v>8</v>
      </c>
      <c r="G137" s="58" t="s">
        <v>8</v>
      </c>
      <c r="H137" s="58" t="s">
        <v>8</v>
      </c>
      <c r="I137" s="58" t="s">
        <v>8</v>
      </c>
      <c r="J137" s="58" t="s">
        <v>8</v>
      </c>
      <c r="K137" s="58" t="s">
        <v>8</v>
      </c>
      <c r="L137" s="58" t="s">
        <v>8</v>
      </c>
      <c r="M137" s="58" t="s">
        <v>8</v>
      </c>
      <c r="N137" s="58" t="s">
        <v>8</v>
      </c>
      <c r="O137" s="58" t="s">
        <v>8</v>
      </c>
      <c r="P137" s="58" t="s">
        <v>8</v>
      </c>
      <c r="Q137" s="58" t="s">
        <v>8</v>
      </c>
      <c r="R137" s="58" t="s">
        <v>8</v>
      </c>
      <c r="S137" s="58" t="s">
        <v>8</v>
      </c>
      <c r="T137" s="58" t="s">
        <v>8</v>
      </c>
      <c r="U137" s="50">
        <v>110</v>
      </c>
      <c r="V137" s="50">
        <v>54</v>
      </c>
      <c r="W137" s="50">
        <v>89</v>
      </c>
      <c r="X137" s="50">
        <v>75</v>
      </c>
      <c r="Y137" s="50">
        <v>80.099999999999994</v>
      </c>
      <c r="Z137" s="50">
        <v>92.1</v>
      </c>
      <c r="AA137" s="50">
        <v>98.4</v>
      </c>
      <c r="AB137" s="50">
        <v>220.4</v>
      </c>
      <c r="AC137" s="50">
        <v>268.89999999999998</v>
      </c>
      <c r="AD137" s="50">
        <v>373.4</v>
      </c>
      <c r="AE137" s="50">
        <v>343.2</v>
      </c>
      <c r="AF137" s="156">
        <v>364.5</v>
      </c>
      <c r="AG137" s="50">
        <v>399.1</v>
      </c>
      <c r="AH137" s="70">
        <v>408.3</v>
      </c>
      <c r="AI137" s="50">
        <v>185.8</v>
      </c>
    </row>
    <row r="138" spans="1:35" x14ac:dyDescent="0.2">
      <c r="A138" s="1018" t="s">
        <v>374</v>
      </c>
      <c r="B138" s="151" t="s">
        <v>8</v>
      </c>
      <c r="C138" s="151" t="s">
        <v>8</v>
      </c>
      <c r="D138" s="151" t="s">
        <v>8</v>
      </c>
      <c r="E138" s="151" t="s">
        <v>8</v>
      </c>
      <c r="F138" s="151" t="s">
        <v>8</v>
      </c>
      <c r="G138" s="151" t="s">
        <v>8</v>
      </c>
      <c r="H138" s="151" t="s">
        <v>8</v>
      </c>
      <c r="I138" s="151" t="s">
        <v>8</v>
      </c>
      <c r="J138" s="151" t="s">
        <v>8</v>
      </c>
      <c r="K138" s="151" t="s">
        <v>8</v>
      </c>
      <c r="L138" s="151" t="s">
        <v>8</v>
      </c>
      <c r="M138" s="151" t="s">
        <v>8</v>
      </c>
      <c r="N138" s="151" t="s">
        <v>8</v>
      </c>
      <c r="O138" s="151" t="s">
        <v>8</v>
      </c>
      <c r="P138" s="151" t="s">
        <v>8</v>
      </c>
      <c r="Q138" s="151" t="s">
        <v>8</v>
      </c>
      <c r="R138" s="151" t="s">
        <v>8</v>
      </c>
      <c r="S138" s="151" t="s">
        <v>8</v>
      </c>
      <c r="T138" s="151" t="s">
        <v>8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1022"/>
      <c r="AI138" s="19"/>
    </row>
    <row r="139" spans="1:35" x14ac:dyDescent="0.2">
      <c r="A139" s="190" t="s">
        <v>375</v>
      </c>
      <c r="B139" s="12" t="s">
        <v>8</v>
      </c>
      <c r="C139" s="12" t="s">
        <v>8</v>
      </c>
      <c r="D139" s="12" t="s">
        <v>8</v>
      </c>
      <c r="E139" s="12" t="s">
        <v>8</v>
      </c>
      <c r="F139" s="12" t="s">
        <v>8</v>
      </c>
      <c r="G139" s="12" t="s">
        <v>8</v>
      </c>
      <c r="H139" s="12" t="s">
        <v>8</v>
      </c>
      <c r="I139" s="12" t="s">
        <v>8</v>
      </c>
      <c r="J139" s="12" t="s">
        <v>8</v>
      </c>
      <c r="K139" s="12" t="s">
        <v>8</v>
      </c>
      <c r="L139" s="12" t="s">
        <v>8</v>
      </c>
      <c r="M139" s="12" t="s">
        <v>8</v>
      </c>
      <c r="N139" s="12" t="s">
        <v>8</v>
      </c>
      <c r="O139" s="12" t="s">
        <v>8</v>
      </c>
      <c r="P139" s="12" t="s">
        <v>8</v>
      </c>
      <c r="Q139" s="12" t="s">
        <v>8</v>
      </c>
      <c r="R139" s="12" t="s">
        <v>8</v>
      </c>
      <c r="S139" s="12" t="s">
        <v>8</v>
      </c>
      <c r="T139" s="12" t="s">
        <v>8</v>
      </c>
      <c r="U139" s="32" t="s">
        <v>8</v>
      </c>
      <c r="V139" s="109" t="s">
        <v>8</v>
      </c>
      <c r="W139" s="109" t="s">
        <v>8</v>
      </c>
      <c r="X139" s="109" t="s">
        <v>8</v>
      </c>
      <c r="Y139" s="109" t="s">
        <v>8</v>
      </c>
      <c r="Z139" s="109" t="s">
        <v>8</v>
      </c>
      <c r="AA139" s="109" t="s">
        <v>8</v>
      </c>
      <c r="AB139" s="109" t="s">
        <v>8</v>
      </c>
      <c r="AC139" s="32" t="s">
        <v>8</v>
      </c>
      <c r="AD139" s="32">
        <v>600</v>
      </c>
      <c r="AE139" s="32" t="s">
        <v>8</v>
      </c>
      <c r="AF139" s="32" t="s">
        <v>8</v>
      </c>
      <c r="AG139" s="32" t="s">
        <v>8</v>
      </c>
      <c r="AH139" s="1022" t="s">
        <v>8</v>
      </c>
      <c r="AI139" s="757" t="s">
        <v>8</v>
      </c>
    </row>
    <row r="140" spans="1:35" x14ac:dyDescent="0.2">
      <c r="A140" s="190" t="s">
        <v>376</v>
      </c>
      <c r="B140" s="12" t="s">
        <v>8</v>
      </c>
      <c r="C140" s="12" t="s">
        <v>8</v>
      </c>
      <c r="D140" s="12" t="s">
        <v>8</v>
      </c>
      <c r="E140" s="12" t="s">
        <v>8</v>
      </c>
      <c r="F140" s="12" t="s">
        <v>8</v>
      </c>
      <c r="G140" s="12" t="s">
        <v>8</v>
      </c>
      <c r="H140" s="12" t="s">
        <v>8</v>
      </c>
      <c r="I140" s="12" t="s">
        <v>8</v>
      </c>
      <c r="J140" s="12" t="s">
        <v>8</v>
      </c>
      <c r="K140" s="12" t="s">
        <v>8</v>
      </c>
      <c r="L140" s="12" t="s">
        <v>8</v>
      </c>
      <c r="M140" s="12" t="s">
        <v>8</v>
      </c>
      <c r="N140" s="12" t="s">
        <v>8</v>
      </c>
      <c r="O140" s="12" t="s">
        <v>8</v>
      </c>
      <c r="P140" s="12" t="s">
        <v>8</v>
      </c>
      <c r="Q140" s="12" t="s">
        <v>8</v>
      </c>
      <c r="R140" s="12" t="s">
        <v>8</v>
      </c>
      <c r="S140" s="12" t="s">
        <v>8</v>
      </c>
      <c r="T140" s="12" t="s">
        <v>8</v>
      </c>
      <c r="U140" s="32" t="s">
        <v>8</v>
      </c>
      <c r="V140" s="109" t="s">
        <v>8</v>
      </c>
      <c r="W140" s="109" t="s">
        <v>8</v>
      </c>
      <c r="X140" s="109" t="s">
        <v>8</v>
      </c>
      <c r="Y140" s="109" t="s">
        <v>8</v>
      </c>
      <c r="Z140" s="109" t="s">
        <v>8</v>
      </c>
      <c r="AA140" s="109" t="s">
        <v>8</v>
      </c>
      <c r="AB140" s="109" t="s">
        <v>8</v>
      </c>
      <c r="AC140" s="32" t="s">
        <v>8</v>
      </c>
      <c r="AD140" s="32" t="s">
        <v>8</v>
      </c>
      <c r="AE140" s="32">
        <v>320</v>
      </c>
      <c r="AF140" s="32" t="s">
        <v>8</v>
      </c>
      <c r="AG140" s="32" t="s">
        <v>8</v>
      </c>
      <c r="AH140" s="1022" t="s">
        <v>8</v>
      </c>
      <c r="AI140" s="757" t="s">
        <v>8</v>
      </c>
    </row>
    <row r="141" spans="1:35" x14ac:dyDescent="0.2">
      <c r="A141" s="190" t="s">
        <v>377</v>
      </c>
      <c r="B141" s="58" t="s">
        <v>8</v>
      </c>
      <c r="C141" s="58" t="s">
        <v>8</v>
      </c>
      <c r="D141" s="58" t="s">
        <v>8</v>
      </c>
      <c r="E141" s="58" t="s">
        <v>8</v>
      </c>
      <c r="F141" s="58" t="s">
        <v>8</v>
      </c>
      <c r="G141" s="58" t="s">
        <v>8</v>
      </c>
      <c r="H141" s="58" t="s">
        <v>8</v>
      </c>
      <c r="I141" s="58" t="s">
        <v>8</v>
      </c>
      <c r="J141" s="58" t="s">
        <v>8</v>
      </c>
      <c r="K141" s="58" t="s">
        <v>8</v>
      </c>
      <c r="L141" s="58" t="s">
        <v>8</v>
      </c>
      <c r="M141" s="58" t="s">
        <v>8</v>
      </c>
      <c r="N141" s="58" t="s">
        <v>8</v>
      </c>
      <c r="O141" s="58" t="s">
        <v>8</v>
      </c>
      <c r="P141" s="58" t="s">
        <v>8</v>
      </c>
      <c r="Q141" s="58" t="s">
        <v>8</v>
      </c>
      <c r="R141" s="58" t="s">
        <v>8</v>
      </c>
      <c r="S141" s="58" t="s">
        <v>8</v>
      </c>
      <c r="T141" s="58" t="s">
        <v>8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1022"/>
      <c r="AI141" s="757"/>
    </row>
    <row r="142" spans="1:35" x14ac:dyDescent="0.2">
      <c r="A142" s="190" t="s">
        <v>378</v>
      </c>
      <c r="B142" s="79" t="s">
        <v>8</v>
      </c>
      <c r="C142" s="79" t="s">
        <v>8</v>
      </c>
      <c r="D142" s="79" t="s">
        <v>8</v>
      </c>
      <c r="E142" s="79" t="s">
        <v>8</v>
      </c>
      <c r="F142" s="79" t="s">
        <v>8</v>
      </c>
      <c r="G142" s="79" t="s">
        <v>8</v>
      </c>
      <c r="H142" s="79" t="s">
        <v>8</v>
      </c>
      <c r="I142" s="79" t="s">
        <v>8</v>
      </c>
      <c r="J142" s="79" t="s">
        <v>8</v>
      </c>
      <c r="K142" s="79" t="s">
        <v>8</v>
      </c>
      <c r="L142" s="79" t="s">
        <v>8</v>
      </c>
      <c r="M142" s="79" t="s">
        <v>8</v>
      </c>
      <c r="N142" s="79" t="s">
        <v>8</v>
      </c>
      <c r="O142" s="79" t="s">
        <v>8</v>
      </c>
      <c r="P142" s="79" t="s">
        <v>8</v>
      </c>
      <c r="Q142" s="79" t="s">
        <v>8</v>
      </c>
      <c r="R142" s="79" t="s">
        <v>8</v>
      </c>
      <c r="S142" s="79" t="s">
        <v>8</v>
      </c>
      <c r="T142" s="79" t="s">
        <v>8</v>
      </c>
      <c r="U142" s="32" t="s">
        <v>8</v>
      </c>
      <c r="V142" s="109" t="s">
        <v>8</v>
      </c>
      <c r="W142" s="109" t="s">
        <v>8</v>
      </c>
      <c r="X142" s="109" t="s">
        <v>8</v>
      </c>
      <c r="Y142" s="109" t="s">
        <v>8</v>
      </c>
      <c r="Z142" s="109" t="s">
        <v>8</v>
      </c>
      <c r="AA142" s="109" t="s">
        <v>8</v>
      </c>
      <c r="AB142" s="30" t="s">
        <v>8</v>
      </c>
      <c r="AC142" s="32" t="s">
        <v>8</v>
      </c>
      <c r="AD142" s="32" t="s">
        <v>8</v>
      </c>
      <c r="AE142" s="32" t="s">
        <v>8</v>
      </c>
      <c r="AF142" s="32" t="s">
        <v>8</v>
      </c>
      <c r="AG142" s="32" t="s">
        <v>8</v>
      </c>
      <c r="AH142" s="1022" t="s">
        <v>8</v>
      </c>
      <c r="AI142" s="757" t="s">
        <v>8</v>
      </c>
    </row>
    <row r="143" spans="1:35" x14ac:dyDescent="0.2">
      <c r="A143" s="190" t="s">
        <v>379</v>
      </c>
      <c r="B143" s="12" t="s">
        <v>8</v>
      </c>
      <c r="C143" s="12" t="s">
        <v>8</v>
      </c>
      <c r="D143" s="12" t="s">
        <v>8</v>
      </c>
      <c r="E143" s="12" t="s">
        <v>8</v>
      </c>
      <c r="F143" s="12" t="s">
        <v>8</v>
      </c>
      <c r="G143" s="12" t="s">
        <v>8</v>
      </c>
      <c r="H143" s="12" t="s">
        <v>8</v>
      </c>
      <c r="I143" s="12" t="s">
        <v>8</v>
      </c>
      <c r="J143" s="12" t="s">
        <v>8</v>
      </c>
      <c r="K143" s="12" t="s">
        <v>8</v>
      </c>
      <c r="L143" s="12" t="s">
        <v>8</v>
      </c>
      <c r="M143" s="12" t="s">
        <v>8</v>
      </c>
      <c r="N143" s="12" t="s">
        <v>8</v>
      </c>
      <c r="O143" s="12" t="s">
        <v>8</v>
      </c>
      <c r="P143" s="12" t="s">
        <v>8</v>
      </c>
      <c r="Q143" s="12" t="s">
        <v>8</v>
      </c>
      <c r="R143" s="12" t="s">
        <v>8</v>
      </c>
      <c r="S143" s="12" t="s">
        <v>8</v>
      </c>
      <c r="T143" s="12" t="s">
        <v>8</v>
      </c>
      <c r="U143" s="32" t="s">
        <v>8</v>
      </c>
      <c r="V143" s="32" t="s">
        <v>8</v>
      </c>
      <c r="W143" s="32" t="s">
        <v>8</v>
      </c>
      <c r="X143" s="32" t="s">
        <v>8</v>
      </c>
      <c r="Y143" s="32" t="s">
        <v>8</v>
      </c>
      <c r="Z143" s="32" t="s">
        <v>8</v>
      </c>
      <c r="AA143" s="32" t="s">
        <v>8</v>
      </c>
      <c r="AB143" s="32" t="s">
        <v>8</v>
      </c>
      <c r="AC143" s="32" t="s">
        <v>8</v>
      </c>
      <c r="AD143" s="32" t="s">
        <v>8</v>
      </c>
      <c r="AE143" s="32" t="s">
        <v>8</v>
      </c>
      <c r="AF143" s="32" t="s">
        <v>8</v>
      </c>
      <c r="AG143" s="32" t="s">
        <v>8</v>
      </c>
      <c r="AH143" s="1102" t="s">
        <v>8</v>
      </c>
      <c r="AI143" s="1035" t="s">
        <v>8</v>
      </c>
    </row>
    <row r="144" spans="1:35" ht="22.5" x14ac:dyDescent="0.2">
      <c r="A144" s="446" t="s">
        <v>380</v>
      </c>
      <c r="B144" s="151" t="s">
        <v>8</v>
      </c>
      <c r="C144" s="151" t="s">
        <v>8</v>
      </c>
      <c r="D144" s="151" t="s">
        <v>8</v>
      </c>
      <c r="E144" s="151" t="s">
        <v>8</v>
      </c>
      <c r="F144" s="151" t="s">
        <v>8</v>
      </c>
      <c r="G144" s="151" t="s">
        <v>8</v>
      </c>
      <c r="H144" s="151" t="s">
        <v>8</v>
      </c>
      <c r="I144" s="151" t="s">
        <v>8</v>
      </c>
      <c r="J144" s="151" t="s">
        <v>8</v>
      </c>
      <c r="K144" s="151" t="s">
        <v>8</v>
      </c>
      <c r="L144" s="151" t="s">
        <v>8</v>
      </c>
      <c r="M144" s="151" t="s">
        <v>8</v>
      </c>
      <c r="N144" s="151" t="s">
        <v>8</v>
      </c>
      <c r="O144" s="151" t="s">
        <v>8</v>
      </c>
      <c r="P144" s="151" t="s">
        <v>8</v>
      </c>
      <c r="Q144" s="151" t="s">
        <v>8</v>
      </c>
      <c r="R144" s="151" t="s">
        <v>8</v>
      </c>
      <c r="S144" s="151" t="s">
        <v>8</v>
      </c>
      <c r="T144" s="151" t="s">
        <v>8</v>
      </c>
      <c r="U144" s="64">
        <v>119844.837</v>
      </c>
      <c r="V144" s="64">
        <v>128477.075</v>
      </c>
      <c r="W144" s="64">
        <v>134900.255</v>
      </c>
      <c r="X144" s="64">
        <v>154351.04399999999</v>
      </c>
      <c r="Y144" s="64">
        <v>163356.16500000001</v>
      </c>
      <c r="Z144" s="64">
        <v>166645.45310909001</v>
      </c>
      <c r="AA144" s="64">
        <v>59131.802906850004</v>
      </c>
      <c r="AB144" s="64">
        <v>11464.771680500002</v>
      </c>
      <c r="AC144" s="64">
        <v>13705.968046800001</v>
      </c>
      <c r="AD144" s="64">
        <v>17309.027999999998</v>
      </c>
      <c r="AE144" s="64">
        <v>19401.833999999999</v>
      </c>
      <c r="AF144" s="64">
        <v>237668.09599999999</v>
      </c>
      <c r="AG144" s="64">
        <v>310759.57799999998</v>
      </c>
      <c r="AH144" s="344">
        <v>384834.8</v>
      </c>
      <c r="AI144" s="96">
        <v>463815.5</v>
      </c>
    </row>
    <row r="145" spans="1:35" x14ac:dyDescent="0.2">
      <c r="A145" s="188" t="s">
        <v>381</v>
      </c>
      <c r="B145" s="116" t="s">
        <v>8</v>
      </c>
      <c r="C145" s="116" t="s">
        <v>8</v>
      </c>
      <c r="D145" s="116" t="s">
        <v>8</v>
      </c>
      <c r="E145" s="116" t="s">
        <v>8</v>
      </c>
      <c r="F145" s="116" t="s">
        <v>8</v>
      </c>
      <c r="G145" s="116" t="s">
        <v>8</v>
      </c>
      <c r="H145" s="116" t="s">
        <v>8</v>
      </c>
      <c r="I145" s="116" t="s">
        <v>8</v>
      </c>
      <c r="J145" s="116" t="s">
        <v>8</v>
      </c>
      <c r="K145" s="116" t="s">
        <v>8</v>
      </c>
      <c r="L145" s="116" t="s">
        <v>8</v>
      </c>
      <c r="M145" s="116" t="s">
        <v>8</v>
      </c>
      <c r="N145" s="116" t="s">
        <v>8</v>
      </c>
      <c r="O145" s="116" t="s">
        <v>8</v>
      </c>
      <c r="P145" s="116" t="s">
        <v>8</v>
      </c>
      <c r="Q145" s="116" t="s">
        <v>8</v>
      </c>
      <c r="R145" s="116" t="s">
        <v>8</v>
      </c>
      <c r="S145" s="116" t="s">
        <v>8</v>
      </c>
      <c r="T145" s="116" t="s">
        <v>8</v>
      </c>
      <c r="U145" s="36">
        <v>908</v>
      </c>
      <c r="V145" s="30">
        <v>1080</v>
      </c>
      <c r="W145" s="30">
        <v>1212</v>
      </c>
      <c r="X145" s="30">
        <v>1448</v>
      </c>
      <c r="Y145" s="30">
        <v>1748</v>
      </c>
      <c r="Z145" s="30">
        <v>1652</v>
      </c>
      <c r="AA145" s="30">
        <v>1647</v>
      </c>
      <c r="AB145" s="30">
        <v>1660</v>
      </c>
      <c r="AC145" s="67">
        <v>1715</v>
      </c>
      <c r="AD145" s="67">
        <v>1554</v>
      </c>
      <c r="AE145" s="67">
        <v>1629</v>
      </c>
      <c r="AF145" s="67">
        <v>1711</v>
      </c>
      <c r="AG145" s="67">
        <v>2011</v>
      </c>
      <c r="AH145" s="1121">
        <v>2134</v>
      </c>
      <c r="AI145" s="1122">
        <v>2114</v>
      </c>
    </row>
    <row r="146" spans="1:35" ht="12.75" x14ac:dyDescent="0.2">
      <c r="A146" s="336" t="s">
        <v>382</v>
      </c>
      <c r="B146" s="140" t="s">
        <v>8</v>
      </c>
      <c r="C146" s="140" t="s">
        <v>8</v>
      </c>
      <c r="D146" s="140" t="s">
        <v>8</v>
      </c>
      <c r="E146" s="140" t="s">
        <v>8</v>
      </c>
      <c r="F146" s="140" t="s">
        <v>8</v>
      </c>
      <c r="G146" s="140" t="s">
        <v>8</v>
      </c>
      <c r="H146" s="140" t="s">
        <v>8</v>
      </c>
      <c r="I146" s="140" t="s">
        <v>8</v>
      </c>
      <c r="J146" s="140" t="s">
        <v>8</v>
      </c>
      <c r="K146" s="140" t="s">
        <v>8</v>
      </c>
      <c r="L146" s="140" t="s">
        <v>8</v>
      </c>
      <c r="M146" s="140" t="s">
        <v>8</v>
      </c>
      <c r="N146" s="140" t="s">
        <v>8</v>
      </c>
      <c r="O146" s="140" t="s">
        <v>8</v>
      </c>
      <c r="P146" s="140" t="s">
        <v>8</v>
      </c>
      <c r="Q146" s="140" t="s">
        <v>8</v>
      </c>
      <c r="R146" s="140" t="s">
        <v>8</v>
      </c>
      <c r="S146" s="140" t="s">
        <v>8</v>
      </c>
      <c r="T146" s="140" t="s">
        <v>8</v>
      </c>
      <c r="U146" s="36">
        <v>787</v>
      </c>
      <c r="V146" s="36">
        <v>948</v>
      </c>
      <c r="W146" s="64">
        <v>1095</v>
      </c>
      <c r="X146" s="64">
        <v>1333</v>
      </c>
      <c r="Y146" s="64">
        <v>1655</v>
      </c>
      <c r="Z146" s="30">
        <v>1582</v>
      </c>
      <c r="AA146" s="30">
        <v>1541</v>
      </c>
      <c r="AB146" s="30">
        <v>1484</v>
      </c>
      <c r="AC146" s="67">
        <v>1591</v>
      </c>
      <c r="AD146" s="67">
        <v>1469</v>
      </c>
      <c r="AE146" s="67">
        <v>1557</v>
      </c>
      <c r="AF146" s="67">
        <v>1600</v>
      </c>
      <c r="AG146" s="67">
        <v>1925</v>
      </c>
      <c r="AH146" s="1121">
        <v>2021</v>
      </c>
      <c r="AI146" s="1122">
        <v>2010</v>
      </c>
    </row>
    <row r="147" spans="1:35" ht="22.5" x14ac:dyDescent="0.2">
      <c r="A147" s="323" t="s">
        <v>383</v>
      </c>
      <c r="B147" s="216" t="s">
        <v>8</v>
      </c>
      <c r="C147" s="216" t="s">
        <v>8</v>
      </c>
      <c r="D147" s="216" t="s">
        <v>8</v>
      </c>
      <c r="E147" s="216" t="s">
        <v>8</v>
      </c>
      <c r="F147" s="216" t="s">
        <v>8</v>
      </c>
      <c r="G147" s="216" t="s">
        <v>8</v>
      </c>
      <c r="H147" s="216" t="s">
        <v>8</v>
      </c>
      <c r="I147" s="216" t="s">
        <v>8</v>
      </c>
      <c r="J147" s="216" t="s">
        <v>8</v>
      </c>
      <c r="K147" s="216" t="s">
        <v>8</v>
      </c>
      <c r="L147" s="216" t="s">
        <v>8</v>
      </c>
      <c r="M147" s="216" t="s">
        <v>8</v>
      </c>
      <c r="N147" s="216" t="s">
        <v>8</v>
      </c>
      <c r="O147" s="216" t="s">
        <v>8</v>
      </c>
      <c r="P147" s="216" t="s">
        <v>8</v>
      </c>
      <c r="Q147" s="216" t="s">
        <v>8</v>
      </c>
      <c r="R147" s="216" t="s">
        <v>8</v>
      </c>
      <c r="S147" s="216" t="s">
        <v>8</v>
      </c>
      <c r="T147" s="216" t="s">
        <v>8</v>
      </c>
      <c r="U147" s="32" t="s">
        <v>8</v>
      </c>
      <c r="V147" s="32" t="s">
        <v>8</v>
      </c>
      <c r="W147" s="32" t="s">
        <v>8</v>
      </c>
      <c r="X147" s="32" t="s">
        <v>8</v>
      </c>
      <c r="Y147" s="32" t="s">
        <v>8</v>
      </c>
      <c r="Z147" s="32" t="s">
        <v>8</v>
      </c>
      <c r="AA147" s="32" t="s">
        <v>8</v>
      </c>
      <c r="AB147" s="32" t="s">
        <v>8</v>
      </c>
      <c r="AC147" s="32" t="s">
        <v>8</v>
      </c>
      <c r="AD147" s="32" t="s">
        <v>8</v>
      </c>
      <c r="AE147" s="32" t="s">
        <v>8</v>
      </c>
      <c r="AF147" s="32" t="s">
        <v>8</v>
      </c>
      <c r="AG147" s="32" t="s">
        <v>8</v>
      </c>
      <c r="AH147" s="1102" t="s">
        <v>8</v>
      </c>
      <c r="AI147" s="1035" t="s">
        <v>8</v>
      </c>
    </row>
    <row r="148" spans="1:35" ht="22.5" x14ac:dyDescent="0.2">
      <c r="A148" s="323" t="s">
        <v>384</v>
      </c>
      <c r="B148" s="32" t="s">
        <v>8</v>
      </c>
      <c r="C148" s="32" t="s">
        <v>8</v>
      </c>
      <c r="D148" s="32" t="s">
        <v>8</v>
      </c>
      <c r="E148" s="32" t="s">
        <v>8</v>
      </c>
      <c r="F148" s="32" t="s">
        <v>8</v>
      </c>
      <c r="G148" s="32" t="s">
        <v>8</v>
      </c>
      <c r="H148" s="32" t="s">
        <v>8</v>
      </c>
      <c r="I148" s="32" t="s">
        <v>8</v>
      </c>
      <c r="J148" s="32" t="s">
        <v>8</v>
      </c>
      <c r="K148" s="32" t="s">
        <v>8</v>
      </c>
      <c r="L148" s="32" t="s">
        <v>8</v>
      </c>
      <c r="M148" s="32" t="s">
        <v>8</v>
      </c>
      <c r="N148" s="32" t="s">
        <v>8</v>
      </c>
      <c r="O148" s="32" t="s">
        <v>8</v>
      </c>
      <c r="P148" s="32" t="s">
        <v>8</v>
      </c>
      <c r="Q148" s="32" t="s">
        <v>8</v>
      </c>
      <c r="R148" s="32" t="s">
        <v>8</v>
      </c>
      <c r="S148" s="32" t="s">
        <v>8</v>
      </c>
      <c r="T148" s="32" t="s">
        <v>8</v>
      </c>
      <c r="U148" s="32" t="s">
        <v>8</v>
      </c>
      <c r="V148" s="32" t="s">
        <v>8</v>
      </c>
      <c r="W148" s="32" t="s">
        <v>8</v>
      </c>
      <c r="X148" s="32" t="s">
        <v>8</v>
      </c>
      <c r="Y148" s="32" t="s">
        <v>8</v>
      </c>
      <c r="Z148" s="32" t="s">
        <v>8</v>
      </c>
      <c r="AA148" s="32" t="s">
        <v>8</v>
      </c>
      <c r="AB148" s="32" t="s">
        <v>8</v>
      </c>
      <c r="AC148" s="32" t="s">
        <v>8</v>
      </c>
      <c r="AD148" s="32" t="s">
        <v>8</v>
      </c>
      <c r="AE148" s="32" t="s">
        <v>8</v>
      </c>
      <c r="AF148" s="32" t="s">
        <v>8</v>
      </c>
      <c r="AG148" s="32" t="s">
        <v>8</v>
      </c>
      <c r="AH148" s="1102" t="s">
        <v>8</v>
      </c>
      <c r="AI148" s="1035" t="s">
        <v>8</v>
      </c>
    </row>
    <row r="149" spans="1:35" x14ac:dyDescent="0.2">
      <c r="A149" s="1129" t="s">
        <v>181</v>
      </c>
      <c r="B149" s="1130"/>
      <c r="C149" s="1130"/>
      <c r="D149" s="1130"/>
      <c r="E149" s="1130"/>
      <c r="F149" s="1130"/>
      <c r="G149" s="1130"/>
      <c r="H149" s="1130"/>
      <c r="I149" s="1130"/>
      <c r="J149" s="1130"/>
      <c r="K149" s="1130"/>
      <c r="L149" s="1130"/>
      <c r="M149" s="1130"/>
      <c r="N149" s="1130"/>
      <c r="O149" s="1130"/>
      <c r="P149" s="1130"/>
      <c r="Q149" s="1130"/>
      <c r="R149" s="1130"/>
      <c r="S149" s="1130"/>
      <c r="T149" s="1130"/>
      <c r="U149" s="1135"/>
      <c r="V149" s="1135"/>
      <c r="W149" s="1133"/>
      <c r="X149" s="1133"/>
      <c r="Y149" s="1136"/>
      <c r="Z149" s="1136"/>
      <c r="AA149" s="1133"/>
      <c r="AB149" s="1133"/>
      <c r="AC149" s="1133"/>
      <c r="AD149" s="1133"/>
      <c r="AE149" s="1133"/>
      <c r="AF149" s="1133"/>
      <c r="AG149" s="1133"/>
      <c r="AH149" s="1072"/>
      <c r="AI149" s="1064"/>
    </row>
    <row r="150" spans="1:35" x14ac:dyDescent="0.2">
      <c r="A150" s="361" t="s">
        <v>385</v>
      </c>
      <c r="B150" s="58" t="s">
        <v>8</v>
      </c>
      <c r="C150" s="58" t="s">
        <v>8</v>
      </c>
      <c r="D150" s="58" t="s">
        <v>8</v>
      </c>
      <c r="E150" s="58" t="s">
        <v>8</v>
      </c>
      <c r="F150" s="58" t="s">
        <v>8</v>
      </c>
      <c r="G150" s="58" t="s">
        <v>8</v>
      </c>
      <c r="H150" s="58" t="s">
        <v>8</v>
      </c>
      <c r="I150" s="58" t="s">
        <v>8</v>
      </c>
      <c r="J150" s="58" t="s">
        <v>8</v>
      </c>
      <c r="K150" s="58" t="s">
        <v>8</v>
      </c>
      <c r="L150" s="58" t="s">
        <v>8</v>
      </c>
      <c r="M150" s="58" t="s">
        <v>8</v>
      </c>
      <c r="N150" s="58" t="s">
        <v>8</v>
      </c>
      <c r="O150" s="58" t="s">
        <v>8</v>
      </c>
      <c r="P150" s="58" t="s">
        <v>8</v>
      </c>
      <c r="Q150" s="58" t="s">
        <v>8</v>
      </c>
      <c r="R150" s="58" t="s">
        <v>8</v>
      </c>
      <c r="S150" s="58" t="s">
        <v>8</v>
      </c>
      <c r="T150" s="58" t="s">
        <v>8</v>
      </c>
      <c r="U150" s="58" t="s">
        <v>8</v>
      </c>
      <c r="V150" s="58" t="s">
        <v>8</v>
      </c>
      <c r="W150" s="58" t="s">
        <v>8</v>
      </c>
      <c r="X150" s="96">
        <v>2332.9</v>
      </c>
      <c r="Y150" s="96">
        <v>3316.6</v>
      </c>
      <c r="Z150" s="96">
        <v>3758.6</v>
      </c>
      <c r="AA150" s="96">
        <v>4909.1000000000004</v>
      </c>
      <c r="AB150" s="96">
        <v>2937.7</v>
      </c>
      <c r="AC150" s="96">
        <v>5193.3</v>
      </c>
      <c r="AD150" s="96">
        <v>5202</v>
      </c>
      <c r="AE150" s="96">
        <v>8957.7999999999993</v>
      </c>
      <c r="AF150" s="96">
        <v>10382.9</v>
      </c>
      <c r="AG150" s="96">
        <v>12494.3</v>
      </c>
      <c r="AH150" s="1120">
        <v>15354.7</v>
      </c>
      <c r="AI150" s="1030">
        <v>15812.2</v>
      </c>
    </row>
    <row r="151" spans="1:35" x14ac:dyDescent="0.2">
      <c r="A151" s="361" t="s">
        <v>386</v>
      </c>
      <c r="B151" s="140" t="s">
        <v>8</v>
      </c>
      <c r="C151" s="140" t="s">
        <v>8</v>
      </c>
      <c r="D151" s="140" t="s">
        <v>8</v>
      </c>
      <c r="E151" s="140" t="s">
        <v>8</v>
      </c>
      <c r="F151" s="140" t="s">
        <v>8</v>
      </c>
      <c r="G151" s="140" t="s">
        <v>8</v>
      </c>
      <c r="H151" s="140" t="s">
        <v>8</v>
      </c>
      <c r="I151" s="140" t="s">
        <v>8</v>
      </c>
      <c r="J151" s="140" t="s">
        <v>8</v>
      </c>
      <c r="K151" s="140" t="s">
        <v>8</v>
      </c>
      <c r="L151" s="140" t="s">
        <v>8</v>
      </c>
      <c r="M151" s="140" t="s">
        <v>8</v>
      </c>
      <c r="N151" s="140" t="s">
        <v>8</v>
      </c>
      <c r="O151" s="140" t="s">
        <v>8</v>
      </c>
      <c r="P151" s="140" t="s">
        <v>8</v>
      </c>
      <c r="Q151" s="140" t="s">
        <v>8</v>
      </c>
      <c r="R151" s="140" t="s">
        <v>8</v>
      </c>
      <c r="S151" s="140" t="s">
        <v>8</v>
      </c>
      <c r="T151" s="140" t="s">
        <v>8</v>
      </c>
      <c r="U151" s="140" t="s">
        <v>8</v>
      </c>
      <c r="V151" s="140" t="s">
        <v>8</v>
      </c>
      <c r="W151" s="140" t="s">
        <v>8</v>
      </c>
      <c r="X151" s="109" t="s">
        <v>8</v>
      </c>
      <c r="Y151" s="96">
        <v>133.23267512653419</v>
      </c>
      <c r="Z151" s="96">
        <v>106.7</v>
      </c>
      <c r="AA151" s="96">
        <v>111.6</v>
      </c>
      <c r="AB151" s="96">
        <v>55.1</v>
      </c>
      <c r="AC151" s="96">
        <v>166.1</v>
      </c>
      <c r="AD151" s="96">
        <v>94.9</v>
      </c>
      <c r="AE151" s="96">
        <v>160.5</v>
      </c>
      <c r="AF151" s="96">
        <v>105.9</v>
      </c>
      <c r="AG151" s="96">
        <v>103.2</v>
      </c>
      <c r="AH151" s="1102">
        <v>109.6</v>
      </c>
      <c r="AI151" s="1123">
        <v>97.8</v>
      </c>
    </row>
    <row r="153" spans="1:35" ht="12.75" x14ac:dyDescent="0.2">
      <c r="A153" s="1483" t="s">
        <v>387</v>
      </c>
      <c r="B153" s="1483"/>
      <c r="C153" s="1483"/>
      <c r="D153" s="1483"/>
      <c r="E153" s="1483"/>
      <c r="F153" s="1483"/>
      <c r="G153" s="1483"/>
      <c r="H153" s="1483"/>
      <c r="I153" s="1483"/>
      <c r="J153" s="1483"/>
      <c r="K153" s="1483"/>
      <c r="L153" s="1483"/>
      <c r="M153" s="1483"/>
      <c r="N153" s="1483"/>
      <c r="O153" s="1483"/>
      <c r="P153" s="1483"/>
      <c r="Q153" s="1483"/>
      <c r="R153" s="1483"/>
      <c r="S153" s="1483"/>
      <c r="T153" s="1483"/>
      <c r="U153" s="1483"/>
      <c r="V153" s="1483"/>
      <c r="W153" s="1483"/>
      <c r="X153" s="1483"/>
      <c r="Y153" s="1483"/>
      <c r="Z153" s="1483"/>
      <c r="AA153" s="1483"/>
      <c r="AB153" s="1483"/>
    </row>
    <row r="154" spans="1:35" x14ac:dyDescent="0.2">
      <c r="A154" s="1479" t="s">
        <v>298</v>
      </c>
      <c r="B154" s="1479"/>
      <c r="C154" s="1479"/>
      <c r="D154" s="1479"/>
      <c r="E154" s="1479"/>
      <c r="F154" s="1479"/>
      <c r="G154" s="1479"/>
      <c r="H154" s="1479"/>
      <c r="I154" s="1479"/>
      <c r="J154" s="1479"/>
      <c r="K154" s="1479"/>
      <c r="L154" s="1479"/>
      <c r="M154" s="1479"/>
      <c r="N154" s="1479"/>
      <c r="O154" s="1479"/>
      <c r="P154" s="1479"/>
      <c r="Q154" s="1479"/>
      <c r="R154" s="1479"/>
      <c r="S154" s="1479"/>
      <c r="T154" s="1479"/>
      <c r="U154" s="1479"/>
      <c r="V154" s="1479"/>
      <c r="W154" s="1479"/>
      <c r="X154" s="1479"/>
      <c r="Y154" s="1479"/>
      <c r="Z154" s="1479"/>
      <c r="AA154" s="1479"/>
      <c r="AB154" s="1479"/>
    </row>
    <row r="155" spans="1:35" ht="12.75" x14ac:dyDescent="0.2">
      <c r="A155" s="1480" t="s">
        <v>299</v>
      </c>
      <c r="B155" s="1480"/>
      <c r="C155" s="1480"/>
      <c r="D155" s="1480"/>
      <c r="E155" s="1480"/>
      <c r="F155" s="1480"/>
      <c r="G155" s="1480"/>
      <c r="H155" s="1480"/>
      <c r="I155" s="1480"/>
      <c r="J155" s="1480"/>
      <c r="K155" s="1480"/>
      <c r="L155" s="1480"/>
      <c r="M155" s="1480"/>
      <c r="N155" s="1480"/>
      <c r="O155" s="1480"/>
      <c r="P155" s="1480"/>
      <c r="Q155" s="1480"/>
      <c r="R155" s="1480"/>
      <c r="S155" s="1480"/>
      <c r="T155" s="1480"/>
      <c r="U155" s="1480"/>
      <c r="V155" s="1480"/>
      <c r="W155" s="1480"/>
      <c r="X155" s="1480"/>
      <c r="Y155" s="1480"/>
      <c r="Z155" s="1480"/>
      <c r="AA155" s="1480"/>
      <c r="AB155" s="1480"/>
    </row>
    <row r="156" spans="1:35" ht="12.75" x14ac:dyDescent="0.2">
      <c r="A156" s="1481" t="s">
        <v>300</v>
      </c>
      <c r="B156" s="1481"/>
      <c r="C156" s="1481"/>
      <c r="D156" s="1481"/>
      <c r="E156" s="1481"/>
      <c r="F156" s="1481"/>
      <c r="G156" s="1481"/>
      <c r="H156" s="1481"/>
      <c r="I156" s="1481"/>
      <c r="J156" s="1481"/>
      <c r="K156" s="1481"/>
      <c r="L156" s="1481"/>
      <c r="M156" s="1481"/>
      <c r="N156" s="1481"/>
      <c r="O156" s="1481"/>
      <c r="P156" s="1481"/>
      <c r="Q156" s="1481"/>
      <c r="R156" s="1481"/>
      <c r="S156" s="1481"/>
      <c r="T156" s="1481"/>
      <c r="U156" s="1481"/>
      <c r="V156" s="1481"/>
      <c r="W156" s="1481"/>
      <c r="X156" s="1481"/>
      <c r="Y156" s="1481"/>
      <c r="Z156" s="1481"/>
      <c r="AA156" s="1481"/>
      <c r="AB156" s="1481"/>
    </row>
    <row r="157" spans="1:35" ht="12.75" x14ac:dyDescent="0.2">
      <c r="A157" s="1482" t="s">
        <v>388</v>
      </c>
      <c r="B157" s="1482"/>
      <c r="C157" s="1482"/>
      <c r="D157" s="1482"/>
      <c r="E157" s="1482"/>
      <c r="F157" s="1482"/>
      <c r="G157" s="1482"/>
      <c r="H157" s="1482"/>
      <c r="I157" s="1482"/>
      <c r="J157" s="1482"/>
      <c r="K157" s="1482"/>
      <c r="L157" s="1482"/>
      <c r="M157" s="1482"/>
      <c r="N157" s="1482"/>
      <c r="O157" s="1482"/>
      <c r="P157" s="1482"/>
      <c r="Q157" s="1482"/>
      <c r="R157" s="1482"/>
      <c r="S157" s="1482"/>
      <c r="T157" s="1482"/>
      <c r="U157" s="1482"/>
      <c r="V157" s="1482"/>
      <c r="W157" s="1482"/>
      <c r="X157" s="1482"/>
      <c r="Y157" s="1482"/>
      <c r="Z157" s="1482"/>
      <c r="AA157" s="1482"/>
      <c r="AB157" s="1482"/>
    </row>
    <row r="158" spans="1:35" ht="12.75" x14ac:dyDescent="0.2">
      <c r="A158" s="276" t="s">
        <v>905</v>
      </c>
      <c r="X158" s="371"/>
      <c r="Y158" s="371"/>
    </row>
    <row r="159" spans="1:35" ht="12.75" x14ac:dyDescent="0.2">
      <c r="A159" s="276" t="s">
        <v>906</v>
      </c>
      <c r="X159" s="371"/>
      <c r="Y159" s="371"/>
    </row>
    <row r="160" spans="1:35" ht="12.75" x14ac:dyDescent="0.2">
      <c r="A160" s="276" t="s">
        <v>907</v>
      </c>
      <c r="X160" s="371"/>
      <c r="Y160" s="371"/>
    </row>
    <row r="161" spans="1:25" ht="12.75" x14ac:dyDescent="0.2">
      <c r="A161" s="276" t="s">
        <v>908</v>
      </c>
      <c r="X161" s="371"/>
      <c r="Y161" s="371"/>
    </row>
    <row r="162" spans="1:25" ht="12.75" x14ac:dyDescent="0.2">
      <c r="A162" s="276" t="s">
        <v>909</v>
      </c>
      <c r="X162" s="371"/>
      <c r="Y162" s="371"/>
    </row>
    <row r="163" spans="1:25" x14ac:dyDescent="0.2">
      <c r="A163" s="217" t="s">
        <v>389</v>
      </c>
      <c r="X163" s="371"/>
      <c r="Y163" s="371"/>
    </row>
    <row r="164" spans="1:25" x14ac:dyDescent="0.2">
      <c r="A164" s="217" t="s">
        <v>390</v>
      </c>
      <c r="X164" s="371"/>
      <c r="Y164" s="371"/>
    </row>
  </sheetData>
  <mergeCells count="6">
    <mergeCell ref="A1:AG1"/>
    <mergeCell ref="A154:AB154"/>
    <mergeCell ref="A155:AB155"/>
    <mergeCell ref="A156:AB156"/>
    <mergeCell ref="A157:AB157"/>
    <mergeCell ref="A153:AB1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4" sqref="K34"/>
    </sheetView>
  </sheetViews>
  <sheetFormatPr defaultRowHeight="11.25" x14ac:dyDescent="0.2"/>
  <cols>
    <col min="1" max="1" width="35.28515625" style="823" customWidth="1"/>
    <col min="2" max="14" width="9.140625" style="823"/>
    <col min="15" max="15" width="11" style="823" customWidth="1"/>
    <col min="16" max="16" width="10.7109375" style="823" customWidth="1"/>
    <col min="17" max="16384" width="9.140625" style="823"/>
  </cols>
  <sheetData>
    <row r="1" spans="1:16" ht="15" customHeight="1" x14ac:dyDescent="0.25">
      <c r="A1" s="822" t="s">
        <v>745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6" s="824" customFormat="1" x14ac:dyDescent="0.25">
      <c r="A2" s="1388"/>
      <c r="B2" s="1388">
        <v>2010</v>
      </c>
      <c r="C2" s="1388">
        <v>2011</v>
      </c>
      <c r="D2" s="1388">
        <v>2012</v>
      </c>
      <c r="E2" s="1388">
        <v>2013</v>
      </c>
      <c r="F2" s="1388">
        <v>2014</v>
      </c>
      <c r="G2" s="1388">
        <v>2015</v>
      </c>
      <c r="H2" s="1388">
        <v>2016</v>
      </c>
      <c r="I2" s="1388">
        <v>2017</v>
      </c>
      <c r="J2" s="1388">
        <v>2018</v>
      </c>
      <c r="K2" s="1388">
        <v>2019</v>
      </c>
      <c r="L2" s="1388">
        <v>2020</v>
      </c>
      <c r="M2" s="1388">
        <v>2021</v>
      </c>
      <c r="N2" s="1388">
        <v>2022</v>
      </c>
      <c r="O2" s="1049">
        <v>2023</v>
      </c>
      <c r="P2" s="1389">
        <v>2024</v>
      </c>
    </row>
    <row r="3" spans="1:16" x14ac:dyDescent="0.2">
      <c r="A3" s="1390" t="s">
        <v>1</v>
      </c>
      <c r="B3" s="1390"/>
      <c r="C3" s="1390"/>
      <c r="D3" s="1390"/>
      <c r="E3" s="1390"/>
      <c r="F3" s="1390"/>
      <c r="G3" s="1390"/>
      <c r="H3" s="1390"/>
      <c r="I3" s="1390"/>
      <c r="J3" s="1390"/>
      <c r="K3" s="1390"/>
      <c r="L3" s="1390"/>
      <c r="M3" s="1390"/>
      <c r="N3" s="1390"/>
      <c r="O3" s="1391"/>
      <c r="P3" s="1321"/>
    </row>
    <row r="4" spans="1:16" x14ac:dyDescent="0.2">
      <c r="A4" s="825" t="s">
        <v>2</v>
      </c>
      <c r="B4" s="826"/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142"/>
      <c r="P4" s="827"/>
    </row>
    <row r="5" spans="1:16" x14ac:dyDescent="0.2">
      <c r="A5" s="828" t="s">
        <v>3</v>
      </c>
      <c r="B5" s="829">
        <v>53.1</v>
      </c>
      <c r="C5" s="829">
        <v>53.7</v>
      </c>
      <c r="D5" s="829">
        <v>54.7</v>
      </c>
      <c r="E5" s="829">
        <v>55.5</v>
      </c>
      <c r="F5" s="830">
        <v>56.5</v>
      </c>
      <c r="G5" s="830">
        <v>57.4</v>
      </c>
      <c r="H5" s="830">
        <v>58.5</v>
      </c>
      <c r="I5" s="830">
        <v>59.6</v>
      </c>
      <c r="J5" s="830">
        <v>60.5</v>
      </c>
      <c r="K5" s="831">
        <v>61.5</v>
      </c>
      <c r="L5" s="832">
        <v>62.3</v>
      </c>
      <c r="M5" s="832">
        <v>63.1</v>
      </c>
      <c r="N5" s="833">
        <v>65.7</v>
      </c>
      <c r="O5" s="1451">
        <v>66.599999999999994</v>
      </c>
      <c r="P5" s="1452">
        <v>64.8</v>
      </c>
    </row>
    <row r="6" spans="1:16" x14ac:dyDescent="0.2">
      <c r="A6" s="828" t="s">
        <v>5</v>
      </c>
      <c r="B6" s="830">
        <v>102.3</v>
      </c>
      <c r="C6" s="830">
        <v>101.1</v>
      </c>
      <c r="D6" s="830">
        <v>101.9</v>
      </c>
      <c r="E6" s="830">
        <v>101.5</v>
      </c>
      <c r="F6" s="830">
        <v>101.8</v>
      </c>
      <c r="G6" s="830">
        <v>101.6</v>
      </c>
      <c r="H6" s="830">
        <v>101.9</v>
      </c>
      <c r="I6" s="830">
        <v>101.9</v>
      </c>
      <c r="J6" s="830">
        <v>101.5</v>
      </c>
      <c r="K6" s="831">
        <v>101.7</v>
      </c>
      <c r="L6" s="832">
        <v>101.3</v>
      </c>
      <c r="M6" s="832">
        <v>101.3</v>
      </c>
      <c r="N6" s="833">
        <v>104.6</v>
      </c>
      <c r="O6" s="1453">
        <v>100.9</v>
      </c>
      <c r="P6" s="1453">
        <v>97.4</v>
      </c>
    </row>
    <row r="7" spans="1:16" x14ac:dyDescent="0.2">
      <c r="A7" s="834" t="s">
        <v>746</v>
      </c>
      <c r="B7" s="835"/>
      <c r="C7" s="835"/>
      <c r="D7" s="835"/>
      <c r="E7" s="835"/>
      <c r="F7" s="835"/>
      <c r="G7" s="835"/>
      <c r="H7" s="835"/>
      <c r="I7" s="835"/>
      <c r="J7" s="835"/>
      <c r="K7" s="835"/>
      <c r="L7" s="835"/>
      <c r="M7" s="835"/>
      <c r="N7" s="833"/>
      <c r="O7" s="1453"/>
      <c r="P7" s="1453"/>
    </row>
    <row r="8" spans="1:16" x14ac:dyDescent="0.2">
      <c r="A8" s="836" t="s">
        <v>747</v>
      </c>
      <c r="B8" s="837">
        <v>1609</v>
      </c>
      <c r="C8" s="838">
        <v>1640</v>
      </c>
      <c r="D8" s="838">
        <v>1685</v>
      </c>
      <c r="E8" s="838">
        <v>1664</v>
      </c>
      <c r="F8" s="838">
        <v>1775</v>
      </c>
      <c r="G8" s="838">
        <v>1744</v>
      </c>
      <c r="H8" s="838">
        <v>1815</v>
      </c>
      <c r="I8" s="838">
        <v>1823</v>
      </c>
      <c r="J8" s="838">
        <v>1857</v>
      </c>
      <c r="K8" s="838">
        <v>1765</v>
      </c>
      <c r="L8" s="838">
        <v>1800</v>
      </c>
      <c r="M8" s="838">
        <v>1805</v>
      </c>
      <c r="N8" s="839">
        <v>1694</v>
      </c>
      <c r="O8" s="1454">
        <v>1678</v>
      </c>
      <c r="P8" s="1455">
        <v>1536</v>
      </c>
    </row>
    <row r="9" spans="1:16" x14ac:dyDescent="0.2">
      <c r="A9" s="834" t="s">
        <v>9</v>
      </c>
      <c r="B9" s="840">
        <v>30.64</v>
      </c>
      <c r="C9" s="840">
        <v>30.7</v>
      </c>
      <c r="D9" s="840">
        <v>31.08</v>
      </c>
      <c r="E9" s="840">
        <v>30.19</v>
      </c>
      <c r="F9" s="840">
        <v>31.7</v>
      </c>
      <c r="G9" s="840">
        <v>30.64</v>
      </c>
      <c r="H9" s="840">
        <v>31.34</v>
      </c>
      <c r="I9" s="840">
        <v>30.87</v>
      </c>
      <c r="J9" s="840">
        <v>30.92</v>
      </c>
      <c r="K9" s="840">
        <v>28.93</v>
      </c>
      <c r="L9" s="832">
        <v>29.07</v>
      </c>
      <c r="M9" s="832">
        <v>28.8</v>
      </c>
      <c r="N9" s="833">
        <v>25.89</v>
      </c>
      <c r="O9" s="1453">
        <v>25.32</v>
      </c>
      <c r="P9" s="1456">
        <v>23.37</v>
      </c>
    </row>
    <row r="10" spans="1:16" x14ac:dyDescent="0.2">
      <c r="A10" s="841" t="s">
        <v>10</v>
      </c>
      <c r="B10" s="837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42"/>
      <c r="O10" s="1453"/>
      <c r="P10" s="1453"/>
    </row>
    <row r="11" spans="1:16" x14ac:dyDescent="0.2">
      <c r="A11" s="841" t="s">
        <v>11</v>
      </c>
      <c r="B11" s="837">
        <v>322</v>
      </c>
      <c r="C11" s="838">
        <v>322</v>
      </c>
      <c r="D11" s="838">
        <v>318</v>
      </c>
      <c r="E11" s="833">
        <v>293</v>
      </c>
      <c r="F11" s="833">
        <v>297</v>
      </c>
      <c r="G11" s="833">
        <v>299</v>
      </c>
      <c r="H11" s="833">
        <v>296</v>
      </c>
      <c r="I11" s="833">
        <v>264</v>
      </c>
      <c r="J11" s="839">
        <v>304</v>
      </c>
      <c r="K11" s="839">
        <v>265</v>
      </c>
      <c r="L11" s="838">
        <v>1800</v>
      </c>
      <c r="M11" s="843">
        <v>423</v>
      </c>
      <c r="N11" s="833">
        <v>273</v>
      </c>
      <c r="O11" s="1453">
        <v>321</v>
      </c>
      <c r="P11" s="1453">
        <v>306</v>
      </c>
    </row>
    <row r="12" spans="1:16" x14ac:dyDescent="0.2">
      <c r="A12" s="834" t="s">
        <v>12</v>
      </c>
      <c r="B12" s="844">
        <v>6.13</v>
      </c>
      <c r="C12" s="844">
        <v>6.03</v>
      </c>
      <c r="D12" s="844">
        <v>5.87</v>
      </c>
      <c r="E12" s="844">
        <v>5.32</v>
      </c>
      <c r="F12" s="844">
        <v>5.3</v>
      </c>
      <c r="G12" s="844">
        <v>5.25</v>
      </c>
      <c r="H12" s="844">
        <v>5.1100000000000003</v>
      </c>
      <c r="I12" s="844">
        <v>4.47</v>
      </c>
      <c r="J12" s="844">
        <v>5.0599999999999996</v>
      </c>
      <c r="K12" s="845">
        <v>4.34</v>
      </c>
      <c r="L12" s="832">
        <v>6.38</v>
      </c>
      <c r="M12" s="832">
        <v>6.77</v>
      </c>
      <c r="N12" s="833">
        <v>4.17</v>
      </c>
      <c r="O12" s="1453">
        <v>4.84</v>
      </c>
      <c r="P12" s="1456">
        <v>4.66</v>
      </c>
    </row>
    <row r="13" spans="1:16" ht="22.5" x14ac:dyDescent="0.2">
      <c r="A13" s="834" t="s">
        <v>13</v>
      </c>
      <c r="B13" s="846">
        <v>19.95</v>
      </c>
      <c r="C13" s="846">
        <v>20.76</v>
      </c>
      <c r="D13" s="846">
        <v>20.84</v>
      </c>
      <c r="E13" s="846">
        <v>12.61</v>
      </c>
      <c r="F13" s="846">
        <v>13.07</v>
      </c>
      <c r="G13" s="846">
        <v>6.86</v>
      </c>
      <c r="H13" s="846">
        <v>10.51</v>
      </c>
      <c r="I13" s="846">
        <v>7.13</v>
      </c>
      <c r="J13" s="846">
        <v>11.87</v>
      </c>
      <c r="K13" s="847">
        <v>13.51</v>
      </c>
      <c r="L13" s="847">
        <v>10.56</v>
      </c>
      <c r="M13" s="847">
        <v>7.75</v>
      </c>
      <c r="N13" s="848">
        <v>4.2300000000000004</v>
      </c>
      <c r="O13" s="1453">
        <v>9.59</v>
      </c>
      <c r="P13" s="1456">
        <v>8.9499999999999993</v>
      </c>
    </row>
    <row r="14" spans="1:16" x14ac:dyDescent="0.2">
      <c r="A14" s="834" t="s">
        <v>748</v>
      </c>
      <c r="B14" s="844" t="s">
        <v>8</v>
      </c>
      <c r="C14" s="844" t="s">
        <v>8</v>
      </c>
      <c r="D14" s="844" t="s">
        <v>8</v>
      </c>
      <c r="E14" s="844" t="s">
        <v>8</v>
      </c>
      <c r="F14" s="844" t="s">
        <v>8</v>
      </c>
      <c r="G14" s="844" t="s">
        <v>8</v>
      </c>
      <c r="H14" s="844" t="s">
        <v>8</v>
      </c>
      <c r="I14" s="844" t="s">
        <v>8</v>
      </c>
      <c r="J14" s="844" t="s">
        <v>8</v>
      </c>
      <c r="K14" s="844" t="s">
        <v>8</v>
      </c>
      <c r="L14" s="844" t="s">
        <v>8</v>
      </c>
      <c r="M14" s="844" t="s">
        <v>8</v>
      </c>
      <c r="N14" s="844" t="s">
        <v>8</v>
      </c>
      <c r="O14" s="1457" t="s">
        <v>8</v>
      </c>
      <c r="P14" s="1458" t="s">
        <v>8</v>
      </c>
    </row>
    <row r="15" spans="1:16" x14ac:dyDescent="0.2">
      <c r="A15" s="849" t="s">
        <v>15</v>
      </c>
      <c r="B15" s="842"/>
      <c r="C15" s="842"/>
      <c r="D15" s="842"/>
      <c r="E15" s="842"/>
      <c r="F15" s="842"/>
      <c r="G15" s="842"/>
      <c r="H15" s="842"/>
      <c r="I15" s="842"/>
      <c r="J15" s="842"/>
      <c r="K15" s="842"/>
      <c r="L15" s="842"/>
      <c r="M15" s="842"/>
      <c r="N15" s="842"/>
      <c r="O15" s="1453"/>
      <c r="P15" s="1453"/>
    </row>
    <row r="16" spans="1:16" x14ac:dyDescent="0.2">
      <c r="A16" s="849" t="s">
        <v>16</v>
      </c>
      <c r="B16" s="837">
        <v>1287</v>
      </c>
      <c r="C16" s="839">
        <v>1318</v>
      </c>
      <c r="D16" s="839">
        <v>1367</v>
      </c>
      <c r="E16" s="839">
        <v>1371</v>
      </c>
      <c r="F16" s="839">
        <v>1478</v>
      </c>
      <c r="G16" s="839">
        <v>1445</v>
      </c>
      <c r="H16" s="839">
        <v>1519</v>
      </c>
      <c r="I16" s="839">
        <v>1559</v>
      </c>
      <c r="J16" s="839">
        <v>1553</v>
      </c>
      <c r="K16" s="839">
        <v>1500</v>
      </c>
      <c r="L16" s="838">
        <v>1405</v>
      </c>
      <c r="M16" s="838">
        <v>1382</v>
      </c>
      <c r="N16" s="839">
        <v>1421</v>
      </c>
      <c r="O16" s="1451">
        <v>1357</v>
      </c>
      <c r="P16" s="1454">
        <v>1230</v>
      </c>
    </row>
    <row r="17" spans="1:16" x14ac:dyDescent="0.2">
      <c r="A17" s="849" t="s">
        <v>17</v>
      </c>
      <c r="B17" s="844">
        <v>24.5</v>
      </c>
      <c r="C17" s="844">
        <v>24.67</v>
      </c>
      <c r="D17" s="844">
        <v>25.21</v>
      </c>
      <c r="E17" s="844">
        <v>24.88</v>
      </c>
      <c r="F17" s="844">
        <v>26.39</v>
      </c>
      <c r="G17" s="844">
        <v>25.39</v>
      </c>
      <c r="H17" s="844">
        <v>26.23</v>
      </c>
      <c r="I17" s="844">
        <v>26.4</v>
      </c>
      <c r="J17" s="844">
        <v>25.86</v>
      </c>
      <c r="K17" s="845">
        <v>24.58</v>
      </c>
      <c r="L17" s="845">
        <v>22.69</v>
      </c>
      <c r="M17" s="845">
        <v>22.03</v>
      </c>
      <c r="N17" s="833">
        <v>21.72</v>
      </c>
      <c r="O17" s="1453">
        <v>20.48</v>
      </c>
      <c r="P17" s="1459">
        <v>18.72</v>
      </c>
    </row>
    <row r="18" spans="1:16" x14ac:dyDescent="0.2">
      <c r="A18" s="849" t="s">
        <v>18</v>
      </c>
      <c r="B18" s="844">
        <v>11.42</v>
      </c>
      <c r="C18" s="844">
        <v>12.62</v>
      </c>
      <c r="D18" s="844">
        <v>10.92</v>
      </c>
      <c r="E18" s="844">
        <v>14.59</v>
      </c>
      <c r="F18" s="844">
        <v>10.18</v>
      </c>
      <c r="G18" s="844">
        <v>9.06</v>
      </c>
      <c r="H18" s="844">
        <v>8.8699999999999992</v>
      </c>
      <c r="I18" s="850">
        <v>9.23</v>
      </c>
      <c r="J18" s="850">
        <v>9.3699999999999992</v>
      </c>
      <c r="K18" s="845">
        <v>7.69</v>
      </c>
      <c r="L18" s="845">
        <v>7.49</v>
      </c>
      <c r="M18" s="845">
        <v>7.64</v>
      </c>
      <c r="N18" s="833">
        <v>7.17</v>
      </c>
      <c r="O18" s="1460">
        <v>6.4</v>
      </c>
      <c r="P18" s="1456">
        <v>5.33</v>
      </c>
    </row>
    <row r="19" spans="1:16" x14ac:dyDescent="0.2">
      <c r="A19" s="851" t="s">
        <v>19</v>
      </c>
      <c r="B19" s="843">
        <v>600</v>
      </c>
      <c r="C19" s="843">
        <v>674</v>
      </c>
      <c r="D19" s="843">
        <v>592</v>
      </c>
      <c r="E19" s="843">
        <v>804</v>
      </c>
      <c r="F19" s="843">
        <v>570</v>
      </c>
      <c r="G19" s="843">
        <v>516</v>
      </c>
      <c r="H19" s="843">
        <v>514</v>
      </c>
      <c r="I19" s="843">
        <v>545</v>
      </c>
      <c r="J19" s="843">
        <v>563</v>
      </c>
      <c r="K19" s="843">
        <v>469</v>
      </c>
      <c r="L19" s="843">
        <v>464</v>
      </c>
      <c r="M19" s="843">
        <v>479</v>
      </c>
      <c r="N19" s="852">
        <v>469</v>
      </c>
      <c r="O19" s="1453">
        <v>424</v>
      </c>
      <c r="P19" s="1451">
        <v>350</v>
      </c>
    </row>
    <row r="20" spans="1:16" x14ac:dyDescent="0.2">
      <c r="A20" s="849" t="s">
        <v>20</v>
      </c>
      <c r="B20" s="844">
        <v>1.21</v>
      </c>
      <c r="C20" s="844">
        <v>2.5099999999999998</v>
      </c>
      <c r="D20" s="844">
        <v>3.34</v>
      </c>
      <c r="E20" s="844">
        <v>3.16</v>
      </c>
      <c r="F20" s="844">
        <v>2.54</v>
      </c>
      <c r="G20" s="844">
        <v>2.71</v>
      </c>
      <c r="H20" s="844">
        <v>2.2799999999999998</v>
      </c>
      <c r="I20" s="850">
        <v>2.46</v>
      </c>
      <c r="J20" s="850">
        <v>2.2599999999999998</v>
      </c>
      <c r="K20" s="845">
        <v>2.69</v>
      </c>
      <c r="L20" s="845">
        <v>1.94</v>
      </c>
      <c r="M20" s="845">
        <v>1.91</v>
      </c>
      <c r="N20" s="842">
        <v>1.74</v>
      </c>
      <c r="O20" s="1453">
        <v>1.84</v>
      </c>
      <c r="P20" s="1456">
        <v>1.72</v>
      </c>
    </row>
    <row r="21" spans="1:16" x14ac:dyDescent="0.2">
      <c r="A21" s="853" t="s">
        <v>749</v>
      </c>
      <c r="B21" s="843">
        <v>116</v>
      </c>
      <c r="C21" s="843">
        <v>134</v>
      </c>
      <c r="D21" s="843">
        <v>181</v>
      </c>
      <c r="E21" s="843">
        <v>174</v>
      </c>
      <c r="F21" s="843">
        <v>142</v>
      </c>
      <c r="G21" s="843">
        <v>154</v>
      </c>
      <c r="H21" s="843">
        <v>132</v>
      </c>
      <c r="I21" s="843">
        <v>145</v>
      </c>
      <c r="J21" s="843">
        <v>136</v>
      </c>
      <c r="K21" s="843">
        <v>164</v>
      </c>
      <c r="L21" s="843">
        <v>120</v>
      </c>
      <c r="M21" s="843">
        <v>120</v>
      </c>
      <c r="N21" s="854">
        <v>114</v>
      </c>
      <c r="O21" s="1453">
        <v>122</v>
      </c>
      <c r="P21" s="1451">
        <v>113</v>
      </c>
    </row>
    <row r="22" spans="1:16" x14ac:dyDescent="0.2">
      <c r="A22" s="855" t="s">
        <v>22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  <c r="L22" s="842"/>
      <c r="M22" s="842"/>
      <c r="N22" s="842"/>
      <c r="O22" s="1453"/>
      <c r="P22" s="1453"/>
    </row>
    <row r="23" spans="1:16" x14ac:dyDescent="0.2">
      <c r="A23" s="855" t="s">
        <v>750</v>
      </c>
      <c r="B23" s="837">
        <v>1263</v>
      </c>
      <c r="C23" s="837">
        <v>434</v>
      </c>
      <c r="D23" s="837">
        <v>496</v>
      </c>
      <c r="E23" s="837">
        <v>406</v>
      </c>
      <c r="F23" s="856">
        <v>760</v>
      </c>
      <c r="G23" s="856">
        <v>666</v>
      </c>
      <c r="H23" s="857">
        <v>1083</v>
      </c>
      <c r="I23" s="837">
        <v>1718</v>
      </c>
      <c r="J23" s="837">
        <v>1487</v>
      </c>
      <c r="K23" s="654">
        <v>2067</v>
      </c>
      <c r="L23" s="654">
        <v>1337</v>
      </c>
      <c r="M23" s="654">
        <v>1312</v>
      </c>
      <c r="N23" s="839">
        <v>1446</v>
      </c>
      <c r="O23" s="1451">
        <v>1780</v>
      </c>
      <c r="P23" s="1461">
        <v>2758</v>
      </c>
    </row>
    <row r="24" spans="1:16" x14ac:dyDescent="0.2">
      <c r="A24" s="855" t="s">
        <v>751</v>
      </c>
      <c r="B24" s="837">
        <v>1386</v>
      </c>
      <c r="C24" s="837">
        <v>1123</v>
      </c>
      <c r="D24" s="837">
        <v>890</v>
      </c>
      <c r="E24" s="837">
        <v>967</v>
      </c>
      <c r="F24" s="856">
        <v>1270</v>
      </c>
      <c r="G24" s="856">
        <v>1229</v>
      </c>
      <c r="H24" s="857">
        <v>1493</v>
      </c>
      <c r="I24" s="837">
        <v>2133</v>
      </c>
      <c r="J24" s="837">
        <v>2159</v>
      </c>
      <c r="K24" s="654">
        <v>2524</v>
      </c>
      <c r="L24" s="654">
        <v>2005</v>
      </c>
      <c r="M24" s="654">
        <v>1901</v>
      </c>
      <c r="N24" s="839">
        <v>1791</v>
      </c>
      <c r="O24" s="1451">
        <v>2506</v>
      </c>
      <c r="P24" s="1461">
        <v>5728</v>
      </c>
    </row>
    <row r="25" spans="1:16" ht="22.5" x14ac:dyDescent="0.2">
      <c r="A25" s="828" t="s">
        <v>752</v>
      </c>
      <c r="B25" s="292">
        <v>-123</v>
      </c>
      <c r="C25" s="292">
        <v>-689</v>
      </c>
      <c r="D25" s="292">
        <v>-394</v>
      </c>
      <c r="E25" s="292">
        <v>-561</v>
      </c>
      <c r="F25" s="292">
        <v>-510</v>
      </c>
      <c r="G25" s="292">
        <v>-563</v>
      </c>
      <c r="H25" s="292">
        <v>-410</v>
      </c>
      <c r="I25" s="292">
        <v>-415</v>
      </c>
      <c r="J25" s="292">
        <v>-672</v>
      </c>
      <c r="K25" s="292">
        <v>-457</v>
      </c>
      <c r="L25" s="292">
        <v>-668</v>
      </c>
      <c r="M25" s="292">
        <v>-589</v>
      </c>
      <c r="N25" s="26">
        <v>-345</v>
      </c>
      <c r="O25" s="1453">
        <v>-726</v>
      </c>
      <c r="P25" s="1461">
        <v>-2970</v>
      </c>
    </row>
    <row r="26" spans="1:16" ht="12.75" x14ac:dyDescent="0.2">
      <c r="A26" s="834" t="s">
        <v>29</v>
      </c>
      <c r="B26" s="839">
        <v>3</v>
      </c>
      <c r="C26" s="839">
        <v>3</v>
      </c>
      <c r="D26" s="839">
        <v>3</v>
      </c>
      <c r="E26" s="839">
        <v>3</v>
      </c>
      <c r="F26" s="839">
        <v>3</v>
      </c>
      <c r="G26" s="839">
        <v>3</v>
      </c>
      <c r="H26" s="839">
        <v>1</v>
      </c>
      <c r="I26" s="839">
        <v>1</v>
      </c>
      <c r="J26" s="833">
        <v>1</v>
      </c>
      <c r="K26" s="833">
        <v>1</v>
      </c>
      <c r="L26" s="833">
        <v>1</v>
      </c>
      <c r="M26" s="833">
        <v>1</v>
      </c>
      <c r="N26" s="833">
        <v>1</v>
      </c>
      <c r="O26" s="1453">
        <v>1</v>
      </c>
      <c r="P26" s="1453">
        <v>1</v>
      </c>
    </row>
    <row r="27" spans="1:16" ht="12.75" x14ac:dyDescent="0.2">
      <c r="A27" s="834" t="s">
        <v>30</v>
      </c>
      <c r="B27" s="839">
        <v>235</v>
      </c>
      <c r="C27" s="839">
        <v>210</v>
      </c>
      <c r="D27" s="839">
        <v>210</v>
      </c>
      <c r="E27" s="839">
        <v>210</v>
      </c>
      <c r="F27" s="839">
        <v>200</v>
      </c>
      <c r="G27" s="839">
        <v>200</v>
      </c>
      <c r="H27" s="839">
        <v>145</v>
      </c>
      <c r="I27" s="839">
        <v>145</v>
      </c>
      <c r="J27" s="833">
        <v>145</v>
      </c>
      <c r="K27" s="833">
        <v>145</v>
      </c>
      <c r="L27" s="833">
        <v>145</v>
      </c>
      <c r="M27" s="833">
        <v>145</v>
      </c>
      <c r="N27" s="833">
        <v>145</v>
      </c>
      <c r="O27" s="1453">
        <v>165</v>
      </c>
      <c r="P27" s="1453">
        <v>145</v>
      </c>
    </row>
    <row r="28" spans="1:16" ht="35.25" x14ac:dyDescent="0.2">
      <c r="A28" s="834" t="s">
        <v>753</v>
      </c>
      <c r="B28" s="837">
        <v>32</v>
      </c>
      <c r="C28" s="837">
        <v>25</v>
      </c>
      <c r="D28" s="837">
        <v>33</v>
      </c>
      <c r="E28" s="837">
        <v>32</v>
      </c>
      <c r="F28" s="837">
        <v>40</v>
      </c>
      <c r="G28" s="837">
        <v>35</v>
      </c>
      <c r="H28" s="837">
        <v>35</v>
      </c>
      <c r="I28" s="837">
        <v>37</v>
      </c>
      <c r="J28" s="837">
        <v>34</v>
      </c>
      <c r="K28" s="654">
        <v>36</v>
      </c>
      <c r="L28" s="654">
        <v>30</v>
      </c>
      <c r="M28" s="654">
        <v>32</v>
      </c>
      <c r="N28" s="833">
        <v>39</v>
      </c>
      <c r="O28" s="1453">
        <v>39</v>
      </c>
      <c r="P28" s="1453">
        <v>28</v>
      </c>
    </row>
    <row r="29" spans="1:16" ht="24" x14ac:dyDescent="0.2">
      <c r="A29" s="834" t="s">
        <v>754</v>
      </c>
      <c r="B29" s="837">
        <v>2896</v>
      </c>
      <c r="C29" s="837">
        <v>3002</v>
      </c>
      <c r="D29" s="837">
        <v>2745</v>
      </c>
      <c r="E29" s="837">
        <v>2896</v>
      </c>
      <c r="F29" s="837">
        <v>3450</v>
      </c>
      <c r="G29" s="837">
        <v>2835</v>
      </c>
      <c r="H29" s="837">
        <v>2885</v>
      </c>
      <c r="I29" s="837">
        <v>3363</v>
      </c>
      <c r="J29" s="837">
        <v>3487</v>
      </c>
      <c r="K29" s="654">
        <v>3543</v>
      </c>
      <c r="L29" s="654">
        <v>3417</v>
      </c>
      <c r="M29" s="654">
        <v>3352</v>
      </c>
      <c r="N29" s="839">
        <v>5668</v>
      </c>
      <c r="O29" s="1453">
        <v>4662</v>
      </c>
      <c r="P29" s="1462">
        <v>3827</v>
      </c>
    </row>
    <row r="30" spans="1:16" ht="12.75" x14ac:dyDescent="0.2">
      <c r="A30" s="834" t="s">
        <v>755</v>
      </c>
      <c r="B30" s="833">
        <v>13</v>
      </c>
      <c r="C30" s="833">
        <v>13</v>
      </c>
      <c r="D30" s="833">
        <v>13</v>
      </c>
      <c r="E30" s="833">
        <v>13</v>
      </c>
      <c r="F30" s="833">
        <v>13</v>
      </c>
      <c r="G30" s="833">
        <v>13</v>
      </c>
      <c r="H30" s="833">
        <v>13</v>
      </c>
      <c r="I30" s="833">
        <v>13</v>
      </c>
      <c r="J30" s="833">
        <v>13</v>
      </c>
      <c r="K30" s="833">
        <v>13</v>
      </c>
      <c r="L30" s="833">
        <v>13</v>
      </c>
      <c r="M30" s="833">
        <v>13</v>
      </c>
      <c r="N30" s="833">
        <v>14</v>
      </c>
      <c r="O30" s="1453">
        <v>14</v>
      </c>
      <c r="P30" s="1453">
        <v>14</v>
      </c>
    </row>
    <row r="31" spans="1:16" ht="12.75" x14ac:dyDescent="0.2">
      <c r="A31" s="834" t="s">
        <v>756</v>
      </c>
      <c r="B31" s="839">
        <v>10294</v>
      </c>
      <c r="C31" s="839">
        <v>10363</v>
      </c>
      <c r="D31" s="839">
        <v>10451</v>
      </c>
      <c r="E31" s="839">
        <v>10561</v>
      </c>
      <c r="F31" s="839">
        <v>11095</v>
      </c>
      <c r="G31" s="839">
        <v>11534</v>
      </c>
      <c r="H31" s="839">
        <v>12121</v>
      </c>
      <c r="I31" s="839">
        <v>12748</v>
      </c>
      <c r="J31" s="839">
        <v>13176</v>
      </c>
      <c r="K31" s="839">
        <v>13752</v>
      </c>
      <c r="L31" s="839">
        <v>14061</v>
      </c>
      <c r="M31" s="839">
        <v>14149</v>
      </c>
      <c r="N31" s="839">
        <v>14634</v>
      </c>
      <c r="O31" s="1453">
        <v>14972</v>
      </c>
      <c r="P31" s="1462">
        <v>14495</v>
      </c>
    </row>
    <row r="32" spans="1:16" x14ac:dyDescent="0.2">
      <c r="A32" s="834" t="s">
        <v>707</v>
      </c>
      <c r="B32" s="837">
        <v>2</v>
      </c>
      <c r="C32" s="837">
        <v>2</v>
      </c>
      <c r="D32" s="837">
        <v>2</v>
      </c>
      <c r="E32" s="837">
        <v>2</v>
      </c>
      <c r="F32" s="837">
        <v>3</v>
      </c>
      <c r="G32" s="837">
        <v>3</v>
      </c>
      <c r="H32" s="837">
        <v>3</v>
      </c>
      <c r="I32" s="837">
        <v>3</v>
      </c>
      <c r="J32" s="837">
        <v>3</v>
      </c>
      <c r="K32" s="654">
        <v>3</v>
      </c>
      <c r="L32" s="654">
        <v>3</v>
      </c>
      <c r="M32" s="654">
        <v>3</v>
      </c>
      <c r="N32" s="833">
        <v>3</v>
      </c>
      <c r="O32" s="1453">
        <v>3</v>
      </c>
      <c r="P32" s="1453">
        <v>3</v>
      </c>
    </row>
    <row r="33" spans="1:16" x14ac:dyDescent="0.2">
      <c r="A33" s="834" t="s">
        <v>757</v>
      </c>
      <c r="B33" s="837">
        <v>940</v>
      </c>
      <c r="C33" s="837">
        <v>622</v>
      </c>
      <c r="D33" s="837">
        <v>503</v>
      </c>
      <c r="E33" s="837">
        <v>415</v>
      </c>
      <c r="F33" s="837">
        <v>1044</v>
      </c>
      <c r="G33" s="837">
        <v>1011</v>
      </c>
      <c r="H33" s="837">
        <v>1058</v>
      </c>
      <c r="I33" s="837">
        <v>1223</v>
      </c>
      <c r="J33" s="837">
        <v>924</v>
      </c>
      <c r="K33" s="654">
        <v>946</v>
      </c>
      <c r="L33" s="654">
        <v>988</v>
      </c>
      <c r="M33" s="654">
        <v>997</v>
      </c>
      <c r="N33" s="839">
        <v>1092</v>
      </c>
      <c r="O33" s="1453">
        <v>1087</v>
      </c>
      <c r="P33" s="1453">
        <v>919</v>
      </c>
    </row>
    <row r="34" spans="1:16" x14ac:dyDescent="0.2">
      <c r="A34" s="834" t="s">
        <v>37</v>
      </c>
      <c r="B34" s="857" t="s">
        <v>8</v>
      </c>
      <c r="C34" s="857" t="s">
        <v>8</v>
      </c>
      <c r="D34" s="857" t="s">
        <v>8</v>
      </c>
      <c r="E34" s="857" t="s">
        <v>8</v>
      </c>
      <c r="F34" s="857" t="s">
        <v>8</v>
      </c>
      <c r="G34" s="857" t="s">
        <v>8</v>
      </c>
      <c r="H34" s="857" t="s">
        <v>8</v>
      </c>
      <c r="I34" s="857" t="s">
        <v>8</v>
      </c>
      <c r="J34" s="857" t="s">
        <v>8</v>
      </c>
      <c r="K34" s="857" t="s">
        <v>8</v>
      </c>
      <c r="L34" s="857" t="s">
        <v>8</v>
      </c>
      <c r="M34" s="857" t="s">
        <v>8</v>
      </c>
      <c r="N34" s="857" t="s">
        <v>8</v>
      </c>
      <c r="O34" s="1457" t="s">
        <v>8</v>
      </c>
      <c r="P34" s="1451" t="s">
        <v>8</v>
      </c>
    </row>
    <row r="35" spans="1:16" x14ac:dyDescent="0.2">
      <c r="A35" s="858" t="s">
        <v>758</v>
      </c>
      <c r="B35" s="857" t="s">
        <v>8</v>
      </c>
      <c r="C35" s="857" t="s">
        <v>8</v>
      </c>
      <c r="D35" s="857" t="s">
        <v>8</v>
      </c>
      <c r="E35" s="857" t="s">
        <v>8</v>
      </c>
      <c r="F35" s="857" t="s">
        <v>8</v>
      </c>
      <c r="G35" s="857" t="s">
        <v>8</v>
      </c>
      <c r="H35" s="857" t="s">
        <v>8</v>
      </c>
      <c r="I35" s="857" t="s">
        <v>8</v>
      </c>
      <c r="J35" s="857" t="s">
        <v>8</v>
      </c>
      <c r="K35" s="857" t="s">
        <v>8</v>
      </c>
      <c r="L35" s="857" t="s">
        <v>8</v>
      </c>
      <c r="M35" s="857" t="s">
        <v>8</v>
      </c>
      <c r="N35" s="857" t="s">
        <v>8</v>
      </c>
      <c r="O35" s="1457" t="s">
        <v>8</v>
      </c>
      <c r="P35" s="1451" t="s">
        <v>8</v>
      </c>
    </row>
    <row r="36" spans="1:16" ht="12.75" x14ac:dyDescent="0.2">
      <c r="A36" s="858" t="s">
        <v>759</v>
      </c>
      <c r="B36" s="837" t="s">
        <v>8</v>
      </c>
      <c r="C36" s="837"/>
      <c r="D36" s="857" t="s">
        <v>8</v>
      </c>
      <c r="E36" s="857" t="s">
        <v>8</v>
      </c>
      <c r="F36" s="857" t="s">
        <v>8</v>
      </c>
      <c r="G36" s="857" t="s">
        <v>8</v>
      </c>
      <c r="H36" s="857" t="s">
        <v>8</v>
      </c>
      <c r="I36" s="857" t="s">
        <v>8</v>
      </c>
      <c r="J36" s="857" t="s">
        <v>8</v>
      </c>
      <c r="K36" s="857" t="s">
        <v>8</v>
      </c>
      <c r="L36" s="857" t="s">
        <v>8</v>
      </c>
      <c r="M36" s="857" t="s">
        <v>8</v>
      </c>
      <c r="N36" s="857" t="s">
        <v>8</v>
      </c>
      <c r="O36" s="1457" t="s">
        <v>8</v>
      </c>
      <c r="P36" s="1451" t="s">
        <v>8</v>
      </c>
    </row>
    <row r="37" spans="1:16" x14ac:dyDescent="0.2">
      <c r="A37" s="1392" t="s">
        <v>40</v>
      </c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4"/>
      <c r="O37" s="1391"/>
      <c r="P37" s="1321"/>
    </row>
    <row r="38" spans="1:16" x14ac:dyDescent="0.2">
      <c r="A38" s="834" t="s">
        <v>760</v>
      </c>
      <c r="B38" s="842"/>
      <c r="C38" s="842"/>
      <c r="D38" s="842"/>
      <c r="E38" s="842"/>
      <c r="F38" s="842"/>
      <c r="G38" s="842"/>
      <c r="H38" s="842"/>
      <c r="I38" s="842"/>
      <c r="J38" s="842"/>
      <c r="K38" s="842"/>
      <c r="L38" s="842"/>
      <c r="M38" s="859"/>
      <c r="N38" s="842"/>
      <c r="O38" s="142"/>
      <c r="P38" s="827"/>
    </row>
    <row r="39" spans="1:16" x14ac:dyDescent="0.2">
      <c r="A39" s="834" t="s">
        <v>224</v>
      </c>
      <c r="B39" s="837">
        <v>14157</v>
      </c>
      <c r="C39" s="837">
        <v>17685</v>
      </c>
      <c r="D39" s="837">
        <v>17391</v>
      </c>
      <c r="E39" s="837">
        <v>17858</v>
      </c>
      <c r="F39" s="837">
        <v>18881</v>
      </c>
      <c r="G39" s="837">
        <v>19834</v>
      </c>
      <c r="H39" s="857">
        <v>22672</v>
      </c>
      <c r="I39" s="837">
        <v>26075</v>
      </c>
      <c r="J39" s="837">
        <v>28541</v>
      </c>
      <c r="K39" s="837">
        <v>31527</v>
      </c>
      <c r="L39" s="837">
        <v>35906</v>
      </c>
      <c r="M39" s="860">
        <v>40795</v>
      </c>
      <c r="N39" s="839">
        <v>46081</v>
      </c>
      <c r="O39" s="142">
        <v>53305</v>
      </c>
      <c r="P39" s="326">
        <v>54265</v>
      </c>
    </row>
    <row r="40" spans="1:16" x14ac:dyDescent="0.2">
      <c r="A40" s="1395" t="s">
        <v>44</v>
      </c>
      <c r="B40" s="1484"/>
      <c r="C40" s="1485"/>
      <c r="D40" s="1485"/>
      <c r="E40" s="1485"/>
      <c r="F40" s="1485"/>
      <c r="G40" s="1485"/>
      <c r="H40" s="1485"/>
      <c r="I40" s="1485"/>
      <c r="J40" s="1485"/>
      <c r="K40" s="1485"/>
      <c r="L40" s="1485"/>
      <c r="M40" s="1485"/>
      <c r="N40" s="1486"/>
      <c r="O40" s="1391"/>
      <c r="P40" s="1321"/>
    </row>
    <row r="41" spans="1:16" ht="15" customHeight="1" x14ac:dyDescent="0.2">
      <c r="A41" s="834" t="s">
        <v>45</v>
      </c>
      <c r="B41" s="861"/>
      <c r="C41" s="861"/>
      <c r="D41" s="861"/>
      <c r="E41" s="861"/>
      <c r="F41" s="861"/>
      <c r="G41" s="861"/>
      <c r="H41" s="861"/>
      <c r="I41" s="861"/>
      <c r="J41" s="861"/>
      <c r="K41" s="861"/>
      <c r="L41" s="861"/>
      <c r="M41" s="861"/>
      <c r="N41" s="862"/>
      <c r="O41" s="142"/>
      <c r="P41" s="292"/>
    </row>
    <row r="42" spans="1:16" x14ac:dyDescent="0.2">
      <c r="A42" s="863" t="s">
        <v>16</v>
      </c>
      <c r="B42" s="857" t="s">
        <v>8</v>
      </c>
      <c r="C42" s="857" t="s">
        <v>8</v>
      </c>
      <c r="D42" s="857" t="s">
        <v>8</v>
      </c>
      <c r="E42" s="857" t="s">
        <v>8</v>
      </c>
      <c r="F42" s="864">
        <v>28817</v>
      </c>
      <c r="G42" s="864">
        <v>28974</v>
      </c>
      <c r="H42" s="864">
        <v>29650</v>
      </c>
      <c r="I42" s="857">
        <v>30284</v>
      </c>
      <c r="J42" s="857">
        <v>28429</v>
      </c>
      <c r="K42" s="865">
        <v>28390</v>
      </c>
      <c r="L42" s="865">
        <v>28219</v>
      </c>
      <c r="M42" s="866">
        <v>29010</v>
      </c>
      <c r="N42" s="867">
        <v>31821</v>
      </c>
      <c r="O42" s="1454">
        <v>31869</v>
      </c>
      <c r="P42" s="1463">
        <v>31770</v>
      </c>
    </row>
    <row r="43" spans="1:16" x14ac:dyDescent="0.2">
      <c r="A43" s="834" t="s">
        <v>761</v>
      </c>
      <c r="B43" s="857" t="s">
        <v>8</v>
      </c>
      <c r="C43" s="857" t="s">
        <v>8</v>
      </c>
      <c r="D43" s="857" t="s">
        <v>8</v>
      </c>
      <c r="E43" s="857" t="s">
        <v>8</v>
      </c>
      <c r="F43" s="857" t="s">
        <v>8</v>
      </c>
      <c r="G43" s="868">
        <v>100.6</v>
      </c>
      <c r="H43" s="868">
        <v>102.3</v>
      </c>
      <c r="I43" s="830">
        <v>102.1</v>
      </c>
      <c r="J43" s="830">
        <v>93.9</v>
      </c>
      <c r="K43" s="869">
        <v>99.9</v>
      </c>
      <c r="L43" s="869">
        <v>99.4</v>
      </c>
      <c r="M43" s="870">
        <v>102.8</v>
      </c>
      <c r="N43" s="833">
        <v>109.7</v>
      </c>
      <c r="O43" s="1451">
        <v>100.1</v>
      </c>
      <c r="P43" s="1464">
        <v>99.7</v>
      </c>
    </row>
    <row r="44" spans="1:16" x14ac:dyDescent="0.2">
      <c r="A44" s="863" t="s">
        <v>47</v>
      </c>
      <c r="B44" s="830"/>
      <c r="C44" s="830"/>
      <c r="D44" s="830"/>
      <c r="E44" s="830"/>
      <c r="F44" s="830"/>
      <c r="G44" s="868"/>
      <c r="H44" s="868"/>
      <c r="I44" s="830"/>
      <c r="J44" s="830"/>
      <c r="K44" s="830"/>
      <c r="L44" s="830"/>
      <c r="M44" s="871"/>
      <c r="N44" s="833"/>
      <c r="O44" s="1451"/>
      <c r="P44" s="1453"/>
    </row>
    <row r="45" spans="1:16" x14ac:dyDescent="0.2">
      <c r="A45" s="863" t="s">
        <v>16</v>
      </c>
      <c r="B45" s="857" t="s">
        <v>8</v>
      </c>
      <c r="C45" s="857" t="s">
        <v>8</v>
      </c>
      <c r="D45" s="857" t="s">
        <v>8</v>
      </c>
      <c r="E45" s="857" t="s">
        <v>8</v>
      </c>
      <c r="F45" s="872">
        <v>27701</v>
      </c>
      <c r="G45" s="864">
        <v>27830</v>
      </c>
      <c r="H45" s="864">
        <v>28191</v>
      </c>
      <c r="I45" s="857">
        <v>28845</v>
      </c>
      <c r="J45" s="857">
        <v>27085</v>
      </c>
      <c r="K45" s="865">
        <v>27286</v>
      </c>
      <c r="L45" s="865">
        <v>26898</v>
      </c>
      <c r="M45" s="866">
        <v>27664</v>
      </c>
      <c r="N45" s="867">
        <v>30317</v>
      </c>
      <c r="O45" s="1454">
        <v>30338</v>
      </c>
      <c r="P45" s="1463">
        <v>30252</v>
      </c>
    </row>
    <row r="46" spans="1:16" x14ac:dyDescent="0.2">
      <c r="A46" s="834" t="s">
        <v>761</v>
      </c>
      <c r="B46" s="857" t="s">
        <v>8</v>
      </c>
      <c r="C46" s="857" t="s">
        <v>8</v>
      </c>
      <c r="D46" s="857" t="s">
        <v>8</v>
      </c>
      <c r="E46" s="857" t="s">
        <v>8</v>
      </c>
      <c r="F46" s="857" t="s">
        <v>8</v>
      </c>
      <c r="G46" s="868">
        <v>100.5</v>
      </c>
      <c r="H46" s="868">
        <v>101.3</v>
      </c>
      <c r="I46" s="830">
        <v>102.3</v>
      </c>
      <c r="J46" s="830">
        <v>93.9</v>
      </c>
      <c r="K46" s="869">
        <v>100.8</v>
      </c>
      <c r="L46" s="869">
        <v>98.6</v>
      </c>
      <c r="M46" s="870">
        <v>102.9</v>
      </c>
      <c r="N46" s="833">
        <v>109.6</v>
      </c>
      <c r="O46" s="1451">
        <v>100.1</v>
      </c>
      <c r="P46" s="1464">
        <v>99.7</v>
      </c>
    </row>
    <row r="47" spans="1:16" x14ac:dyDescent="0.2">
      <c r="A47" s="834" t="s">
        <v>48</v>
      </c>
      <c r="B47" s="830"/>
      <c r="C47" s="830"/>
      <c r="D47" s="830"/>
      <c r="E47" s="830"/>
      <c r="F47" s="830"/>
      <c r="G47" s="868"/>
      <c r="H47" s="868"/>
      <c r="I47" s="830"/>
      <c r="J47" s="830"/>
      <c r="K47" s="830"/>
      <c r="L47" s="830"/>
      <c r="M47" s="871"/>
      <c r="N47" s="833"/>
      <c r="O47" s="1451"/>
      <c r="P47" s="1453"/>
    </row>
    <row r="48" spans="1:16" x14ac:dyDescent="0.2">
      <c r="A48" s="863" t="s">
        <v>16</v>
      </c>
      <c r="B48" s="857" t="s">
        <v>8</v>
      </c>
      <c r="C48" s="857" t="s">
        <v>8</v>
      </c>
      <c r="D48" s="857" t="s">
        <v>8</v>
      </c>
      <c r="E48" s="857" t="s">
        <v>8</v>
      </c>
      <c r="F48" s="857">
        <v>25238</v>
      </c>
      <c r="G48" s="864">
        <v>25366</v>
      </c>
      <c r="H48" s="864">
        <v>25461</v>
      </c>
      <c r="I48" s="857">
        <v>25797</v>
      </c>
      <c r="J48" s="857">
        <v>22813</v>
      </c>
      <c r="K48" s="865">
        <v>22001</v>
      </c>
      <c r="L48" s="865">
        <v>21712</v>
      </c>
      <c r="M48" s="866">
        <v>24080</v>
      </c>
      <c r="N48" s="867">
        <v>28918</v>
      </c>
      <c r="O48" s="1454">
        <v>28720</v>
      </c>
      <c r="P48" s="1463">
        <v>28657</v>
      </c>
    </row>
    <row r="49" spans="1:16" x14ac:dyDescent="0.2">
      <c r="A49" s="834" t="s">
        <v>761</v>
      </c>
      <c r="B49" s="857" t="s">
        <v>8</v>
      </c>
      <c r="C49" s="857" t="s">
        <v>8</v>
      </c>
      <c r="D49" s="857" t="s">
        <v>8</v>
      </c>
      <c r="E49" s="857" t="s">
        <v>8</v>
      </c>
      <c r="F49" s="857" t="s">
        <v>8</v>
      </c>
      <c r="G49" s="868">
        <v>100.5</v>
      </c>
      <c r="H49" s="868">
        <v>100.4</v>
      </c>
      <c r="I49" s="830">
        <v>101.3</v>
      </c>
      <c r="J49" s="830">
        <v>88.4</v>
      </c>
      <c r="K49" s="869">
        <v>96.4</v>
      </c>
      <c r="L49" s="869">
        <v>98.7</v>
      </c>
      <c r="M49" s="870">
        <v>110.9</v>
      </c>
      <c r="N49" s="833">
        <v>120.1</v>
      </c>
      <c r="O49" s="1451">
        <v>99.3</v>
      </c>
      <c r="P49" s="1464">
        <v>99.8</v>
      </c>
    </row>
    <row r="50" spans="1:16" x14ac:dyDescent="0.2">
      <c r="A50" s="834" t="s">
        <v>49</v>
      </c>
      <c r="B50" s="830"/>
      <c r="C50" s="830"/>
      <c r="D50" s="830"/>
      <c r="E50" s="830"/>
      <c r="F50" s="830"/>
      <c r="G50" s="868"/>
      <c r="H50" s="868"/>
      <c r="I50" s="830"/>
      <c r="J50" s="830"/>
      <c r="K50" s="830"/>
      <c r="L50" s="830"/>
      <c r="M50" s="871"/>
      <c r="N50" s="833"/>
      <c r="O50" s="1451" t="s">
        <v>4</v>
      </c>
      <c r="P50" s="1453"/>
    </row>
    <row r="51" spans="1:16" x14ac:dyDescent="0.2">
      <c r="A51" s="863" t="s">
        <v>16</v>
      </c>
      <c r="B51" s="857" t="s">
        <v>8</v>
      </c>
      <c r="C51" s="857" t="s">
        <v>8</v>
      </c>
      <c r="D51" s="857" t="s">
        <v>8</v>
      </c>
      <c r="E51" s="857" t="s">
        <v>8</v>
      </c>
      <c r="F51" s="857">
        <v>2463</v>
      </c>
      <c r="G51" s="864">
        <v>2464</v>
      </c>
      <c r="H51" s="864">
        <v>2730</v>
      </c>
      <c r="I51" s="857">
        <v>3048</v>
      </c>
      <c r="J51" s="857">
        <v>4272</v>
      </c>
      <c r="K51" s="865">
        <v>5285</v>
      </c>
      <c r="L51" s="865">
        <v>5186</v>
      </c>
      <c r="M51" s="866">
        <v>3584</v>
      </c>
      <c r="N51" s="867">
        <v>1399</v>
      </c>
      <c r="O51" s="1454">
        <v>1618</v>
      </c>
      <c r="P51" s="1463">
        <v>1595</v>
      </c>
    </row>
    <row r="52" spans="1:16" x14ac:dyDescent="0.2">
      <c r="A52" s="834" t="s">
        <v>761</v>
      </c>
      <c r="B52" s="857" t="s">
        <v>8</v>
      </c>
      <c r="C52" s="857" t="s">
        <v>8</v>
      </c>
      <c r="D52" s="857" t="s">
        <v>8</v>
      </c>
      <c r="E52" s="857" t="s">
        <v>8</v>
      </c>
      <c r="F52" s="857" t="s">
        <v>8</v>
      </c>
      <c r="G52" s="868">
        <v>100</v>
      </c>
      <c r="H52" s="868">
        <v>110.8</v>
      </c>
      <c r="I52" s="830">
        <v>111.7</v>
      </c>
      <c r="J52" s="830">
        <v>140.19999999999999</v>
      </c>
      <c r="K52" s="869">
        <v>123.7</v>
      </c>
      <c r="L52" s="869">
        <v>98.1</v>
      </c>
      <c r="M52" s="870">
        <v>69.099999999999994</v>
      </c>
      <c r="N52" s="833">
        <v>39</v>
      </c>
      <c r="O52" s="1451">
        <v>115.6</v>
      </c>
      <c r="P52" s="1464">
        <v>98.6</v>
      </c>
    </row>
    <row r="53" spans="1:16" x14ac:dyDescent="0.2">
      <c r="A53" s="863" t="s">
        <v>50</v>
      </c>
      <c r="B53" s="830"/>
      <c r="C53" s="830"/>
      <c r="D53" s="830"/>
      <c r="E53" s="830"/>
      <c r="F53" s="830"/>
      <c r="G53" s="868"/>
      <c r="H53" s="868"/>
      <c r="I53" s="830"/>
      <c r="J53" s="830"/>
      <c r="K53" s="830"/>
      <c r="L53" s="830"/>
      <c r="M53" s="871"/>
      <c r="N53" s="833"/>
      <c r="O53" s="1451"/>
      <c r="P53" s="1453"/>
    </row>
    <row r="54" spans="1:16" x14ac:dyDescent="0.2">
      <c r="A54" s="863" t="s">
        <v>16</v>
      </c>
      <c r="B54" s="857" t="s">
        <v>8</v>
      </c>
      <c r="C54" s="857" t="s">
        <v>8</v>
      </c>
      <c r="D54" s="857" t="s">
        <v>8</v>
      </c>
      <c r="E54" s="857" t="s">
        <v>8</v>
      </c>
      <c r="F54" s="873">
        <v>1116</v>
      </c>
      <c r="G54" s="864">
        <v>1144</v>
      </c>
      <c r="H54" s="864">
        <v>1459</v>
      </c>
      <c r="I54" s="857">
        <v>1439</v>
      </c>
      <c r="J54" s="857">
        <v>1344</v>
      </c>
      <c r="K54" s="865">
        <v>1104</v>
      </c>
      <c r="L54" s="865">
        <v>1321</v>
      </c>
      <c r="M54" s="866">
        <v>1346</v>
      </c>
      <c r="N54" s="867">
        <v>1504</v>
      </c>
      <c r="O54" s="1454">
        <v>1531</v>
      </c>
      <c r="P54" s="1463">
        <v>1518</v>
      </c>
    </row>
    <row r="55" spans="1:16" x14ac:dyDescent="0.2">
      <c r="A55" s="834" t="s">
        <v>761</v>
      </c>
      <c r="B55" s="857" t="s">
        <v>8</v>
      </c>
      <c r="C55" s="857" t="s">
        <v>8</v>
      </c>
      <c r="D55" s="857" t="s">
        <v>8</v>
      </c>
      <c r="E55" s="857" t="s">
        <v>8</v>
      </c>
      <c r="F55" s="857" t="s">
        <v>8</v>
      </c>
      <c r="G55" s="868">
        <v>102.5</v>
      </c>
      <c r="H55" s="868">
        <v>127.5</v>
      </c>
      <c r="I55" s="830">
        <v>98.6</v>
      </c>
      <c r="J55" s="830">
        <v>93.4</v>
      </c>
      <c r="K55" s="869">
        <v>82.2</v>
      </c>
      <c r="L55" s="869">
        <v>119.7</v>
      </c>
      <c r="M55" s="870">
        <v>101.9</v>
      </c>
      <c r="N55" s="833">
        <v>111.7</v>
      </c>
      <c r="O55" s="1451">
        <v>101.8</v>
      </c>
      <c r="P55" s="1464">
        <v>99.2</v>
      </c>
    </row>
    <row r="56" spans="1:16" ht="24" x14ac:dyDescent="0.2">
      <c r="A56" s="834" t="s">
        <v>762</v>
      </c>
      <c r="B56" s="835" t="s">
        <v>8</v>
      </c>
      <c r="C56" s="835" t="s">
        <v>8</v>
      </c>
      <c r="D56" s="835" t="s">
        <v>8</v>
      </c>
      <c r="E56" s="835" t="s">
        <v>8</v>
      </c>
      <c r="F56" s="835" t="s">
        <v>8</v>
      </c>
      <c r="G56" s="835" t="s">
        <v>8</v>
      </c>
      <c r="H56" s="835" t="s">
        <v>8</v>
      </c>
      <c r="I56" s="835" t="s">
        <v>8</v>
      </c>
      <c r="J56" s="835" t="s">
        <v>8</v>
      </c>
      <c r="K56" s="835" t="s">
        <v>8</v>
      </c>
      <c r="L56" s="835" t="s">
        <v>8</v>
      </c>
      <c r="M56" s="874" t="s">
        <v>8</v>
      </c>
      <c r="N56" s="833"/>
      <c r="O56" s="1465" t="s">
        <v>8</v>
      </c>
      <c r="P56" s="1453"/>
    </row>
    <row r="57" spans="1:16" ht="24" x14ac:dyDescent="0.2">
      <c r="A57" s="834" t="s">
        <v>763</v>
      </c>
      <c r="B57" s="835" t="s">
        <v>8</v>
      </c>
      <c r="C57" s="835" t="s">
        <v>8</v>
      </c>
      <c r="D57" s="835" t="s">
        <v>8</v>
      </c>
      <c r="E57" s="835" t="s">
        <v>8</v>
      </c>
      <c r="F57" s="835" t="s">
        <v>8</v>
      </c>
      <c r="G57" s="835" t="s">
        <v>8</v>
      </c>
      <c r="H57" s="835" t="s">
        <v>8</v>
      </c>
      <c r="I57" s="835" t="s">
        <v>8</v>
      </c>
      <c r="J57" s="835" t="s">
        <v>8</v>
      </c>
      <c r="K57" s="835" t="s">
        <v>8</v>
      </c>
      <c r="L57" s="835" t="s">
        <v>8</v>
      </c>
      <c r="M57" s="874" t="s">
        <v>8</v>
      </c>
      <c r="N57" s="833" t="s">
        <v>8</v>
      </c>
      <c r="O57" s="1465" t="s">
        <v>8</v>
      </c>
      <c r="P57" s="1453"/>
    </row>
    <row r="58" spans="1:16" x14ac:dyDescent="0.2">
      <c r="A58" s="863" t="s">
        <v>51</v>
      </c>
      <c r="B58" s="857" t="s">
        <v>8</v>
      </c>
      <c r="C58" s="857" t="s">
        <v>8</v>
      </c>
      <c r="D58" s="857" t="s">
        <v>8</v>
      </c>
      <c r="E58" s="857" t="s">
        <v>8</v>
      </c>
      <c r="F58" s="830">
        <v>3.9</v>
      </c>
      <c r="G58" s="868">
        <v>3.9</v>
      </c>
      <c r="H58" s="868">
        <v>4.9000000000000004</v>
      </c>
      <c r="I58" s="830">
        <v>4.8</v>
      </c>
      <c r="J58" s="830">
        <v>4.7</v>
      </c>
      <c r="K58" s="830">
        <v>3.9</v>
      </c>
      <c r="L58" s="830">
        <v>4.7</v>
      </c>
      <c r="M58" s="871">
        <v>4.5999999999999996</v>
      </c>
      <c r="N58" s="833">
        <v>4.7</v>
      </c>
      <c r="O58" s="1451">
        <v>4.8</v>
      </c>
      <c r="P58" s="1464">
        <v>4.8</v>
      </c>
    </row>
    <row r="59" spans="1:16" ht="22.5" x14ac:dyDescent="0.2">
      <c r="A59" s="876" t="s">
        <v>52</v>
      </c>
      <c r="B59" s="857" t="s">
        <v>8</v>
      </c>
      <c r="C59" s="857" t="s">
        <v>8</v>
      </c>
      <c r="D59" s="857" t="s">
        <v>8</v>
      </c>
      <c r="E59" s="857" t="s">
        <v>8</v>
      </c>
      <c r="F59" s="830">
        <v>0.5</v>
      </c>
      <c r="G59" s="868">
        <v>1.4</v>
      </c>
      <c r="H59" s="868">
        <v>1.4</v>
      </c>
      <c r="I59" s="830">
        <v>0.9</v>
      </c>
      <c r="J59" s="830">
        <v>2</v>
      </c>
      <c r="K59" s="830">
        <v>2.9</v>
      </c>
      <c r="L59" s="830">
        <v>2.5</v>
      </c>
      <c r="M59" s="871">
        <v>3.5</v>
      </c>
      <c r="N59" s="835" t="s">
        <v>8</v>
      </c>
      <c r="O59" s="1451">
        <v>2.7</v>
      </c>
      <c r="P59" s="1464">
        <v>2.2000000000000002</v>
      </c>
    </row>
    <row r="60" spans="1:16" ht="24" x14ac:dyDescent="0.2">
      <c r="A60" s="876" t="s">
        <v>764</v>
      </c>
      <c r="B60" s="857" t="s">
        <v>8</v>
      </c>
      <c r="C60" s="857" t="s">
        <v>8</v>
      </c>
      <c r="D60" s="857" t="s">
        <v>8</v>
      </c>
      <c r="E60" s="857" t="s">
        <v>8</v>
      </c>
      <c r="F60" s="830">
        <v>2.1</v>
      </c>
      <c r="G60" s="868">
        <v>2.5</v>
      </c>
      <c r="H60" s="868">
        <v>2.2000000000000002</v>
      </c>
      <c r="I60" s="830">
        <v>1.9</v>
      </c>
      <c r="J60" s="830">
        <v>1.9</v>
      </c>
      <c r="K60" s="830">
        <v>3.8</v>
      </c>
      <c r="L60" s="830">
        <v>3.5</v>
      </c>
      <c r="M60" s="871">
        <v>2.5</v>
      </c>
      <c r="N60" s="833">
        <v>3.3</v>
      </c>
      <c r="O60" s="1451">
        <v>2.7</v>
      </c>
      <c r="P60" s="1464">
        <v>2.6</v>
      </c>
    </row>
    <row r="61" spans="1:16" ht="22.5" x14ac:dyDescent="0.2">
      <c r="A61" s="834" t="s">
        <v>413</v>
      </c>
      <c r="B61" s="842"/>
      <c r="C61" s="842"/>
      <c r="D61" s="842"/>
      <c r="E61" s="842"/>
      <c r="F61" s="842"/>
      <c r="G61" s="842"/>
      <c r="H61" s="842"/>
      <c r="I61" s="842"/>
      <c r="J61" s="842"/>
      <c r="K61" s="842"/>
      <c r="L61" s="842"/>
      <c r="M61" s="859"/>
      <c r="N61" s="842"/>
      <c r="O61" s="1453"/>
      <c r="P61" s="1453"/>
    </row>
    <row r="62" spans="1:16" x14ac:dyDescent="0.2">
      <c r="A62" s="834" t="s">
        <v>42</v>
      </c>
      <c r="B62" s="839">
        <v>107823.11693777281</v>
      </c>
      <c r="C62" s="839">
        <v>113256.6891366347</v>
      </c>
      <c r="D62" s="839">
        <v>119744.21071194638</v>
      </c>
      <c r="E62" s="839">
        <v>124152.54497924035</v>
      </c>
      <c r="F62" s="837">
        <v>147534</v>
      </c>
      <c r="G62" s="837">
        <v>170429</v>
      </c>
      <c r="H62" s="837">
        <v>203761</v>
      </c>
      <c r="I62" s="837">
        <v>196086</v>
      </c>
      <c r="J62" s="837">
        <v>215556</v>
      </c>
      <c r="K62" s="877">
        <v>244339</v>
      </c>
      <c r="L62" s="857">
        <v>277132</v>
      </c>
      <c r="M62" s="878">
        <v>321520</v>
      </c>
      <c r="N62" s="833">
        <v>433119</v>
      </c>
      <c r="O62" s="1454">
        <v>480384</v>
      </c>
      <c r="P62" s="1463">
        <v>524253</v>
      </c>
    </row>
    <row r="63" spans="1:16" x14ac:dyDescent="0.2">
      <c r="A63" s="879" t="s">
        <v>43</v>
      </c>
      <c r="B63" s="869">
        <v>789.3</v>
      </c>
      <c r="C63" s="869">
        <v>811.3</v>
      </c>
      <c r="D63" s="869">
        <v>770.6</v>
      </c>
      <c r="E63" s="869">
        <v>784.3</v>
      </c>
      <c r="F63" s="869">
        <v>791.1</v>
      </c>
      <c r="G63" s="869">
        <v>749.1</v>
      </c>
      <c r="H63" s="869">
        <v>589.29999999999995</v>
      </c>
      <c r="I63" s="869">
        <v>599.29999999999995</v>
      </c>
      <c r="J63" s="869">
        <v>625.4</v>
      </c>
      <c r="K63" s="869">
        <v>638.29999999999995</v>
      </c>
      <c r="L63" s="880">
        <v>647.79999999999995</v>
      </c>
      <c r="M63" s="871">
        <v>755.3</v>
      </c>
      <c r="N63" s="833">
        <v>941.1</v>
      </c>
      <c r="O63" s="1462">
        <v>1045</v>
      </c>
      <c r="P63" s="1463">
        <v>1116.8</v>
      </c>
    </row>
    <row r="64" spans="1:16" ht="22.5" x14ac:dyDescent="0.2">
      <c r="A64" s="834" t="s">
        <v>414</v>
      </c>
      <c r="B64" s="881">
        <v>109.13485941148002</v>
      </c>
      <c r="C64" s="881">
        <v>105.03933882935115</v>
      </c>
      <c r="D64" s="881">
        <v>105.728157537331</v>
      </c>
      <c r="E64" s="881">
        <v>103.68145920465295</v>
      </c>
      <c r="F64" s="881">
        <v>118.83247057431585</v>
      </c>
      <c r="G64" s="829">
        <v>115.5</v>
      </c>
      <c r="H64" s="829">
        <v>119.6</v>
      </c>
      <c r="I64" s="829">
        <v>96.2</v>
      </c>
      <c r="J64" s="829">
        <v>109.9</v>
      </c>
      <c r="K64" s="882">
        <v>113.4</v>
      </c>
      <c r="L64" s="880">
        <v>113.4</v>
      </c>
      <c r="M64" s="871">
        <v>116</v>
      </c>
      <c r="N64" s="833">
        <v>134.69999999999999</v>
      </c>
      <c r="O64" s="1451">
        <v>110.9</v>
      </c>
      <c r="P64" s="1464">
        <v>109.1</v>
      </c>
    </row>
    <row r="65" spans="1:16" ht="24" x14ac:dyDescent="0.2">
      <c r="A65" s="834" t="s">
        <v>765</v>
      </c>
      <c r="B65" s="881">
        <v>101.99519571166358</v>
      </c>
      <c r="C65" s="881">
        <v>96.899759067667119</v>
      </c>
      <c r="D65" s="881">
        <v>100.31134491207874</v>
      </c>
      <c r="E65" s="881">
        <v>98.276264648960137</v>
      </c>
      <c r="F65" s="881">
        <v>111.68465279540962</v>
      </c>
      <c r="G65" s="881">
        <v>107.96172257030518</v>
      </c>
      <c r="H65" s="881">
        <v>104.5998452780065</v>
      </c>
      <c r="I65" s="881">
        <v>88.449641574965185</v>
      </c>
      <c r="J65" s="881">
        <v>104.09983253702958</v>
      </c>
      <c r="K65" s="881">
        <v>107.03769505500989</v>
      </c>
      <c r="L65" s="881">
        <v>106.19924508384007</v>
      </c>
      <c r="M65" s="883">
        <v>107.1255214190226</v>
      </c>
      <c r="N65" s="833">
        <v>98</v>
      </c>
      <c r="O65" s="1451">
        <v>97.5</v>
      </c>
      <c r="P65" s="1464">
        <v>100.1</v>
      </c>
    </row>
    <row r="66" spans="1:16" ht="22.5" x14ac:dyDescent="0.2">
      <c r="A66" s="884" t="s">
        <v>766</v>
      </c>
      <c r="B66" s="829" t="s">
        <v>8</v>
      </c>
      <c r="C66" s="829" t="s">
        <v>8</v>
      </c>
      <c r="D66" s="829" t="s">
        <v>8</v>
      </c>
      <c r="E66" s="829" t="s">
        <v>8</v>
      </c>
      <c r="F66" s="829" t="s">
        <v>8</v>
      </c>
      <c r="G66" s="829" t="s">
        <v>8</v>
      </c>
      <c r="H66" s="829" t="s">
        <v>8</v>
      </c>
      <c r="I66" s="829" t="s">
        <v>8</v>
      </c>
      <c r="J66" s="829" t="s">
        <v>8</v>
      </c>
      <c r="K66" s="829" t="s">
        <v>8</v>
      </c>
      <c r="L66" s="829" t="s">
        <v>8</v>
      </c>
      <c r="M66" s="885" t="s">
        <v>8</v>
      </c>
      <c r="N66" s="833"/>
      <c r="O66" s="1453"/>
      <c r="P66" s="1464"/>
    </row>
    <row r="67" spans="1:16" x14ac:dyDescent="0.2">
      <c r="A67" s="863" t="s">
        <v>75</v>
      </c>
      <c r="B67" s="886">
        <v>14952</v>
      </c>
      <c r="C67" s="886">
        <v>15999</v>
      </c>
      <c r="D67" s="886">
        <v>17439</v>
      </c>
      <c r="E67" s="887">
        <v>18660</v>
      </c>
      <c r="F67" s="887">
        <v>19966</v>
      </c>
      <c r="G67" s="887">
        <v>21364</v>
      </c>
      <c r="H67" s="887">
        <v>22859</v>
      </c>
      <c r="I67" s="887">
        <v>24459</v>
      </c>
      <c r="J67" s="887">
        <v>28284</v>
      </c>
      <c r="K67" s="888">
        <v>42500</v>
      </c>
      <c r="L67" s="889">
        <v>42500</v>
      </c>
      <c r="M67" s="889">
        <v>42500</v>
      </c>
      <c r="N67" s="889">
        <v>60000</v>
      </c>
      <c r="O67" s="1454">
        <v>70000</v>
      </c>
      <c r="P67" s="1463">
        <v>85000</v>
      </c>
    </row>
    <row r="68" spans="1:16" x14ac:dyDescent="0.2">
      <c r="A68" s="1396" t="s">
        <v>80</v>
      </c>
      <c r="B68" s="1484"/>
      <c r="C68" s="1485"/>
      <c r="D68" s="1485"/>
      <c r="E68" s="1485"/>
      <c r="F68" s="1485"/>
      <c r="G68" s="1485"/>
      <c r="H68" s="1485"/>
      <c r="I68" s="1485"/>
      <c r="J68" s="1485"/>
      <c r="K68" s="1485"/>
      <c r="L68" s="1485"/>
      <c r="M68" s="1485"/>
      <c r="N68" s="1486"/>
      <c r="O68" s="1391"/>
      <c r="P68" s="1321"/>
    </row>
    <row r="69" spans="1:16" ht="15" customHeight="1" x14ac:dyDescent="0.2">
      <c r="A69" s="890" t="s">
        <v>767</v>
      </c>
      <c r="B69" s="842"/>
      <c r="C69" s="842"/>
      <c r="D69" s="842"/>
      <c r="E69" s="842"/>
      <c r="F69" s="842"/>
      <c r="G69" s="842"/>
      <c r="H69" s="842"/>
      <c r="I69" s="842"/>
      <c r="J69" s="842"/>
      <c r="K69" s="842"/>
      <c r="L69" s="842"/>
      <c r="M69" s="842"/>
      <c r="N69" s="842"/>
      <c r="O69" s="142"/>
      <c r="P69" s="827"/>
    </row>
    <row r="70" spans="1:16" x14ac:dyDescent="0.2">
      <c r="A70" s="890" t="s">
        <v>628</v>
      </c>
      <c r="B70" s="835" t="s">
        <v>8</v>
      </c>
      <c r="C70" s="835" t="s">
        <v>8</v>
      </c>
      <c r="D70" s="835" t="s">
        <v>8</v>
      </c>
      <c r="E70" s="835" t="s">
        <v>8</v>
      </c>
      <c r="F70" s="835">
        <v>47722.9</v>
      </c>
      <c r="G70" s="835">
        <v>43754.3</v>
      </c>
      <c r="H70" s="835">
        <v>62621.5</v>
      </c>
      <c r="I70" s="835">
        <v>12551.4</v>
      </c>
      <c r="J70" s="835">
        <v>20695.400000000001</v>
      </c>
      <c r="K70" s="835">
        <v>29854.5</v>
      </c>
      <c r="L70" s="835">
        <v>15448.2</v>
      </c>
      <c r="M70" s="891" t="s">
        <v>768</v>
      </c>
      <c r="N70" s="881">
        <v>40065.1</v>
      </c>
      <c r="O70" s="1454">
        <v>99163</v>
      </c>
      <c r="P70" s="1462">
        <v>89807</v>
      </c>
    </row>
    <row r="71" spans="1:16" ht="22.5" x14ac:dyDescent="0.2">
      <c r="A71" s="892" t="s">
        <v>85</v>
      </c>
      <c r="B71" s="835" t="s">
        <v>8</v>
      </c>
      <c r="C71" s="835" t="s">
        <v>8</v>
      </c>
      <c r="D71" s="835" t="s">
        <v>8</v>
      </c>
      <c r="E71" s="835" t="s">
        <v>8</v>
      </c>
      <c r="F71" s="835">
        <v>106.9</v>
      </c>
      <c r="G71" s="835">
        <v>88</v>
      </c>
      <c r="H71" s="835">
        <v>139.4</v>
      </c>
      <c r="I71" s="835">
        <v>19.100000000000001</v>
      </c>
      <c r="J71" s="835">
        <v>157.30000000000001</v>
      </c>
      <c r="K71" s="880">
        <v>137.6</v>
      </c>
      <c r="L71" s="880">
        <v>53.2</v>
      </c>
      <c r="M71" s="893">
        <v>290.7</v>
      </c>
      <c r="N71" s="833">
        <v>69.8</v>
      </c>
      <c r="O71" s="1453">
        <v>239.4</v>
      </c>
      <c r="P71" s="1451">
        <v>88</v>
      </c>
    </row>
    <row r="72" spans="1:16" s="279" customFormat="1" ht="12.75" x14ac:dyDescent="0.2">
      <c r="A72" s="894" t="s">
        <v>769</v>
      </c>
      <c r="B72" s="292" t="s">
        <v>8</v>
      </c>
      <c r="C72" s="292" t="s">
        <v>8</v>
      </c>
      <c r="D72" s="292" t="s">
        <v>8</v>
      </c>
      <c r="E72" s="292" t="s">
        <v>8</v>
      </c>
      <c r="F72" s="36">
        <v>100</v>
      </c>
      <c r="G72" s="259">
        <v>88</v>
      </c>
      <c r="H72" s="16">
        <v>122.7</v>
      </c>
      <c r="I72" s="16">
        <v>23.4</v>
      </c>
      <c r="J72" s="16">
        <v>36.9</v>
      </c>
      <c r="K72" s="16">
        <v>50.7</v>
      </c>
      <c r="L72" s="16">
        <v>27</v>
      </c>
      <c r="M72" s="16">
        <v>78.400000000000006</v>
      </c>
      <c r="N72" s="16">
        <v>54.7</v>
      </c>
      <c r="O72" s="1466">
        <v>131.1</v>
      </c>
      <c r="P72" s="1453">
        <v>115.3</v>
      </c>
    </row>
    <row r="73" spans="1:16" ht="22.5" x14ac:dyDescent="0.2">
      <c r="A73" s="895" t="s">
        <v>770</v>
      </c>
      <c r="B73" s="835" t="s">
        <v>8</v>
      </c>
      <c r="C73" s="835" t="s">
        <v>8</v>
      </c>
      <c r="D73" s="835" t="s">
        <v>8</v>
      </c>
      <c r="E73" s="857">
        <v>739</v>
      </c>
      <c r="F73" s="857">
        <v>954</v>
      </c>
      <c r="G73" s="857">
        <v>915</v>
      </c>
      <c r="H73" s="857">
        <v>952</v>
      </c>
      <c r="I73" s="857">
        <v>850</v>
      </c>
      <c r="J73" s="857">
        <v>905</v>
      </c>
      <c r="K73" s="857">
        <v>927</v>
      </c>
      <c r="L73" s="857">
        <v>961</v>
      </c>
      <c r="M73" s="857">
        <v>979</v>
      </c>
      <c r="N73" s="839">
        <v>986</v>
      </c>
      <c r="O73" s="1451">
        <v>990</v>
      </c>
      <c r="P73" s="1453">
        <v>905</v>
      </c>
    </row>
    <row r="74" spans="1:16" ht="22.5" x14ac:dyDescent="0.2">
      <c r="A74" s="895" t="s">
        <v>771</v>
      </c>
      <c r="B74" s="835" t="s">
        <v>8</v>
      </c>
      <c r="C74" s="835" t="s">
        <v>8</v>
      </c>
      <c r="D74" s="835" t="s">
        <v>8</v>
      </c>
      <c r="E74" s="857">
        <v>674</v>
      </c>
      <c r="F74" s="857">
        <v>747</v>
      </c>
      <c r="G74" s="857">
        <v>787</v>
      </c>
      <c r="H74" s="857">
        <v>745</v>
      </c>
      <c r="I74" s="857">
        <v>725</v>
      </c>
      <c r="J74" s="857">
        <v>771</v>
      </c>
      <c r="K74" s="857">
        <v>807</v>
      </c>
      <c r="L74" s="857">
        <v>797</v>
      </c>
      <c r="M74" s="857">
        <v>796</v>
      </c>
      <c r="N74" s="839">
        <v>845</v>
      </c>
      <c r="O74" s="1451">
        <v>852</v>
      </c>
      <c r="P74" s="1453">
        <v>823</v>
      </c>
    </row>
    <row r="75" spans="1:16" ht="41.25" customHeight="1" x14ac:dyDescent="0.2">
      <c r="A75" s="896" t="s">
        <v>90</v>
      </c>
      <c r="B75" s="835" t="s">
        <v>8</v>
      </c>
      <c r="C75" s="835" t="s">
        <v>8</v>
      </c>
      <c r="D75" s="835" t="s">
        <v>8</v>
      </c>
      <c r="E75" s="835" t="s">
        <v>8</v>
      </c>
      <c r="F75" s="835" t="s">
        <v>8</v>
      </c>
      <c r="G75" s="835" t="s">
        <v>8</v>
      </c>
      <c r="H75" s="835" t="s">
        <v>8</v>
      </c>
      <c r="I75" s="835" t="s">
        <v>8</v>
      </c>
      <c r="J75" s="835" t="s">
        <v>8</v>
      </c>
      <c r="K75" s="835" t="s">
        <v>8</v>
      </c>
      <c r="L75" s="835" t="s">
        <v>8</v>
      </c>
      <c r="M75" s="835" t="s">
        <v>8</v>
      </c>
      <c r="N75" s="833" t="s">
        <v>8</v>
      </c>
      <c r="O75" s="1467" t="s">
        <v>8</v>
      </c>
      <c r="P75" s="1467" t="s">
        <v>8</v>
      </c>
    </row>
    <row r="76" spans="1:16" ht="22.5" x14ac:dyDescent="0.2">
      <c r="A76" s="897" t="s">
        <v>91</v>
      </c>
      <c r="B76" s="835" t="s">
        <v>8</v>
      </c>
      <c r="C76" s="835" t="s">
        <v>8</v>
      </c>
      <c r="D76" s="835" t="s">
        <v>8</v>
      </c>
      <c r="E76" s="835" t="s">
        <v>8</v>
      </c>
      <c r="F76" s="835" t="s">
        <v>8</v>
      </c>
      <c r="G76" s="835" t="s">
        <v>8</v>
      </c>
      <c r="H76" s="835" t="s">
        <v>8</v>
      </c>
      <c r="I76" s="835" t="s">
        <v>8</v>
      </c>
      <c r="J76" s="835" t="s">
        <v>8</v>
      </c>
      <c r="K76" s="835" t="s">
        <v>8</v>
      </c>
      <c r="L76" s="835" t="s">
        <v>8</v>
      </c>
      <c r="M76" s="835" t="s">
        <v>8</v>
      </c>
      <c r="N76" s="833" t="s">
        <v>8</v>
      </c>
      <c r="O76" s="1467" t="s">
        <v>8</v>
      </c>
      <c r="P76" s="1467" t="s">
        <v>8</v>
      </c>
    </row>
    <row r="77" spans="1:16" ht="12.75" x14ac:dyDescent="0.2">
      <c r="A77" s="898" t="s">
        <v>92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33" t="s">
        <v>8</v>
      </c>
      <c r="O77" s="1467" t="s">
        <v>8</v>
      </c>
      <c r="P77" s="1467" t="s">
        <v>8</v>
      </c>
    </row>
    <row r="78" spans="1:16" ht="12.75" x14ac:dyDescent="0.2">
      <c r="A78" s="898" t="s">
        <v>93</v>
      </c>
      <c r="B78" s="835" t="s">
        <v>8</v>
      </c>
      <c r="C78" s="835" t="s">
        <v>8</v>
      </c>
      <c r="D78" s="835" t="s">
        <v>8</v>
      </c>
      <c r="E78" s="835" t="s">
        <v>8</v>
      </c>
      <c r="F78" s="835" t="s">
        <v>8</v>
      </c>
      <c r="G78" s="835" t="s">
        <v>8</v>
      </c>
      <c r="H78" s="835" t="s">
        <v>8</v>
      </c>
      <c r="I78" s="835" t="s">
        <v>8</v>
      </c>
      <c r="J78" s="835" t="s">
        <v>8</v>
      </c>
      <c r="K78" s="835" t="s">
        <v>8</v>
      </c>
      <c r="L78" s="835" t="s">
        <v>8</v>
      </c>
      <c r="M78" s="835" t="s">
        <v>8</v>
      </c>
      <c r="N78" s="833" t="s">
        <v>8</v>
      </c>
      <c r="O78" s="1467" t="s">
        <v>8</v>
      </c>
      <c r="P78" s="1467" t="s">
        <v>8</v>
      </c>
    </row>
    <row r="79" spans="1:16" ht="12.75" x14ac:dyDescent="0.2">
      <c r="A79" s="898" t="s">
        <v>94</v>
      </c>
      <c r="B79" s="835" t="s">
        <v>8</v>
      </c>
      <c r="C79" s="835" t="s">
        <v>8</v>
      </c>
      <c r="D79" s="835" t="s">
        <v>8</v>
      </c>
      <c r="E79" s="835" t="s">
        <v>8</v>
      </c>
      <c r="F79" s="835" t="s">
        <v>8</v>
      </c>
      <c r="G79" s="835" t="s">
        <v>8</v>
      </c>
      <c r="H79" s="835" t="s">
        <v>8</v>
      </c>
      <c r="I79" s="835" t="s">
        <v>8</v>
      </c>
      <c r="J79" s="835" t="s">
        <v>8</v>
      </c>
      <c r="K79" s="835" t="s">
        <v>8</v>
      </c>
      <c r="L79" s="835" t="s">
        <v>8</v>
      </c>
      <c r="M79" s="835" t="s">
        <v>8</v>
      </c>
      <c r="N79" s="833" t="s">
        <v>8</v>
      </c>
      <c r="O79" s="1467" t="s">
        <v>8</v>
      </c>
      <c r="P79" s="1467" t="s">
        <v>8</v>
      </c>
    </row>
    <row r="80" spans="1:16" ht="12.75" x14ac:dyDescent="0.2">
      <c r="A80" s="898" t="s">
        <v>95</v>
      </c>
      <c r="B80" s="835" t="s">
        <v>8</v>
      </c>
      <c r="C80" s="835" t="s">
        <v>8</v>
      </c>
      <c r="D80" s="835" t="s">
        <v>8</v>
      </c>
      <c r="E80" s="835" t="s">
        <v>8</v>
      </c>
      <c r="F80" s="835" t="s">
        <v>8</v>
      </c>
      <c r="G80" s="835" t="s">
        <v>8</v>
      </c>
      <c r="H80" s="835" t="s">
        <v>8</v>
      </c>
      <c r="I80" s="835" t="s">
        <v>8</v>
      </c>
      <c r="J80" s="835" t="s">
        <v>8</v>
      </c>
      <c r="K80" s="835" t="s">
        <v>8</v>
      </c>
      <c r="L80" s="835" t="s">
        <v>8</v>
      </c>
      <c r="M80" s="835" t="s">
        <v>8</v>
      </c>
      <c r="N80" s="833" t="s">
        <v>8</v>
      </c>
      <c r="O80" s="1467" t="s">
        <v>8</v>
      </c>
      <c r="P80" s="1467" t="s">
        <v>8</v>
      </c>
    </row>
    <row r="81" spans="1:16" ht="12.75" x14ac:dyDescent="0.2">
      <c r="A81" s="898" t="s">
        <v>96</v>
      </c>
      <c r="B81" s="835" t="s">
        <v>8</v>
      </c>
      <c r="C81" s="835" t="s">
        <v>8</v>
      </c>
      <c r="D81" s="835" t="s">
        <v>8</v>
      </c>
      <c r="E81" s="835" t="s">
        <v>8</v>
      </c>
      <c r="F81" s="835" t="s">
        <v>8</v>
      </c>
      <c r="G81" s="835" t="s">
        <v>8</v>
      </c>
      <c r="H81" s="835" t="s">
        <v>8</v>
      </c>
      <c r="I81" s="835" t="s">
        <v>8</v>
      </c>
      <c r="J81" s="835" t="s">
        <v>8</v>
      </c>
      <c r="K81" s="835" t="s">
        <v>8</v>
      </c>
      <c r="L81" s="835" t="s">
        <v>8</v>
      </c>
      <c r="M81" s="835" t="s">
        <v>8</v>
      </c>
      <c r="N81" s="833" t="s">
        <v>8</v>
      </c>
      <c r="O81" s="1467" t="s">
        <v>8</v>
      </c>
      <c r="P81" s="1467" t="s">
        <v>8</v>
      </c>
    </row>
    <row r="82" spans="1:16" ht="29.25" customHeight="1" x14ac:dyDescent="0.2">
      <c r="A82" s="899" t="s">
        <v>97</v>
      </c>
      <c r="B82" s="835" t="s">
        <v>8</v>
      </c>
      <c r="C82" s="835" t="s">
        <v>8</v>
      </c>
      <c r="D82" s="835" t="s">
        <v>8</v>
      </c>
      <c r="E82" s="835" t="s">
        <v>8</v>
      </c>
      <c r="F82" s="835" t="s">
        <v>8</v>
      </c>
      <c r="G82" s="835" t="s">
        <v>8</v>
      </c>
      <c r="H82" s="835" t="s">
        <v>8</v>
      </c>
      <c r="I82" s="835" t="s">
        <v>8</v>
      </c>
      <c r="J82" s="835" t="s">
        <v>8</v>
      </c>
      <c r="K82" s="835" t="s">
        <v>8</v>
      </c>
      <c r="L82" s="835" t="s">
        <v>8</v>
      </c>
      <c r="M82" s="835" t="s">
        <v>8</v>
      </c>
      <c r="N82" s="833" t="s">
        <v>8</v>
      </c>
      <c r="O82" s="1467" t="s">
        <v>8</v>
      </c>
      <c r="P82" s="1467" t="s">
        <v>8</v>
      </c>
    </row>
    <row r="83" spans="1:16" ht="12.75" x14ac:dyDescent="0.2">
      <c r="A83" s="900" t="s">
        <v>98</v>
      </c>
      <c r="B83" s="842"/>
      <c r="C83" s="842"/>
      <c r="D83" s="842"/>
      <c r="E83" s="842"/>
      <c r="F83" s="842"/>
      <c r="G83" s="842"/>
      <c r="H83" s="842"/>
      <c r="I83" s="842"/>
      <c r="J83" s="842"/>
      <c r="K83" s="842"/>
      <c r="L83" s="842"/>
      <c r="M83" s="859"/>
      <c r="N83" s="833" t="s">
        <v>8</v>
      </c>
      <c r="O83" s="1467" t="s">
        <v>8</v>
      </c>
      <c r="P83" s="1467" t="s">
        <v>8</v>
      </c>
    </row>
    <row r="84" spans="1:16" ht="12.75" x14ac:dyDescent="0.2">
      <c r="A84" s="901" t="s">
        <v>99</v>
      </c>
      <c r="B84" s="842"/>
      <c r="C84" s="842"/>
      <c r="D84" s="842"/>
      <c r="E84" s="842"/>
      <c r="F84" s="842"/>
      <c r="G84" s="842"/>
      <c r="H84" s="842"/>
      <c r="I84" s="842"/>
      <c r="J84" s="842"/>
      <c r="K84" s="842"/>
      <c r="L84" s="842"/>
      <c r="M84" s="859"/>
      <c r="N84" s="833" t="s">
        <v>8</v>
      </c>
      <c r="O84" s="1467" t="s">
        <v>8</v>
      </c>
      <c r="P84" s="1467" t="s">
        <v>8</v>
      </c>
    </row>
    <row r="85" spans="1:16" ht="12.75" x14ac:dyDescent="0.2">
      <c r="A85" s="901" t="s">
        <v>100</v>
      </c>
      <c r="B85" s="835" t="s">
        <v>8</v>
      </c>
      <c r="C85" s="835" t="s">
        <v>8</v>
      </c>
      <c r="D85" s="835" t="s">
        <v>8</v>
      </c>
      <c r="E85" s="835" t="s">
        <v>8</v>
      </c>
      <c r="F85" s="835" t="s">
        <v>8</v>
      </c>
      <c r="G85" s="835" t="s">
        <v>8</v>
      </c>
      <c r="H85" s="835" t="s">
        <v>8</v>
      </c>
      <c r="I85" s="835" t="s">
        <v>8</v>
      </c>
      <c r="J85" s="835" t="s">
        <v>8</v>
      </c>
      <c r="K85" s="835" t="s">
        <v>8</v>
      </c>
      <c r="L85" s="835" t="s">
        <v>8</v>
      </c>
      <c r="M85" s="874" t="s">
        <v>8</v>
      </c>
      <c r="N85" s="833" t="s">
        <v>8</v>
      </c>
      <c r="O85" s="1467" t="s">
        <v>8</v>
      </c>
      <c r="P85" s="1467" t="s">
        <v>8</v>
      </c>
    </row>
    <row r="86" spans="1:16" ht="12.75" x14ac:dyDescent="0.2">
      <c r="A86" s="901" t="s">
        <v>102</v>
      </c>
      <c r="B86" s="835" t="s">
        <v>8</v>
      </c>
      <c r="C86" s="835" t="s">
        <v>8</v>
      </c>
      <c r="D86" s="835" t="s">
        <v>8</v>
      </c>
      <c r="E86" s="835" t="s">
        <v>8</v>
      </c>
      <c r="F86" s="835" t="s">
        <v>8</v>
      </c>
      <c r="G86" s="835" t="s">
        <v>8</v>
      </c>
      <c r="H86" s="835" t="s">
        <v>8</v>
      </c>
      <c r="I86" s="835" t="s">
        <v>8</v>
      </c>
      <c r="J86" s="835" t="s">
        <v>8</v>
      </c>
      <c r="K86" s="835" t="s">
        <v>8</v>
      </c>
      <c r="L86" s="835" t="s">
        <v>8</v>
      </c>
      <c r="M86" s="874" t="s">
        <v>8</v>
      </c>
      <c r="N86" s="833" t="s">
        <v>8</v>
      </c>
      <c r="O86" s="1467" t="s">
        <v>8</v>
      </c>
      <c r="P86" s="1467" t="s">
        <v>8</v>
      </c>
    </row>
    <row r="87" spans="1:16" ht="12.75" x14ac:dyDescent="0.2">
      <c r="A87" s="901" t="s">
        <v>103</v>
      </c>
      <c r="B87" s="835" t="s">
        <v>8</v>
      </c>
      <c r="C87" s="835" t="s">
        <v>8</v>
      </c>
      <c r="D87" s="835" t="s">
        <v>8</v>
      </c>
      <c r="E87" s="835" t="s">
        <v>8</v>
      </c>
      <c r="F87" s="835" t="s">
        <v>8</v>
      </c>
      <c r="G87" s="835" t="s">
        <v>8</v>
      </c>
      <c r="H87" s="835" t="s">
        <v>8</v>
      </c>
      <c r="I87" s="835" t="s">
        <v>8</v>
      </c>
      <c r="J87" s="835" t="s">
        <v>8</v>
      </c>
      <c r="K87" s="835" t="s">
        <v>8</v>
      </c>
      <c r="L87" s="835" t="s">
        <v>8</v>
      </c>
      <c r="M87" s="835" t="s">
        <v>8</v>
      </c>
      <c r="N87" s="833" t="s">
        <v>8</v>
      </c>
      <c r="O87" s="1467" t="s">
        <v>8</v>
      </c>
      <c r="P87" s="1467" t="s">
        <v>8</v>
      </c>
    </row>
    <row r="88" spans="1:16" ht="12.75" x14ac:dyDescent="0.2">
      <c r="A88" s="901" t="s">
        <v>104</v>
      </c>
      <c r="B88" s="835" t="s">
        <v>8</v>
      </c>
      <c r="C88" s="835" t="s">
        <v>8</v>
      </c>
      <c r="D88" s="835" t="s">
        <v>8</v>
      </c>
      <c r="E88" s="835" t="s">
        <v>8</v>
      </c>
      <c r="F88" s="835" t="s">
        <v>8</v>
      </c>
      <c r="G88" s="835" t="s">
        <v>8</v>
      </c>
      <c r="H88" s="835" t="s">
        <v>8</v>
      </c>
      <c r="I88" s="835" t="s">
        <v>8</v>
      </c>
      <c r="J88" s="835" t="s">
        <v>8</v>
      </c>
      <c r="K88" s="835" t="s">
        <v>8</v>
      </c>
      <c r="L88" s="835" t="s">
        <v>8</v>
      </c>
      <c r="M88" s="835" t="s">
        <v>8</v>
      </c>
      <c r="N88" s="833" t="s">
        <v>8</v>
      </c>
      <c r="O88" s="1467" t="s">
        <v>8</v>
      </c>
      <c r="P88" s="1467" t="s">
        <v>8</v>
      </c>
    </row>
    <row r="89" spans="1:16" x14ac:dyDescent="0.2">
      <c r="A89" s="1397" t="s">
        <v>105</v>
      </c>
      <c r="B89" s="1484"/>
      <c r="C89" s="1485"/>
      <c r="D89" s="1485"/>
      <c r="E89" s="1485"/>
      <c r="F89" s="1485"/>
      <c r="G89" s="1485"/>
      <c r="H89" s="1485"/>
      <c r="I89" s="1485"/>
      <c r="J89" s="1485"/>
      <c r="K89" s="1485"/>
      <c r="L89" s="1485"/>
      <c r="M89" s="1485"/>
      <c r="N89" s="1486"/>
      <c r="O89" s="1391"/>
      <c r="P89" s="1321"/>
    </row>
    <row r="90" spans="1:16" ht="22.5" x14ac:dyDescent="0.2">
      <c r="A90" s="834" t="s">
        <v>106</v>
      </c>
      <c r="B90" s="842"/>
      <c r="C90" s="842"/>
      <c r="D90" s="842"/>
      <c r="E90" s="842"/>
      <c r="F90" s="842"/>
      <c r="G90" s="842"/>
      <c r="H90" s="842"/>
      <c r="I90" s="842"/>
      <c r="J90" s="842"/>
      <c r="K90" s="842"/>
      <c r="L90" s="842"/>
      <c r="M90" s="842"/>
      <c r="N90" s="842"/>
      <c r="O90" s="142"/>
      <c r="P90" s="827"/>
    </row>
    <row r="91" spans="1:16" x14ac:dyDescent="0.2">
      <c r="A91" s="863" t="s">
        <v>82</v>
      </c>
      <c r="B91" s="838">
        <v>2997.0970000000002</v>
      </c>
      <c r="C91" s="838">
        <v>4092.2809999999999</v>
      </c>
      <c r="D91" s="838">
        <v>4227.7550000000001</v>
      </c>
      <c r="E91" s="838">
        <v>4349.2340000000004</v>
      </c>
      <c r="F91" s="838">
        <v>7270.3239999999996</v>
      </c>
      <c r="G91" s="838">
        <v>9140.6280000000006</v>
      </c>
      <c r="H91" s="838">
        <v>7846.4340000000002</v>
      </c>
      <c r="I91" s="838">
        <v>6691.8680000000004</v>
      </c>
      <c r="J91" s="838">
        <v>9968.6919999999991</v>
      </c>
      <c r="K91" s="838">
        <v>6222.6880000000001</v>
      </c>
      <c r="L91" s="838">
        <v>3362.5970000000002</v>
      </c>
      <c r="M91" s="838">
        <v>3296.4929999999999</v>
      </c>
      <c r="N91" s="902">
        <v>8623</v>
      </c>
      <c r="O91" s="1451">
        <v>18661</v>
      </c>
      <c r="P91" s="1462">
        <v>23674</v>
      </c>
    </row>
    <row r="92" spans="1:16" ht="22.5" x14ac:dyDescent="0.2">
      <c r="A92" s="863" t="s">
        <v>772</v>
      </c>
      <c r="B92" s="903">
        <v>0.1</v>
      </c>
      <c r="C92" s="903">
        <v>0.1</v>
      </c>
      <c r="D92" s="903">
        <v>0.1</v>
      </c>
      <c r="E92" s="903">
        <v>0.1</v>
      </c>
      <c r="F92" s="903">
        <v>0.1</v>
      </c>
      <c r="G92" s="903">
        <v>0.3</v>
      </c>
      <c r="H92" s="903">
        <v>0.2</v>
      </c>
      <c r="I92" s="903">
        <v>0.1</v>
      </c>
      <c r="J92" s="903">
        <v>0.1</v>
      </c>
      <c r="K92" s="903">
        <v>0.1</v>
      </c>
      <c r="L92" s="903">
        <v>0.1</v>
      </c>
      <c r="M92" s="903" t="s">
        <v>8</v>
      </c>
      <c r="N92" s="903">
        <v>0.1</v>
      </c>
      <c r="O92" s="1458">
        <v>0.2</v>
      </c>
      <c r="P92" s="1451">
        <v>0.2</v>
      </c>
    </row>
    <row r="93" spans="1:16" ht="22.5" x14ac:dyDescent="0.2">
      <c r="A93" s="890" t="s">
        <v>773</v>
      </c>
      <c r="B93" s="842"/>
      <c r="C93" s="842"/>
      <c r="D93" s="842"/>
      <c r="E93" s="842"/>
      <c r="F93" s="842"/>
      <c r="G93" s="842"/>
      <c r="H93" s="842"/>
      <c r="I93" s="842"/>
      <c r="J93" s="842"/>
      <c r="K93" s="842"/>
      <c r="L93" s="842"/>
      <c r="M93" s="859"/>
      <c r="N93" s="842"/>
      <c r="O93" s="1453"/>
      <c r="P93" s="1453"/>
    </row>
    <row r="94" spans="1:16" x14ac:dyDescent="0.2">
      <c r="A94" s="890" t="s">
        <v>628</v>
      </c>
      <c r="B94" s="838" t="s">
        <v>8</v>
      </c>
      <c r="C94" s="838">
        <v>220.001</v>
      </c>
      <c r="D94" s="838">
        <v>8.516</v>
      </c>
      <c r="E94" s="838">
        <v>11.35</v>
      </c>
      <c r="F94" s="838">
        <v>346.39600000000002</v>
      </c>
      <c r="G94" s="838">
        <v>3089.24</v>
      </c>
      <c r="H94" s="838">
        <v>312.09300000000002</v>
      </c>
      <c r="I94" s="838">
        <v>45.204999999999998</v>
      </c>
      <c r="J94" s="838">
        <v>8.3520000000000003</v>
      </c>
      <c r="K94" s="838">
        <v>1141.7349999999999</v>
      </c>
      <c r="L94" s="838">
        <v>303.82</v>
      </c>
      <c r="M94" s="904" t="s">
        <v>8</v>
      </c>
      <c r="N94" s="902">
        <v>837</v>
      </c>
      <c r="O94" s="1462">
        <v>5850</v>
      </c>
      <c r="P94" s="1462">
        <v>7486</v>
      </c>
    </row>
    <row r="95" spans="1:16" x14ac:dyDescent="0.2">
      <c r="A95" s="905" t="s">
        <v>117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59"/>
      <c r="N95" s="842"/>
      <c r="O95" s="1453"/>
      <c r="P95" s="1453"/>
    </row>
    <row r="96" spans="1:16" x14ac:dyDescent="0.2">
      <c r="A96" s="906" t="s">
        <v>82</v>
      </c>
      <c r="B96" s="838">
        <v>2369.9389999999999</v>
      </c>
      <c r="C96" s="838">
        <v>2753.6109999999999</v>
      </c>
      <c r="D96" s="838">
        <v>2643.0680000000002</v>
      </c>
      <c r="E96" s="838">
        <v>2905.4870000000001</v>
      </c>
      <c r="F96" s="838">
        <v>2152.2199999999998</v>
      </c>
      <c r="G96" s="838">
        <v>2260.7669999999998</v>
      </c>
      <c r="H96" s="838">
        <v>4050.681</v>
      </c>
      <c r="I96" s="838">
        <v>2971.7979999999998</v>
      </c>
      <c r="J96" s="838">
        <v>4224.7979999999998</v>
      </c>
      <c r="K96" s="838">
        <v>2753.14</v>
      </c>
      <c r="L96" s="838">
        <v>544.524</v>
      </c>
      <c r="M96" s="904">
        <v>489.28399999999999</v>
      </c>
      <c r="N96" s="902">
        <v>2834</v>
      </c>
      <c r="O96" s="1453">
        <v>7923</v>
      </c>
      <c r="P96" s="1462">
        <v>12087</v>
      </c>
    </row>
    <row r="97" spans="1:16" ht="22.5" x14ac:dyDescent="0.2">
      <c r="A97" s="907" t="s">
        <v>116</v>
      </c>
      <c r="B97" s="908" t="s">
        <v>8</v>
      </c>
      <c r="C97" s="908" t="s">
        <v>8</v>
      </c>
      <c r="D97" s="908" t="s">
        <v>8</v>
      </c>
      <c r="E97" s="908" t="s">
        <v>8</v>
      </c>
      <c r="F97" s="908" t="s">
        <v>8</v>
      </c>
      <c r="G97" s="908" t="s">
        <v>8</v>
      </c>
      <c r="H97" s="908" t="s">
        <v>8</v>
      </c>
      <c r="I97" s="908" t="s">
        <v>8</v>
      </c>
      <c r="J97" s="908" t="s">
        <v>8</v>
      </c>
      <c r="K97" s="833" t="s">
        <v>8</v>
      </c>
      <c r="L97" s="833" t="s">
        <v>8</v>
      </c>
      <c r="M97" s="909" t="s">
        <v>8</v>
      </c>
      <c r="N97" s="833" t="s">
        <v>8</v>
      </c>
      <c r="O97" s="1451" t="s">
        <v>8</v>
      </c>
      <c r="P97" s="1451" t="s">
        <v>8</v>
      </c>
    </row>
    <row r="98" spans="1:16" x14ac:dyDescent="0.2">
      <c r="A98" s="910" t="s">
        <v>118</v>
      </c>
      <c r="B98" s="902">
        <v>68.275999999999996</v>
      </c>
      <c r="C98" s="902">
        <v>68.164000000000001</v>
      </c>
      <c r="D98" s="902">
        <v>45.615000000000002</v>
      </c>
      <c r="E98" s="902">
        <v>55.767000000000003</v>
      </c>
      <c r="F98" s="902">
        <v>40.811999999999998</v>
      </c>
      <c r="G98" s="902">
        <v>56.829000000000001</v>
      </c>
      <c r="H98" s="902">
        <v>50.783999999999999</v>
      </c>
      <c r="I98" s="902">
        <v>25.623999999999999</v>
      </c>
      <c r="J98" s="902">
        <v>31.027999999999999</v>
      </c>
      <c r="K98" s="902">
        <v>31.654</v>
      </c>
      <c r="L98" s="902">
        <v>7.7160000000000002</v>
      </c>
      <c r="M98" s="902">
        <v>8.1240000000000006</v>
      </c>
      <c r="N98" s="902">
        <v>6</v>
      </c>
      <c r="O98" s="1453">
        <v>0.6</v>
      </c>
      <c r="P98" s="1452">
        <v>0.6</v>
      </c>
    </row>
    <row r="99" spans="1:16" x14ac:dyDescent="0.2">
      <c r="A99" s="910" t="s">
        <v>119</v>
      </c>
      <c r="B99" s="902" t="s">
        <v>8</v>
      </c>
      <c r="C99" s="902">
        <v>1.095</v>
      </c>
      <c r="D99" s="902">
        <v>1.349</v>
      </c>
      <c r="E99" s="902">
        <v>8.58</v>
      </c>
      <c r="F99" s="902">
        <v>10.435</v>
      </c>
      <c r="G99" s="902">
        <v>3.5369999999999999</v>
      </c>
      <c r="H99" s="902">
        <v>5.5419999999999998</v>
      </c>
      <c r="I99" s="902">
        <v>1.677</v>
      </c>
      <c r="J99" s="902" t="s">
        <v>115</v>
      </c>
      <c r="K99" s="902" t="s">
        <v>115</v>
      </c>
      <c r="L99" s="902" t="s">
        <v>115</v>
      </c>
      <c r="M99" s="902" t="s">
        <v>8</v>
      </c>
      <c r="N99" s="902" t="s">
        <v>8</v>
      </c>
      <c r="O99" s="1468" t="s">
        <v>8</v>
      </c>
      <c r="P99" s="1468" t="s">
        <v>8</v>
      </c>
    </row>
    <row r="100" spans="1:16" x14ac:dyDescent="0.2">
      <c r="A100" s="911" t="s">
        <v>120</v>
      </c>
      <c r="B100" s="902">
        <v>6.2910000000000004</v>
      </c>
      <c r="C100" s="902">
        <v>53.911999999999999</v>
      </c>
      <c r="D100" s="902">
        <v>53.954000000000001</v>
      </c>
      <c r="E100" s="902">
        <v>5.7089999999999996</v>
      </c>
      <c r="F100" s="902">
        <v>7.31</v>
      </c>
      <c r="G100" s="902">
        <v>0.125</v>
      </c>
      <c r="H100" s="902" t="s">
        <v>8</v>
      </c>
      <c r="I100" s="902" t="s">
        <v>8</v>
      </c>
      <c r="J100" s="902">
        <v>0.81599999999999995</v>
      </c>
      <c r="K100" s="902" t="s">
        <v>8</v>
      </c>
      <c r="L100" s="902" t="s">
        <v>8</v>
      </c>
      <c r="M100" s="902" t="s">
        <v>8</v>
      </c>
      <c r="N100" s="902" t="s">
        <v>8</v>
      </c>
      <c r="O100" s="1468" t="s">
        <v>8</v>
      </c>
      <c r="P100" s="1451">
        <v>80</v>
      </c>
    </row>
    <row r="101" spans="1:16" ht="34.5" customHeight="1" x14ac:dyDescent="0.2">
      <c r="A101" s="911" t="s">
        <v>121</v>
      </c>
      <c r="B101" s="908" t="s">
        <v>8</v>
      </c>
      <c r="C101" s="908" t="s">
        <v>8</v>
      </c>
      <c r="D101" s="908" t="s">
        <v>8</v>
      </c>
      <c r="E101" s="908" t="s">
        <v>8</v>
      </c>
      <c r="F101" s="908" t="s">
        <v>8</v>
      </c>
      <c r="G101" s="908" t="s">
        <v>8</v>
      </c>
      <c r="H101" s="908" t="s">
        <v>8</v>
      </c>
      <c r="I101" s="908" t="s">
        <v>8</v>
      </c>
      <c r="J101" s="908" t="s">
        <v>8</v>
      </c>
      <c r="K101" s="833" t="s">
        <v>8</v>
      </c>
      <c r="L101" s="833" t="s">
        <v>8</v>
      </c>
      <c r="M101" s="909" t="s">
        <v>8</v>
      </c>
      <c r="N101" s="833" t="s">
        <v>8</v>
      </c>
      <c r="O101" s="1468" t="s">
        <v>8</v>
      </c>
      <c r="P101" s="1451" t="s">
        <v>8</v>
      </c>
    </row>
    <row r="102" spans="1:16" ht="29.25" customHeight="1" x14ac:dyDescent="0.2">
      <c r="A102" s="912" t="s">
        <v>122</v>
      </c>
      <c r="B102" s="902">
        <v>30.763000000000002</v>
      </c>
      <c r="C102" s="902">
        <v>28.539000000000001</v>
      </c>
      <c r="D102" s="902">
        <v>34.950000000000003</v>
      </c>
      <c r="E102" s="902">
        <v>18.401</v>
      </c>
      <c r="F102" s="902">
        <v>17.844000000000001</v>
      </c>
      <c r="G102" s="902">
        <v>17.888000000000002</v>
      </c>
      <c r="H102" s="902">
        <v>65.2</v>
      </c>
      <c r="I102" s="902">
        <v>1.5920000000000001</v>
      </c>
      <c r="J102" s="902" t="s">
        <v>115</v>
      </c>
      <c r="K102" s="902" t="s">
        <v>8</v>
      </c>
      <c r="L102" s="902" t="s">
        <v>8</v>
      </c>
      <c r="M102" s="902" t="s">
        <v>8</v>
      </c>
      <c r="N102" s="902" t="s">
        <v>8</v>
      </c>
      <c r="O102" s="1468" t="s">
        <v>8</v>
      </c>
      <c r="P102" s="1468" t="s">
        <v>8</v>
      </c>
    </row>
    <row r="103" spans="1:16" ht="29.25" customHeight="1" x14ac:dyDescent="0.2">
      <c r="A103" s="912" t="s">
        <v>123</v>
      </c>
      <c r="B103" s="902">
        <v>3.2490000000000001</v>
      </c>
      <c r="C103" s="902">
        <v>43.874000000000002</v>
      </c>
      <c r="D103" s="902">
        <v>2.9049999999999998</v>
      </c>
      <c r="E103" s="902">
        <v>0.33600000000000002</v>
      </c>
      <c r="F103" s="902">
        <v>78.813000000000002</v>
      </c>
      <c r="G103" s="902">
        <v>241.8</v>
      </c>
      <c r="H103" s="902">
        <v>126.864</v>
      </c>
      <c r="I103" s="902">
        <v>127.533</v>
      </c>
      <c r="J103" s="902">
        <v>38.445999999999998</v>
      </c>
      <c r="K103" s="902">
        <v>506.86200000000002</v>
      </c>
      <c r="L103" s="902">
        <v>195.61099999999999</v>
      </c>
      <c r="M103" s="902">
        <v>195.22300000000001</v>
      </c>
      <c r="N103" s="902">
        <v>636</v>
      </c>
      <c r="O103" s="1451">
        <v>778</v>
      </c>
      <c r="P103" s="1462">
        <v>1869</v>
      </c>
    </row>
    <row r="104" spans="1:16" ht="15.75" customHeight="1" x14ac:dyDescent="0.2">
      <c r="A104" s="849" t="s">
        <v>774</v>
      </c>
      <c r="B104" s="913" t="s">
        <v>8</v>
      </c>
      <c r="C104" s="913" t="s">
        <v>8</v>
      </c>
      <c r="D104" s="913" t="s">
        <v>8</v>
      </c>
      <c r="E104" s="913" t="s">
        <v>8</v>
      </c>
      <c r="F104" s="913" t="s">
        <v>8</v>
      </c>
      <c r="G104" s="913" t="s">
        <v>8</v>
      </c>
      <c r="H104" s="913" t="s">
        <v>8</v>
      </c>
      <c r="I104" s="913" t="s">
        <v>8</v>
      </c>
      <c r="J104" s="913">
        <v>3939</v>
      </c>
      <c r="K104" s="913">
        <v>2099</v>
      </c>
      <c r="L104" s="913">
        <v>319</v>
      </c>
      <c r="M104" s="913">
        <v>209</v>
      </c>
      <c r="N104" s="913">
        <v>1726</v>
      </c>
      <c r="O104" s="1451">
        <v>1973</v>
      </c>
      <c r="P104" s="1462">
        <v>2369</v>
      </c>
    </row>
    <row r="105" spans="1:16" x14ac:dyDescent="0.2">
      <c r="A105" s="912" t="s">
        <v>124</v>
      </c>
      <c r="B105" s="902" t="s">
        <v>8</v>
      </c>
      <c r="C105" s="902">
        <v>29.4</v>
      </c>
      <c r="D105" s="902">
        <v>65.900000000000006</v>
      </c>
      <c r="E105" s="902">
        <v>53.72</v>
      </c>
      <c r="F105" s="902">
        <v>194.52099999999999</v>
      </c>
      <c r="G105" s="902">
        <v>32.061999999999998</v>
      </c>
      <c r="H105" s="902">
        <v>33.195999999999998</v>
      </c>
      <c r="I105" s="902">
        <v>50.899000000000001</v>
      </c>
      <c r="J105" s="902">
        <v>96.465000000000003</v>
      </c>
      <c r="K105" s="902">
        <v>78.816999999999993</v>
      </c>
      <c r="L105" s="902">
        <v>21.035</v>
      </c>
      <c r="M105" s="902">
        <v>15.645</v>
      </c>
      <c r="N105" s="902" t="s">
        <v>8</v>
      </c>
      <c r="O105" s="1468">
        <v>4029</v>
      </c>
      <c r="P105" s="1451" t="s">
        <v>8</v>
      </c>
    </row>
    <row r="106" spans="1:16" ht="33.75" customHeight="1" x14ac:dyDescent="0.2">
      <c r="A106" s="912" t="s">
        <v>125</v>
      </c>
      <c r="B106" s="902">
        <v>235.149</v>
      </c>
      <c r="C106" s="902">
        <v>152.18100000000001</v>
      </c>
      <c r="D106" s="902">
        <v>14.231</v>
      </c>
      <c r="E106" s="902">
        <v>32.597000000000001</v>
      </c>
      <c r="F106" s="902">
        <v>262.58300000000003</v>
      </c>
      <c r="G106" s="902">
        <v>0.28799999999999998</v>
      </c>
      <c r="H106" s="902" t="s">
        <v>8</v>
      </c>
      <c r="I106" s="902">
        <v>133.46600000000001</v>
      </c>
      <c r="J106" s="902">
        <v>117.486</v>
      </c>
      <c r="K106" s="902" t="s">
        <v>8</v>
      </c>
      <c r="L106" s="902" t="s">
        <v>8</v>
      </c>
      <c r="M106" s="902" t="s">
        <v>8</v>
      </c>
      <c r="N106" s="902" t="s">
        <v>8</v>
      </c>
      <c r="O106" s="1468" t="s">
        <v>8</v>
      </c>
      <c r="P106" s="1468" t="s">
        <v>8</v>
      </c>
    </row>
    <row r="107" spans="1:16" ht="33.75" x14ac:dyDescent="0.2">
      <c r="A107" s="912" t="s">
        <v>127</v>
      </c>
      <c r="B107" s="908" t="s">
        <v>8</v>
      </c>
      <c r="C107" s="908" t="s">
        <v>8</v>
      </c>
      <c r="D107" s="908" t="s">
        <v>8</v>
      </c>
      <c r="E107" s="908" t="s">
        <v>8</v>
      </c>
      <c r="F107" s="908" t="s">
        <v>8</v>
      </c>
      <c r="G107" s="908" t="s">
        <v>8</v>
      </c>
      <c r="H107" s="908" t="s">
        <v>8</v>
      </c>
      <c r="I107" s="908" t="s">
        <v>8</v>
      </c>
      <c r="J107" s="908" t="s">
        <v>8</v>
      </c>
      <c r="K107" s="833" t="s">
        <v>8</v>
      </c>
      <c r="L107" s="833" t="s">
        <v>8</v>
      </c>
      <c r="M107" s="909" t="s">
        <v>8</v>
      </c>
      <c r="N107" s="833" t="s">
        <v>8</v>
      </c>
      <c r="O107" s="1468" t="s">
        <v>8</v>
      </c>
      <c r="P107" s="1451" t="s">
        <v>8</v>
      </c>
    </row>
    <row r="108" spans="1:16" ht="22.5" x14ac:dyDescent="0.2">
      <c r="A108" s="912" t="s">
        <v>128</v>
      </c>
      <c r="B108" s="908" t="s">
        <v>8</v>
      </c>
      <c r="C108" s="908" t="s">
        <v>8</v>
      </c>
      <c r="D108" s="908" t="s">
        <v>8</v>
      </c>
      <c r="E108" s="908" t="s">
        <v>8</v>
      </c>
      <c r="F108" s="908" t="s">
        <v>8</v>
      </c>
      <c r="G108" s="908" t="s">
        <v>8</v>
      </c>
      <c r="H108" s="908" t="s">
        <v>8</v>
      </c>
      <c r="I108" s="908" t="s">
        <v>8</v>
      </c>
      <c r="J108" s="908" t="s">
        <v>8</v>
      </c>
      <c r="K108" s="833" t="s">
        <v>8</v>
      </c>
      <c r="L108" s="833" t="s">
        <v>8</v>
      </c>
      <c r="M108" s="909" t="s">
        <v>8</v>
      </c>
      <c r="N108" s="833" t="s">
        <v>8</v>
      </c>
      <c r="O108" s="1468" t="s">
        <v>8</v>
      </c>
      <c r="P108" s="1451" t="s">
        <v>8</v>
      </c>
    </row>
    <row r="109" spans="1:16" x14ac:dyDescent="0.2">
      <c r="A109" s="912" t="s">
        <v>130</v>
      </c>
      <c r="B109" s="902">
        <v>4.492</v>
      </c>
      <c r="C109" s="902">
        <v>4.0670000000000002</v>
      </c>
      <c r="D109" s="902">
        <v>10.207000000000001</v>
      </c>
      <c r="E109" s="902">
        <v>6.4569999999999999</v>
      </c>
      <c r="F109" s="902">
        <v>15.067</v>
      </c>
      <c r="G109" s="902">
        <v>30.817</v>
      </c>
      <c r="H109" s="902">
        <v>23.936</v>
      </c>
      <c r="I109" s="902" t="s">
        <v>8</v>
      </c>
      <c r="J109" s="902" t="s">
        <v>8</v>
      </c>
      <c r="K109" s="902" t="s">
        <v>115</v>
      </c>
      <c r="L109" s="902" t="s">
        <v>115</v>
      </c>
      <c r="M109" s="902">
        <v>61.033000000000001</v>
      </c>
      <c r="N109" s="842">
        <v>38</v>
      </c>
      <c r="O109" s="1453">
        <v>33</v>
      </c>
      <c r="P109" s="1451" t="s">
        <v>8</v>
      </c>
    </row>
    <row r="110" spans="1:16" ht="33.75" x14ac:dyDescent="0.2">
      <c r="A110" s="914" t="s">
        <v>131</v>
      </c>
      <c r="B110" s="908"/>
      <c r="C110" s="908"/>
      <c r="D110" s="908"/>
      <c r="E110" s="908"/>
      <c r="F110" s="908"/>
      <c r="G110" s="908"/>
      <c r="H110" s="908"/>
      <c r="I110" s="908"/>
      <c r="J110" s="908"/>
      <c r="K110" s="833"/>
      <c r="L110" s="833"/>
      <c r="M110" s="909"/>
      <c r="N110" s="833"/>
      <c r="O110" s="1453"/>
      <c r="P110" s="1453"/>
    </row>
    <row r="111" spans="1:16" x14ac:dyDescent="0.2">
      <c r="A111" s="914" t="s">
        <v>82</v>
      </c>
      <c r="B111" s="902">
        <v>574.44000000000005</v>
      </c>
      <c r="C111" s="902">
        <v>820.75900000000001</v>
      </c>
      <c r="D111" s="902">
        <v>960.26900000000001</v>
      </c>
      <c r="E111" s="902">
        <v>643.928</v>
      </c>
      <c r="F111" s="902">
        <v>907.1</v>
      </c>
      <c r="G111" s="902">
        <v>839.59100000000001</v>
      </c>
      <c r="H111" s="902">
        <v>969.98500000000001</v>
      </c>
      <c r="I111" s="902">
        <v>1068.0650000000001</v>
      </c>
      <c r="J111" s="902">
        <v>1221.1669999999999</v>
      </c>
      <c r="K111" s="902">
        <v>1363.193</v>
      </c>
      <c r="L111" s="902">
        <v>1410.347</v>
      </c>
      <c r="M111" s="902">
        <v>1607.0630000000001</v>
      </c>
      <c r="N111" s="902">
        <v>1658</v>
      </c>
      <c r="O111" s="1453">
        <v>1659</v>
      </c>
      <c r="P111" s="1462">
        <v>1728</v>
      </c>
    </row>
    <row r="112" spans="1:16" ht="22.5" x14ac:dyDescent="0.2">
      <c r="A112" s="915" t="s">
        <v>116</v>
      </c>
      <c r="B112" s="869" t="s">
        <v>8</v>
      </c>
      <c r="C112" s="869" t="s">
        <v>8</v>
      </c>
      <c r="D112" s="869" t="s">
        <v>8</v>
      </c>
      <c r="E112" s="869" t="s">
        <v>8</v>
      </c>
      <c r="F112" s="869" t="s">
        <v>8</v>
      </c>
      <c r="G112" s="869" t="s">
        <v>8</v>
      </c>
      <c r="H112" s="869" t="s">
        <v>8</v>
      </c>
      <c r="I112" s="869" t="s">
        <v>8</v>
      </c>
      <c r="J112" s="869" t="s">
        <v>8</v>
      </c>
      <c r="K112" s="869" t="s">
        <v>8</v>
      </c>
      <c r="L112" s="869" t="s">
        <v>8</v>
      </c>
      <c r="M112" s="870" t="s">
        <v>8</v>
      </c>
      <c r="N112" s="833"/>
      <c r="O112" s="1451" t="s">
        <v>8</v>
      </c>
      <c r="P112" s="1451" t="s">
        <v>8</v>
      </c>
    </row>
    <row r="113" spans="1:16" ht="33.75" x14ac:dyDescent="0.2">
      <c r="A113" s="915" t="s">
        <v>132</v>
      </c>
      <c r="B113" s="842"/>
      <c r="C113" s="842"/>
      <c r="D113" s="842"/>
      <c r="E113" s="842"/>
      <c r="F113" s="842"/>
      <c r="G113" s="842"/>
      <c r="H113" s="842"/>
      <c r="I113" s="842"/>
      <c r="J113" s="842"/>
      <c r="K113" s="842"/>
      <c r="L113" s="842"/>
      <c r="M113" s="859"/>
      <c r="N113" s="842"/>
      <c r="O113" s="1453"/>
      <c r="P113" s="1453"/>
    </row>
    <row r="114" spans="1:16" x14ac:dyDescent="0.2">
      <c r="A114" s="915" t="s">
        <v>82</v>
      </c>
      <c r="B114" s="902">
        <v>52.718000000000004</v>
      </c>
      <c r="C114" s="902">
        <v>297.91000000000003</v>
      </c>
      <c r="D114" s="902">
        <v>615.90200000000004</v>
      </c>
      <c r="E114" s="902">
        <v>788.46900000000005</v>
      </c>
      <c r="F114" s="902">
        <v>3864.6080000000002</v>
      </c>
      <c r="G114" s="902">
        <v>2951.03</v>
      </c>
      <c r="H114" s="902">
        <v>2513.6750000000002</v>
      </c>
      <c r="I114" s="902">
        <v>2606.8000000000002</v>
      </c>
      <c r="J114" s="902">
        <v>4514.375</v>
      </c>
      <c r="K114" s="902">
        <v>964.62</v>
      </c>
      <c r="L114" s="902">
        <v>1103.9059999999999</v>
      </c>
      <c r="M114" s="902">
        <v>1200.146</v>
      </c>
      <c r="N114" s="902">
        <v>3295</v>
      </c>
      <c r="O114" s="1453">
        <v>3230</v>
      </c>
      <c r="P114" s="1462">
        <v>2373</v>
      </c>
    </row>
    <row r="115" spans="1:16" ht="22.5" x14ac:dyDescent="0.2">
      <c r="A115" s="916" t="s">
        <v>116</v>
      </c>
      <c r="B115" s="869" t="s">
        <v>8</v>
      </c>
      <c r="C115" s="869" t="s">
        <v>8</v>
      </c>
      <c r="D115" s="869" t="s">
        <v>8</v>
      </c>
      <c r="E115" s="869" t="s">
        <v>8</v>
      </c>
      <c r="F115" s="869" t="s">
        <v>8</v>
      </c>
      <c r="G115" s="869" t="s">
        <v>8</v>
      </c>
      <c r="H115" s="869" t="s">
        <v>8</v>
      </c>
      <c r="I115" s="869" t="s">
        <v>8</v>
      </c>
      <c r="J115" s="869" t="s">
        <v>8</v>
      </c>
      <c r="K115" s="869" t="s">
        <v>8</v>
      </c>
      <c r="L115" s="869" t="s">
        <v>8</v>
      </c>
      <c r="M115" s="870" t="s">
        <v>8</v>
      </c>
      <c r="N115" s="833" t="s">
        <v>8</v>
      </c>
      <c r="O115" s="142" t="s">
        <v>8</v>
      </c>
      <c r="P115" s="292" t="s">
        <v>8</v>
      </c>
    </row>
    <row r="116" spans="1:16" ht="33.75" x14ac:dyDescent="0.2">
      <c r="A116" s="917" t="s">
        <v>133</v>
      </c>
      <c r="B116" s="842"/>
      <c r="C116" s="842"/>
      <c r="D116" s="842"/>
      <c r="E116" s="842"/>
      <c r="F116" s="842"/>
      <c r="G116" s="842"/>
      <c r="H116" s="842"/>
      <c r="I116" s="842"/>
      <c r="J116" s="842"/>
      <c r="K116" s="842"/>
      <c r="L116" s="842"/>
      <c r="M116" s="859"/>
      <c r="N116" s="842"/>
      <c r="P116" s="827"/>
    </row>
    <row r="117" spans="1:16" x14ac:dyDescent="0.2">
      <c r="A117" s="917" t="s">
        <v>82</v>
      </c>
      <c r="B117" s="918" t="s">
        <v>8</v>
      </c>
      <c r="C117" s="918" t="s">
        <v>8</v>
      </c>
      <c r="D117" s="918" t="s">
        <v>8</v>
      </c>
      <c r="E117" s="918" t="s">
        <v>8</v>
      </c>
      <c r="F117" s="918" t="s">
        <v>8</v>
      </c>
      <c r="G117" s="918" t="s">
        <v>8</v>
      </c>
      <c r="H117" s="918" t="s">
        <v>8</v>
      </c>
      <c r="I117" s="918" t="s">
        <v>8</v>
      </c>
      <c r="J117" s="918" t="s">
        <v>8</v>
      </c>
      <c r="K117" s="918" t="s">
        <v>8</v>
      </c>
      <c r="L117" s="918" t="s">
        <v>8</v>
      </c>
      <c r="M117" s="919" t="s">
        <v>8</v>
      </c>
      <c r="N117" s="833"/>
      <c r="O117" s="142" t="s">
        <v>8</v>
      </c>
      <c r="P117" s="292" t="s">
        <v>8</v>
      </c>
    </row>
    <row r="118" spans="1:16" ht="33.75" x14ac:dyDescent="0.2">
      <c r="A118" s="917" t="s">
        <v>134</v>
      </c>
      <c r="B118" s="918" t="s">
        <v>8</v>
      </c>
      <c r="C118" s="918" t="s">
        <v>8</v>
      </c>
      <c r="D118" s="918" t="s">
        <v>8</v>
      </c>
      <c r="E118" s="918" t="s">
        <v>8</v>
      </c>
      <c r="F118" s="918" t="s">
        <v>8</v>
      </c>
      <c r="G118" s="918" t="s">
        <v>8</v>
      </c>
      <c r="H118" s="918" t="s">
        <v>8</v>
      </c>
      <c r="I118" s="918" t="s">
        <v>8</v>
      </c>
      <c r="J118" s="918" t="s">
        <v>8</v>
      </c>
      <c r="K118" s="918" t="s">
        <v>8</v>
      </c>
      <c r="L118" s="918" t="s">
        <v>8</v>
      </c>
      <c r="M118" s="919" t="s">
        <v>8</v>
      </c>
      <c r="N118" s="833"/>
      <c r="O118" s="142" t="s">
        <v>8</v>
      </c>
      <c r="P118" s="292" t="s">
        <v>8</v>
      </c>
    </row>
    <row r="119" spans="1:16" x14ac:dyDescent="0.2">
      <c r="A119" s="920" t="s">
        <v>135</v>
      </c>
      <c r="B119" s="842"/>
      <c r="C119" s="842"/>
      <c r="D119" s="842"/>
      <c r="E119" s="842"/>
      <c r="F119" s="842"/>
      <c r="G119" s="842"/>
      <c r="H119" s="842"/>
      <c r="I119" s="842"/>
      <c r="J119" s="842"/>
      <c r="K119" s="842"/>
      <c r="L119" s="842"/>
      <c r="M119" s="859"/>
      <c r="N119" s="842"/>
      <c r="O119" s="142"/>
      <c r="P119" s="827"/>
    </row>
    <row r="120" spans="1:16" x14ac:dyDescent="0.2">
      <c r="A120" s="921" t="s">
        <v>727</v>
      </c>
      <c r="B120" s="918" t="s">
        <v>8</v>
      </c>
      <c r="C120" s="918" t="s">
        <v>8</v>
      </c>
      <c r="O120" s="142" t="s">
        <v>8</v>
      </c>
      <c r="P120" s="827" t="s">
        <v>8</v>
      </c>
    </row>
    <row r="121" spans="1:16" x14ac:dyDescent="0.2">
      <c r="A121" s="917" t="s">
        <v>82</v>
      </c>
      <c r="B121" s="918"/>
      <c r="C121" s="918"/>
      <c r="D121" s="918" t="s">
        <v>8</v>
      </c>
      <c r="E121" s="918" t="s">
        <v>8</v>
      </c>
      <c r="F121" s="918" t="s">
        <v>8</v>
      </c>
      <c r="G121" s="918" t="s">
        <v>8</v>
      </c>
      <c r="H121" s="918" t="s">
        <v>8</v>
      </c>
      <c r="I121" s="918" t="s">
        <v>8</v>
      </c>
      <c r="J121" s="918" t="s">
        <v>8</v>
      </c>
      <c r="K121" s="918" t="s">
        <v>8</v>
      </c>
      <c r="L121" s="918" t="s">
        <v>8</v>
      </c>
      <c r="M121" s="919" t="s">
        <v>8</v>
      </c>
      <c r="N121" s="918" t="s">
        <v>8</v>
      </c>
      <c r="O121" s="142" t="s">
        <v>8</v>
      </c>
      <c r="P121" s="827" t="s">
        <v>8</v>
      </c>
    </row>
    <row r="122" spans="1:16" ht="22.5" x14ac:dyDescent="0.2">
      <c r="A122" s="922" t="s">
        <v>775</v>
      </c>
      <c r="B122" s="918"/>
      <c r="C122" s="918"/>
      <c r="D122" s="918" t="s">
        <v>8</v>
      </c>
      <c r="E122" s="918" t="s">
        <v>8</v>
      </c>
      <c r="F122" s="918" t="s">
        <v>8</v>
      </c>
      <c r="G122" s="918" t="s">
        <v>8</v>
      </c>
      <c r="H122" s="918" t="s">
        <v>8</v>
      </c>
      <c r="I122" s="918" t="s">
        <v>8</v>
      </c>
      <c r="J122" s="918" t="s">
        <v>8</v>
      </c>
      <c r="K122" s="918" t="s">
        <v>8</v>
      </c>
      <c r="L122" s="918" t="s">
        <v>8</v>
      </c>
      <c r="M122" s="919" t="s">
        <v>8</v>
      </c>
      <c r="N122" s="918" t="s">
        <v>8</v>
      </c>
      <c r="O122" s="142" t="s">
        <v>8</v>
      </c>
      <c r="P122" s="827" t="s">
        <v>8</v>
      </c>
    </row>
    <row r="123" spans="1:16" x14ac:dyDescent="0.2">
      <c r="A123" s="922" t="s">
        <v>729</v>
      </c>
      <c r="B123" s="918"/>
      <c r="C123" s="918"/>
      <c r="D123" s="918"/>
      <c r="E123" s="918"/>
      <c r="F123" s="918"/>
      <c r="G123" s="918"/>
      <c r="H123" s="918"/>
      <c r="I123" s="918"/>
      <c r="J123" s="918"/>
      <c r="K123" s="918"/>
      <c r="L123" s="918"/>
      <c r="M123" s="919"/>
      <c r="N123" s="833"/>
      <c r="O123" s="142" t="s">
        <v>8</v>
      </c>
      <c r="P123" s="827"/>
    </row>
    <row r="124" spans="1:16" x14ac:dyDescent="0.2">
      <c r="A124" s="922" t="s">
        <v>725</v>
      </c>
      <c r="B124" s="918"/>
      <c r="C124" s="918"/>
      <c r="D124" s="918" t="s">
        <v>8</v>
      </c>
      <c r="E124" s="918" t="s">
        <v>8</v>
      </c>
      <c r="F124" s="918" t="s">
        <v>8</v>
      </c>
      <c r="G124" s="918" t="s">
        <v>8</v>
      </c>
      <c r="H124" s="918" t="s">
        <v>8</v>
      </c>
      <c r="I124" s="918" t="s">
        <v>8</v>
      </c>
      <c r="J124" s="918" t="s">
        <v>8</v>
      </c>
      <c r="K124" s="918" t="s">
        <v>8</v>
      </c>
      <c r="L124" s="918" t="s">
        <v>8</v>
      </c>
      <c r="M124" s="919" t="s">
        <v>8</v>
      </c>
      <c r="N124" s="918" t="s">
        <v>8</v>
      </c>
      <c r="O124" s="142" t="s">
        <v>8</v>
      </c>
      <c r="P124" s="827" t="s">
        <v>8</v>
      </c>
    </row>
    <row r="125" spans="1:16" ht="22.5" x14ac:dyDescent="0.2">
      <c r="A125" s="922" t="s">
        <v>776</v>
      </c>
      <c r="B125" s="918"/>
      <c r="C125" s="918"/>
      <c r="D125" s="918" t="s">
        <v>8</v>
      </c>
      <c r="E125" s="918" t="s">
        <v>8</v>
      </c>
      <c r="F125" s="918" t="s">
        <v>8</v>
      </c>
      <c r="G125" s="918" t="s">
        <v>8</v>
      </c>
      <c r="H125" s="918" t="s">
        <v>8</v>
      </c>
      <c r="I125" s="918" t="s">
        <v>8</v>
      </c>
      <c r="J125" s="918" t="s">
        <v>8</v>
      </c>
      <c r="K125" s="918" t="s">
        <v>8</v>
      </c>
      <c r="L125" s="918" t="s">
        <v>8</v>
      </c>
      <c r="M125" s="919" t="s">
        <v>8</v>
      </c>
      <c r="N125" s="918" t="s">
        <v>8</v>
      </c>
      <c r="O125" s="142" t="s">
        <v>8</v>
      </c>
      <c r="P125" s="827" t="s">
        <v>8</v>
      </c>
    </row>
    <row r="126" spans="1:16" ht="22.5" x14ac:dyDescent="0.2">
      <c r="A126" s="923" t="s">
        <v>777</v>
      </c>
      <c r="B126" s="918"/>
      <c r="C126" s="918"/>
      <c r="D126" s="918" t="s">
        <v>8</v>
      </c>
      <c r="E126" s="918" t="s">
        <v>8</v>
      </c>
      <c r="F126" s="918" t="s">
        <v>8</v>
      </c>
      <c r="G126" s="918" t="s">
        <v>8</v>
      </c>
      <c r="H126" s="918" t="s">
        <v>8</v>
      </c>
      <c r="I126" s="918" t="s">
        <v>8</v>
      </c>
      <c r="J126" s="918" t="s">
        <v>8</v>
      </c>
      <c r="K126" s="918" t="s">
        <v>8</v>
      </c>
      <c r="L126" s="918" t="s">
        <v>8</v>
      </c>
      <c r="M126" s="919" t="s">
        <v>8</v>
      </c>
      <c r="N126" s="918" t="s">
        <v>8</v>
      </c>
      <c r="O126" s="142" t="s">
        <v>8</v>
      </c>
      <c r="P126" s="827" t="s">
        <v>8</v>
      </c>
    </row>
    <row r="127" spans="1:16" ht="22.5" x14ac:dyDescent="0.2">
      <c r="A127" s="924" t="s">
        <v>426</v>
      </c>
      <c r="B127" s="918"/>
      <c r="C127" s="918"/>
      <c r="D127" s="918" t="s">
        <v>8</v>
      </c>
      <c r="E127" s="918" t="s">
        <v>8</v>
      </c>
      <c r="F127" s="918" t="s">
        <v>8</v>
      </c>
      <c r="G127" s="918" t="s">
        <v>8</v>
      </c>
      <c r="H127" s="918" t="s">
        <v>8</v>
      </c>
      <c r="I127" s="918" t="s">
        <v>8</v>
      </c>
      <c r="J127" s="918" t="s">
        <v>8</v>
      </c>
      <c r="K127" s="918" t="s">
        <v>8</v>
      </c>
      <c r="L127" s="918" t="s">
        <v>8</v>
      </c>
      <c r="M127" s="919" t="s">
        <v>8</v>
      </c>
      <c r="N127" s="918" t="s">
        <v>8</v>
      </c>
      <c r="O127" s="142" t="s">
        <v>8</v>
      </c>
      <c r="P127" s="827" t="s">
        <v>8</v>
      </c>
    </row>
    <row r="128" spans="1:16" x14ac:dyDescent="0.2">
      <c r="A128" s="924" t="s">
        <v>427</v>
      </c>
      <c r="B128" s="918"/>
      <c r="C128" s="918"/>
      <c r="D128" s="918" t="s">
        <v>8</v>
      </c>
      <c r="E128" s="918" t="s">
        <v>8</v>
      </c>
      <c r="F128" s="918" t="s">
        <v>8</v>
      </c>
      <c r="G128" s="918" t="s">
        <v>8</v>
      </c>
      <c r="H128" s="918" t="s">
        <v>8</v>
      </c>
      <c r="I128" s="918" t="s">
        <v>8</v>
      </c>
      <c r="J128" s="918" t="s">
        <v>8</v>
      </c>
      <c r="K128" s="918" t="s">
        <v>8</v>
      </c>
      <c r="L128" s="918" t="s">
        <v>8</v>
      </c>
      <c r="M128" s="919" t="s">
        <v>8</v>
      </c>
      <c r="N128" s="918" t="s">
        <v>8</v>
      </c>
      <c r="O128" s="142" t="s">
        <v>8</v>
      </c>
      <c r="P128" s="827" t="s">
        <v>8</v>
      </c>
    </row>
    <row r="129" spans="1:16" x14ac:dyDescent="0.2">
      <c r="A129" s="924" t="s">
        <v>142</v>
      </c>
      <c r="B129" s="918"/>
      <c r="C129" s="918"/>
      <c r="D129" s="918" t="s">
        <v>8</v>
      </c>
      <c r="E129" s="918" t="s">
        <v>8</v>
      </c>
      <c r="F129" s="918" t="s">
        <v>8</v>
      </c>
      <c r="G129" s="918" t="s">
        <v>8</v>
      </c>
      <c r="H129" s="918" t="s">
        <v>8</v>
      </c>
      <c r="I129" s="918" t="s">
        <v>8</v>
      </c>
      <c r="J129" s="918" t="s">
        <v>8</v>
      </c>
      <c r="K129" s="918" t="s">
        <v>8</v>
      </c>
      <c r="L129" s="918" t="s">
        <v>8</v>
      </c>
      <c r="M129" s="919" t="s">
        <v>8</v>
      </c>
      <c r="N129" s="918" t="s">
        <v>8</v>
      </c>
      <c r="O129" s="142" t="s">
        <v>8</v>
      </c>
      <c r="P129" s="827" t="s">
        <v>8</v>
      </c>
    </row>
    <row r="130" spans="1:16" x14ac:dyDescent="0.2">
      <c r="A130" s="924" t="s">
        <v>143</v>
      </c>
      <c r="B130" s="918"/>
      <c r="C130" s="918"/>
      <c r="D130" s="918" t="s">
        <v>8</v>
      </c>
      <c r="E130" s="918" t="s">
        <v>8</v>
      </c>
      <c r="F130" s="918" t="s">
        <v>8</v>
      </c>
      <c r="G130" s="918" t="s">
        <v>8</v>
      </c>
      <c r="H130" s="918" t="s">
        <v>8</v>
      </c>
      <c r="I130" s="918" t="s">
        <v>8</v>
      </c>
      <c r="J130" s="918" t="s">
        <v>8</v>
      </c>
      <c r="K130" s="918" t="s">
        <v>8</v>
      </c>
      <c r="L130" s="918" t="s">
        <v>8</v>
      </c>
      <c r="M130" s="919" t="s">
        <v>8</v>
      </c>
      <c r="N130" s="918" t="s">
        <v>8</v>
      </c>
      <c r="O130" s="142" t="s">
        <v>8</v>
      </c>
      <c r="P130" s="827" t="s">
        <v>8</v>
      </c>
    </row>
    <row r="131" spans="1:16" ht="33.75" x14ac:dyDescent="0.2">
      <c r="A131" s="923" t="s">
        <v>145</v>
      </c>
      <c r="B131" s="918" t="s">
        <v>8</v>
      </c>
      <c r="C131" s="918" t="s">
        <v>8</v>
      </c>
      <c r="D131" s="918" t="s">
        <v>8</v>
      </c>
      <c r="E131" s="918" t="s">
        <v>8</v>
      </c>
      <c r="F131" s="918" t="s">
        <v>8</v>
      </c>
      <c r="G131" s="918" t="s">
        <v>8</v>
      </c>
      <c r="H131" s="918" t="s">
        <v>8</v>
      </c>
      <c r="I131" s="918" t="s">
        <v>8</v>
      </c>
      <c r="J131" s="918" t="s">
        <v>8</v>
      </c>
      <c r="K131" s="918" t="s">
        <v>8</v>
      </c>
      <c r="L131" s="918" t="s">
        <v>8</v>
      </c>
      <c r="M131" s="919" t="s">
        <v>8</v>
      </c>
      <c r="N131" s="918" t="s">
        <v>8</v>
      </c>
      <c r="O131" s="137" t="s">
        <v>8</v>
      </c>
      <c r="P131" s="827" t="s">
        <v>8</v>
      </c>
    </row>
    <row r="132" spans="1:16" ht="22.5" x14ac:dyDescent="0.2">
      <c r="A132" s="925" t="s">
        <v>426</v>
      </c>
      <c r="B132" s="918" t="s">
        <v>8</v>
      </c>
      <c r="C132" s="918" t="s">
        <v>8</v>
      </c>
      <c r="D132" s="918" t="s">
        <v>8</v>
      </c>
      <c r="E132" s="918" t="s">
        <v>8</v>
      </c>
      <c r="F132" s="918" t="s">
        <v>8</v>
      </c>
      <c r="G132" s="918" t="s">
        <v>8</v>
      </c>
      <c r="H132" s="918" t="s">
        <v>8</v>
      </c>
      <c r="I132" s="918" t="s">
        <v>8</v>
      </c>
      <c r="J132" s="918" t="s">
        <v>8</v>
      </c>
      <c r="K132" s="918" t="s">
        <v>8</v>
      </c>
      <c r="L132" s="918" t="s">
        <v>8</v>
      </c>
      <c r="M132" s="919" t="s">
        <v>8</v>
      </c>
      <c r="N132" s="918" t="s">
        <v>8</v>
      </c>
      <c r="O132" s="137" t="s">
        <v>8</v>
      </c>
      <c r="P132" s="827" t="s">
        <v>8</v>
      </c>
    </row>
    <row r="133" spans="1:16" x14ac:dyDescent="0.2">
      <c r="A133" s="925" t="s">
        <v>427</v>
      </c>
      <c r="B133" s="918" t="s">
        <v>8</v>
      </c>
      <c r="C133" s="918" t="s">
        <v>8</v>
      </c>
      <c r="D133" s="918" t="s">
        <v>8</v>
      </c>
      <c r="E133" s="918" t="s">
        <v>8</v>
      </c>
      <c r="F133" s="918" t="s">
        <v>8</v>
      </c>
      <c r="G133" s="918" t="s">
        <v>8</v>
      </c>
      <c r="H133" s="918" t="s">
        <v>8</v>
      </c>
      <c r="I133" s="918" t="s">
        <v>8</v>
      </c>
      <c r="J133" s="918" t="s">
        <v>8</v>
      </c>
      <c r="K133" s="918" t="s">
        <v>8</v>
      </c>
      <c r="L133" s="918" t="s">
        <v>8</v>
      </c>
      <c r="M133" s="919" t="s">
        <v>8</v>
      </c>
      <c r="N133" s="918" t="s">
        <v>8</v>
      </c>
      <c r="O133" s="137" t="s">
        <v>8</v>
      </c>
      <c r="P133" s="827" t="s">
        <v>8</v>
      </c>
    </row>
    <row r="134" spans="1:16" x14ac:dyDescent="0.2">
      <c r="A134" s="925" t="s">
        <v>142</v>
      </c>
      <c r="B134" s="918" t="s">
        <v>8</v>
      </c>
      <c r="C134" s="918" t="s">
        <v>8</v>
      </c>
      <c r="D134" s="918" t="s">
        <v>8</v>
      </c>
      <c r="E134" s="918" t="s">
        <v>8</v>
      </c>
      <c r="F134" s="918" t="s">
        <v>8</v>
      </c>
      <c r="G134" s="918" t="s">
        <v>8</v>
      </c>
      <c r="H134" s="918" t="s">
        <v>8</v>
      </c>
      <c r="I134" s="918" t="s">
        <v>8</v>
      </c>
      <c r="J134" s="918" t="s">
        <v>8</v>
      </c>
      <c r="K134" s="918" t="s">
        <v>8</v>
      </c>
      <c r="L134" s="918" t="s">
        <v>8</v>
      </c>
      <c r="M134" s="919" t="s">
        <v>8</v>
      </c>
      <c r="N134" s="918" t="s">
        <v>8</v>
      </c>
      <c r="O134" s="137" t="s">
        <v>8</v>
      </c>
      <c r="P134" s="827" t="s">
        <v>8</v>
      </c>
    </row>
    <row r="135" spans="1:16" x14ac:dyDescent="0.2">
      <c r="A135" s="925" t="s">
        <v>146</v>
      </c>
      <c r="B135" s="918" t="s">
        <v>8</v>
      </c>
      <c r="C135" s="918" t="s">
        <v>8</v>
      </c>
      <c r="D135" s="918" t="s">
        <v>8</v>
      </c>
      <c r="E135" s="918" t="s">
        <v>8</v>
      </c>
      <c r="F135" s="918" t="s">
        <v>8</v>
      </c>
      <c r="G135" s="918" t="s">
        <v>8</v>
      </c>
      <c r="H135" s="918" t="s">
        <v>8</v>
      </c>
      <c r="I135" s="918" t="s">
        <v>8</v>
      </c>
      <c r="J135" s="918" t="s">
        <v>8</v>
      </c>
      <c r="K135" s="918" t="s">
        <v>8</v>
      </c>
      <c r="L135" s="918" t="s">
        <v>8</v>
      </c>
      <c r="M135" s="919" t="s">
        <v>8</v>
      </c>
      <c r="N135" s="918" t="s">
        <v>8</v>
      </c>
      <c r="O135" s="137" t="s">
        <v>8</v>
      </c>
      <c r="P135" s="827" t="s">
        <v>8</v>
      </c>
    </row>
    <row r="136" spans="1:16" x14ac:dyDescent="0.2">
      <c r="A136" s="926" t="s">
        <v>152</v>
      </c>
      <c r="B136" s="918" t="s">
        <v>8</v>
      </c>
      <c r="C136" s="918" t="s">
        <v>8</v>
      </c>
      <c r="D136" s="918" t="s">
        <v>8</v>
      </c>
      <c r="E136" s="918" t="s">
        <v>8</v>
      </c>
      <c r="F136" s="918" t="s">
        <v>8</v>
      </c>
      <c r="G136" s="918" t="s">
        <v>8</v>
      </c>
      <c r="H136" s="918" t="s">
        <v>8</v>
      </c>
      <c r="I136" s="918" t="s">
        <v>8</v>
      </c>
      <c r="J136" s="918" t="s">
        <v>8</v>
      </c>
      <c r="K136" s="918" t="s">
        <v>8</v>
      </c>
      <c r="L136" s="918" t="s">
        <v>8</v>
      </c>
      <c r="M136" s="919" t="s">
        <v>8</v>
      </c>
      <c r="N136" s="918" t="s">
        <v>8</v>
      </c>
      <c r="O136" s="137" t="s">
        <v>8</v>
      </c>
      <c r="P136" s="827" t="s">
        <v>8</v>
      </c>
    </row>
    <row r="137" spans="1:16" x14ac:dyDescent="0.2">
      <c r="A137" s="927" t="s">
        <v>153</v>
      </c>
      <c r="B137" s="918" t="s">
        <v>8</v>
      </c>
      <c r="C137" s="918" t="s">
        <v>8</v>
      </c>
      <c r="D137" s="918" t="s">
        <v>8</v>
      </c>
      <c r="E137" s="918" t="s">
        <v>8</v>
      </c>
      <c r="F137" s="918" t="s">
        <v>8</v>
      </c>
      <c r="G137" s="918" t="s">
        <v>8</v>
      </c>
      <c r="H137" s="918" t="s">
        <v>8</v>
      </c>
      <c r="I137" s="918" t="s">
        <v>8</v>
      </c>
      <c r="J137" s="918" t="s">
        <v>8</v>
      </c>
      <c r="K137" s="918" t="s">
        <v>8</v>
      </c>
      <c r="L137" s="918" t="s">
        <v>8</v>
      </c>
      <c r="M137" s="919" t="s">
        <v>8</v>
      </c>
      <c r="N137" s="918" t="s">
        <v>8</v>
      </c>
      <c r="O137" s="137" t="s">
        <v>8</v>
      </c>
      <c r="P137" s="827" t="s">
        <v>8</v>
      </c>
    </row>
    <row r="138" spans="1:16" x14ac:dyDescent="0.2">
      <c r="A138" s="928" t="s">
        <v>155</v>
      </c>
      <c r="B138" s="918" t="s">
        <v>8</v>
      </c>
      <c r="C138" s="918" t="s">
        <v>8</v>
      </c>
      <c r="D138" s="918" t="s">
        <v>8</v>
      </c>
      <c r="E138" s="918" t="s">
        <v>8</v>
      </c>
      <c r="F138" s="918" t="s">
        <v>8</v>
      </c>
      <c r="G138" s="918" t="s">
        <v>8</v>
      </c>
      <c r="H138" s="918" t="s">
        <v>8</v>
      </c>
      <c r="I138" s="918" t="s">
        <v>8</v>
      </c>
      <c r="J138" s="918" t="s">
        <v>8</v>
      </c>
      <c r="K138" s="918" t="s">
        <v>8</v>
      </c>
      <c r="L138" s="918" t="s">
        <v>8</v>
      </c>
      <c r="M138" s="919" t="s">
        <v>8</v>
      </c>
      <c r="N138" s="918" t="s">
        <v>8</v>
      </c>
      <c r="O138" s="137" t="s">
        <v>8</v>
      </c>
      <c r="P138" s="827" t="s">
        <v>8</v>
      </c>
    </row>
    <row r="139" spans="1:16" x14ac:dyDescent="0.2">
      <c r="A139" s="927" t="s">
        <v>156</v>
      </c>
      <c r="B139" s="918" t="s">
        <v>8</v>
      </c>
      <c r="C139" s="918" t="s">
        <v>8</v>
      </c>
      <c r="D139" s="918" t="s">
        <v>8</v>
      </c>
      <c r="E139" s="918" t="s">
        <v>8</v>
      </c>
      <c r="F139" s="918" t="s">
        <v>8</v>
      </c>
      <c r="G139" s="918" t="s">
        <v>8</v>
      </c>
      <c r="H139" s="918" t="s">
        <v>8</v>
      </c>
      <c r="I139" s="918" t="s">
        <v>8</v>
      </c>
      <c r="J139" s="918" t="s">
        <v>8</v>
      </c>
      <c r="K139" s="918" t="s">
        <v>8</v>
      </c>
      <c r="L139" s="918" t="s">
        <v>8</v>
      </c>
      <c r="M139" s="919" t="s">
        <v>8</v>
      </c>
      <c r="N139" s="918" t="s">
        <v>8</v>
      </c>
      <c r="O139" s="137" t="s">
        <v>8</v>
      </c>
      <c r="P139" s="827" t="s">
        <v>8</v>
      </c>
    </row>
    <row r="140" spans="1:16" x14ac:dyDescent="0.2">
      <c r="A140" s="927" t="s">
        <v>157</v>
      </c>
      <c r="B140" s="918" t="s">
        <v>8</v>
      </c>
      <c r="C140" s="918" t="s">
        <v>8</v>
      </c>
      <c r="D140" s="918" t="s">
        <v>8</v>
      </c>
      <c r="E140" s="918" t="s">
        <v>8</v>
      </c>
      <c r="F140" s="918" t="s">
        <v>8</v>
      </c>
      <c r="G140" s="918" t="s">
        <v>8</v>
      </c>
      <c r="H140" s="918" t="s">
        <v>8</v>
      </c>
      <c r="I140" s="918" t="s">
        <v>8</v>
      </c>
      <c r="J140" s="918" t="s">
        <v>8</v>
      </c>
      <c r="K140" s="918" t="s">
        <v>8</v>
      </c>
      <c r="L140" s="918" t="s">
        <v>8</v>
      </c>
      <c r="M140" s="919" t="s">
        <v>8</v>
      </c>
      <c r="N140" s="918" t="s">
        <v>8</v>
      </c>
      <c r="O140" s="137" t="s">
        <v>8</v>
      </c>
      <c r="P140" s="827" t="s">
        <v>8</v>
      </c>
    </row>
    <row r="141" spans="1:16" x14ac:dyDescent="0.2">
      <c r="A141" s="927" t="s">
        <v>646</v>
      </c>
      <c r="B141" s="918" t="s">
        <v>8</v>
      </c>
      <c r="C141" s="918" t="s">
        <v>8</v>
      </c>
      <c r="D141" s="918" t="s">
        <v>8</v>
      </c>
      <c r="E141" s="918" t="s">
        <v>8</v>
      </c>
      <c r="F141" s="918" t="s">
        <v>8</v>
      </c>
      <c r="G141" s="918" t="s">
        <v>8</v>
      </c>
      <c r="H141" s="918" t="s">
        <v>8</v>
      </c>
      <c r="I141" s="918" t="s">
        <v>8</v>
      </c>
      <c r="J141" s="918" t="s">
        <v>8</v>
      </c>
      <c r="K141" s="918" t="s">
        <v>8</v>
      </c>
      <c r="L141" s="918" t="s">
        <v>8</v>
      </c>
      <c r="M141" s="919" t="s">
        <v>8</v>
      </c>
      <c r="N141" s="918" t="s">
        <v>8</v>
      </c>
      <c r="O141" s="137" t="s">
        <v>8</v>
      </c>
      <c r="P141" s="827" t="s">
        <v>8</v>
      </c>
    </row>
    <row r="142" spans="1:16" ht="26.25" customHeight="1" x14ac:dyDescent="0.2">
      <c r="A142" s="929" t="s">
        <v>159</v>
      </c>
      <c r="B142" s="918"/>
      <c r="C142" s="918"/>
      <c r="D142" s="918"/>
      <c r="E142" s="918"/>
      <c r="F142" s="918"/>
      <c r="G142" s="918"/>
      <c r="H142" s="918"/>
      <c r="I142" s="918"/>
      <c r="J142" s="918"/>
      <c r="K142" s="918"/>
      <c r="L142" s="918"/>
      <c r="M142" s="919"/>
      <c r="N142" s="833"/>
      <c r="P142" s="827"/>
    </row>
    <row r="143" spans="1:16" x14ac:dyDescent="0.2">
      <c r="A143" s="930" t="s">
        <v>82</v>
      </c>
      <c r="B143" s="829" t="s">
        <v>8</v>
      </c>
      <c r="C143" s="829" t="s">
        <v>8</v>
      </c>
      <c r="D143" s="829" t="s">
        <v>8</v>
      </c>
      <c r="E143" s="829" t="s">
        <v>8</v>
      </c>
      <c r="F143" s="829">
        <v>14585.7</v>
      </c>
      <c r="G143" s="835">
        <v>20152.599999999999</v>
      </c>
      <c r="H143" s="835">
        <v>57771.9</v>
      </c>
      <c r="I143" s="835">
        <v>57730</v>
      </c>
      <c r="J143" s="835">
        <v>43521</v>
      </c>
      <c r="K143" s="835">
        <v>42723</v>
      </c>
      <c r="L143" s="835">
        <v>25231</v>
      </c>
      <c r="M143" s="874">
        <v>41408</v>
      </c>
      <c r="N143" s="840">
        <v>28182.6</v>
      </c>
      <c r="O143" s="1462">
        <v>30623</v>
      </c>
      <c r="P143" s="1469">
        <v>33490</v>
      </c>
    </row>
    <row r="144" spans="1:16" ht="22.5" x14ac:dyDescent="0.2">
      <c r="A144" s="929" t="s">
        <v>160</v>
      </c>
      <c r="B144" s="829" t="s">
        <v>8</v>
      </c>
      <c r="C144" s="829" t="s">
        <v>8</v>
      </c>
      <c r="D144" s="829" t="s">
        <v>8</v>
      </c>
      <c r="E144" s="829" t="s">
        <v>8</v>
      </c>
      <c r="F144" s="843">
        <v>134</v>
      </c>
      <c r="G144" s="843">
        <v>131.6</v>
      </c>
      <c r="H144" s="843">
        <v>273</v>
      </c>
      <c r="I144" s="835">
        <v>95.2</v>
      </c>
      <c r="J144" s="835">
        <v>71.900000000000006</v>
      </c>
      <c r="K144" s="835">
        <v>96.6</v>
      </c>
      <c r="L144" s="830">
        <v>59.4</v>
      </c>
      <c r="M144" s="871">
        <v>159</v>
      </c>
      <c r="N144" s="833">
        <v>56.9</v>
      </c>
      <c r="O144" s="1453">
        <v>104.2</v>
      </c>
      <c r="P144" s="1451">
        <v>106.2</v>
      </c>
    </row>
    <row r="145" spans="1:16" ht="22.5" x14ac:dyDescent="0.2">
      <c r="A145" s="931" t="s">
        <v>162</v>
      </c>
      <c r="B145" s="918"/>
      <c r="C145" s="918"/>
      <c r="D145" s="918" t="s">
        <v>8</v>
      </c>
      <c r="E145" s="918" t="s">
        <v>8</v>
      </c>
      <c r="F145" s="918" t="s">
        <v>8</v>
      </c>
      <c r="G145" s="918" t="s">
        <v>8</v>
      </c>
      <c r="H145" s="918" t="s">
        <v>8</v>
      </c>
      <c r="I145" s="918" t="s">
        <v>8</v>
      </c>
      <c r="J145" s="918" t="s">
        <v>8</v>
      </c>
      <c r="K145" s="918" t="s">
        <v>8</v>
      </c>
      <c r="L145" s="918" t="s">
        <v>8</v>
      </c>
      <c r="M145" s="918" t="s">
        <v>8</v>
      </c>
      <c r="N145" s="918" t="s">
        <v>8</v>
      </c>
      <c r="O145" s="1453"/>
      <c r="P145" s="1453"/>
    </row>
    <row r="146" spans="1:16" x14ac:dyDescent="0.2">
      <c r="A146" s="931" t="s">
        <v>163</v>
      </c>
      <c r="B146" s="857" t="s">
        <v>8</v>
      </c>
      <c r="C146" s="857" t="s">
        <v>8</v>
      </c>
      <c r="D146" s="857" t="s">
        <v>8</v>
      </c>
      <c r="E146" s="857" t="s">
        <v>8</v>
      </c>
      <c r="F146" s="857">
        <v>72755</v>
      </c>
      <c r="G146" s="857">
        <v>77211</v>
      </c>
      <c r="H146" s="857">
        <v>67600</v>
      </c>
      <c r="I146" s="857">
        <v>66453</v>
      </c>
      <c r="J146" s="857">
        <v>67650</v>
      </c>
      <c r="K146" s="857">
        <v>89482</v>
      </c>
      <c r="L146" s="857">
        <v>70615</v>
      </c>
      <c r="M146" s="878">
        <v>61632</v>
      </c>
      <c r="N146" s="839">
        <v>59895</v>
      </c>
      <c r="O146" s="1462">
        <v>87030</v>
      </c>
      <c r="P146" s="1462">
        <v>64772</v>
      </c>
    </row>
    <row r="147" spans="1:16" ht="22.5" customHeight="1" x14ac:dyDescent="0.2">
      <c r="A147" s="931" t="s">
        <v>164</v>
      </c>
      <c r="B147" s="835">
        <v>73.599999999999994</v>
      </c>
      <c r="C147" s="835">
        <v>102.2</v>
      </c>
      <c r="D147" s="835" t="s">
        <v>8</v>
      </c>
      <c r="E147" s="835" t="s">
        <v>8</v>
      </c>
      <c r="F147" s="835">
        <v>98.4</v>
      </c>
      <c r="G147" s="835">
        <v>106.1</v>
      </c>
      <c r="H147" s="835">
        <v>87.6</v>
      </c>
      <c r="I147" s="835">
        <v>98.3</v>
      </c>
      <c r="J147" s="835">
        <v>101.8</v>
      </c>
      <c r="K147" s="835">
        <v>132.30000000000001</v>
      </c>
      <c r="L147" s="835">
        <v>78.900000000000006</v>
      </c>
      <c r="M147" s="874">
        <v>87.3</v>
      </c>
      <c r="N147" s="833">
        <v>97.2</v>
      </c>
      <c r="O147" s="1453">
        <v>145.30000000000001</v>
      </c>
      <c r="P147" s="1453">
        <v>74.400000000000006</v>
      </c>
    </row>
    <row r="148" spans="1:16" ht="22.5" x14ac:dyDescent="0.2">
      <c r="A148" s="932" t="s">
        <v>165</v>
      </c>
      <c r="B148" s="869"/>
      <c r="C148" s="869"/>
      <c r="D148" s="830" t="s">
        <v>8</v>
      </c>
      <c r="E148" s="830" t="s">
        <v>8</v>
      </c>
      <c r="F148" s="830" t="s">
        <v>8</v>
      </c>
      <c r="G148" s="830" t="s">
        <v>8</v>
      </c>
      <c r="H148" s="830" t="s">
        <v>8</v>
      </c>
      <c r="I148" s="830" t="s">
        <v>8</v>
      </c>
      <c r="J148" s="830" t="s">
        <v>8</v>
      </c>
      <c r="K148" s="830" t="s">
        <v>8</v>
      </c>
      <c r="L148" s="830" t="s">
        <v>8</v>
      </c>
      <c r="M148" s="871" t="s">
        <v>8</v>
      </c>
      <c r="N148" s="833"/>
      <c r="O148" s="1451" t="s">
        <v>8</v>
      </c>
      <c r="P148" s="1451" t="s">
        <v>8</v>
      </c>
    </row>
    <row r="149" spans="1:16" ht="22.5" x14ac:dyDescent="0.2">
      <c r="A149" s="933" t="s">
        <v>166</v>
      </c>
      <c r="B149" s="837" t="s">
        <v>8</v>
      </c>
      <c r="C149" s="837" t="s">
        <v>8</v>
      </c>
      <c r="D149" s="837" t="s">
        <v>8</v>
      </c>
      <c r="E149" s="837" t="s">
        <v>8</v>
      </c>
      <c r="F149" s="837" t="s">
        <v>8</v>
      </c>
      <c r="G149" s="837" t="s">
        <v>8</v>
      </c>
      <c r="H149" s="857" t="s">
        <v>8</v>
      </c>
      <c r="I149" s="857" t="s">
        <v>479</v>
      </c>
      <c r="J149" s="857" t="s">
        <v>479</v>
      </c>
      <c r="K149" s="857" t="s">
        <v>479</v>
      </c>
      <c r="L149" s="857" t="s">
        <v>479</v>
      </c>
      <c r="M149" s="878" t="s">
        <v>479</v>
      </c>
      <c r="N149" s="833"/>
      <c r="O149" s="1451">
        <v>300</v>
      </c>
      <c r="P149" s="1451" t="s">
        <v>8</v>
      </c>
    </row>
    <row r="150" spans="1:16" ht="22.5" x14ac:dyDescent="0.2">
      <c r="A150" s="933" t="s">
        <v>167</v>
      </c>
      <c r="B150" s="837" t="s">
        <v>8</v>
      </c>
      <c r="C150" s="837" t="s">
        <v>8</v>
      </c>
      <c r="D150" s="837" t="s">
        <v>8</v>
      </c>
      <c r="E150" s="837" t="s">
        <v>8</v>
      </c>
      <c r="F150" s="837" t="s">
        <v>8</v>
      </c>
      <c r="G150" s="837" t="s">
        <v>8</v>
      </c>
      <c r="H150" s="837" t="s">
        <v>8</v>
      </c>
      <c r="I150" s="837" t="s">
        <v>8</v>
      </c>
      <c r="J150" s="837" t="s">
        <v>8</v>
      </c>
      <c r="K150" s="837" t="s">
        <v>8</v>
      </c>
      <c r="L150" s="837" t="s">
        <v>8</v>
      </c>
      <c r="M150" s="878" t="s">
        <v>479</v>
      </c>
      <c r="N150" s="833"/>
      <c r="O150" s="1451" t="s">
        <v>8</v>
      </c>
      <c r="P150" s="1451" t="s">
        <v>8</v>
      </c>
    </row>
    <row r="151" spans="1:16" ht="22.5" x14ac:dyDescent="0.2">
      <c r="A151" s="934" t="s">
        <v>377</v>
      </c>
      <c r="B151" s="857" t="s">
        <v>8</v>
      </c>
      <c r="C151" s="857" t="s">
        <v>8</v>
      </c>
      <c r="D151" s="857" t="s">
        <v>8</v>
      </c>
      <c r="E151" s="857" t="s">
        <v>8</v>
      </c>
      <c r="F151" s="857" t="s">
        <v>8</v>
      </c>
      <c r="G151" s="857" t="s">
        <v>8</v>
      </c>
      <c r="H151" s="857" t="s">
        <v>8</v>
      </c>
      <c r="I151" s="857" t="s">
        <v>8</v>
      </c>
      <c r="J151" s="857" t="s">
        <v>8</v>
      </c>
      <c r="K151" s="857" t="s">
        <v>8</v>
      </c>
      <c r="L151" s="857" t="s">
        <v>8</v>
      </c>
      <c r="M151" s="878" t="s">
        <v>479</v>
      </c>
      <c r="N151" s="833"/>
      <c r="O151" s="1451" t="s">
        <v>8</v>
      </c>
      <c r="P151" s="1451" t="s">
        <v>8</v>
      </c>
    </row>
    <row r="152" spans="1:16" ht="22.5" x14ac:dyDescent="0.2">
      <c r="A152" s="934" t="s">
        <v>430</v>
      </c>
      <c r="B152" s="837" t="s">
        <v>8</v>
      </c>
      <c r="C152" s="837" t="s">
        <v>8</v>
      </c>
      <c r="D152" s="837" t="s">
        <v>8</v>
      </c>
      <c r="E152" s="837" t="s">
        <v>8</v>
      </c>
      <c r="F152" s="837" t="s">
        <v>8</v>
      </c>
      <c r="G152" s="837" t="s">
        <v>8</v>
      </c>
      <c r="H152" s="857" t="s">
        <v>8</v>
      </c>
      <c r="I152" s="857" t="s">
        <v>462</v>
      </c>
      <c r="J152" s="857" t="s">
        <v>462</v>
      </c>
      <c r="K152" s="857" t="s">
        <v>462</v>
      </c>
      <c r="L152" s="857" t="s">
        <v>462</v>
      </c>
      <c r="M152" s="878" t="s">
        <v>479</v>
      </c>
      <c r="N152" s="833"/>
      <c r="O152" s="1451" t="s">
        <v>8</v>
      </c>
      <c r="P152" s="1453">
        <v>75</v>
      </c>
    </row>
    <row r="153" spans="1:16" ht="33.75" x14ac:dyDescent="0.2">
      <c r="A153" s="934" t="s">
        <v>431</v>
      </c>
      <c r="B153" s="837" t="s">
        <v>8</v>
      </c>
      <c r="C153" s="837" t="s">
        <v>8</v>
      </c>
      <c r="D153" s="837" t="s">
        <v>8</v>
      </c>
      <c r="E153" s="837" t="s">
        <v>8</v>
      </c>
      <c r="F153" s="837" t="s">
        <v>8</v>
      </c>
      <c r="G153" s="837" t="s">
        <v>8</v>
      </c>
      <c r="H153" s="857">
        <v>60</v>
      </c>
      <c r="I153" s="857" t="s">
        <v>462</v>
      </c>
      <c r="J153" s="857" t="s">
        <v>462</v>
      </c>
      <c r="K153" s="857" t="s">
        <v>462</v>
      </c>
      <c r="L153" s="857" t="s">
        <v>462</v>
      </c>
      <c r="M153" s="878" t="s">
        <v>479</v>
      </c>
      <c r="N153" s="833"/>
      <c r="O153" s="1451" t="s">
        <v>8</v>
      </c>
      <c r="P153" s="1451" t="s">
        <v>8</v>
      </c>
    </row>
    <row r="154" spans="1:16" ht="15.75" customHeight="1" x14ac:dyDescent="0.2">
      <c r="A154" s="935" t="s">
        <v>778</v>
      </c>
      <c r="B154" s="839">
        <v>4022</v>
      </c>
      <c r="C154" s="839">
        <v>4579</v>
      </c>
      <c r="D154" s="936">
        <v>5138</v>
      </c>
      <c r="E154" s="936">
        <v>5610</v>
      </c>
      <c r="F154" s="936">
        <v>6119</v>
      </c>
      <c r="G154" s="936">
        <v>5685</v>
      </c>
      <c r="H154" s="936">
        <v>5896</v>
      </c>
      <c r="I154" s="936">
        <v>5993</v>
      </c>
      <c r="J154" s="937">
        <v>6057</v>
      </c>
      <c r="K154" s="937">
        <v>6080</v>
      </c>
      <c r="L154" s="937">
        <v>5790</v>
      </c>
      <c r="M154" s="937">
        <v>5403</v>
      </c>
      <c r="N154" s="937">
        <v>6299</v>
      </c>
      <c r="O154" s="1451">
        <v>5828</v>
      </c>
      <c r="P154" s="1454">
        <v>4039</v>
      </c>
    </row>
    <row r="155" spans="1:16" ht="22.5" x14ac:dyDescent="0.2">
      <c r="A155" s="935" t="s">
        <v>779</v>
      </c>
      <c r="B155" s="839">
        <v>3857</v>
      </c>
      <c r="C155" s="839">
        <v>4379</v>
      </c>
      <c r="D155" s="936">
        <v>4783</v>
      </c>
      <c r="E155" s="936">
        <v>5243</v>
      </c>
      <c r="F155" s="936">
        <v>5580</v>
      </c>
      <c r="G155" s="936">
        <v>5318</v>
      </c>
      <c r="H155" s="936">
        <v>5128</v>
      </c>
      <c r="I155" s="936">
        <v>4829</v>
      </c>
      <c r="J155" s="937">
        <v>5078</v>
      </c>
      <c r="K155" s="937">
        <v>5316</v>
      </c>
      <c r="L155" s="937">
        <v>5125</v>
      </c>
      <c r="M155" s="937">
        <v>4834</v>
      </c>
      <c r="N155" s="838">
        <v>5898</v>
      </c>
      <c r="O155" s="1453">
        <v>5639</v>
      </c>
      <c r="P155" s="1454">
        <v>3860</v>
      </c>
    </row>
    <row r="156" spans="1:16" ht="22.5" x14ac:dyDescent="0.2">
      <c r="A156" s="890" t="s">
        <v>780</v>
      </c>
      <c r="B156" s="837" t="s">
        <v>8</v>
      </c>
      <c r="C156" s="837" t="s">
        <v>8</v>
      </c>
      <c r="D156" s="837" t="s">
        <v>8</v>
      </c>
      <c r="E156" s="837" t="s">
        <v>8</v>
      </c>
      <c r="F156" s="837" t="s">
        <v>8</v>
      </c>
      <c r="G156" s="837" t="s">
        <v>8</v>
      </c>
      <c r="H156" s="837" t="s">
        <v>8</v>
      </c>
      <c r="I156" s="837" t="s">
        <v>8</v>
      </c>
      <c r="J156" s="837" t="s">
        <v>8</v>
      </c>
      <c r="K156" s="837" t="s">
        <v>8</v>
      </c>
      <c r="L156" s="837" t="s">
        <v>8</v>
      </c>
      <c r="M156" s="860" t="s">
        <v>8</v>
      </c>
      <c r="N156" s="833"/>
      <c r="O156" s="1457" t="s">
        <v>8</v>
      </c>
      <c r="P156" s="1453"/>
    </row>
    <row r="157" spans="1:16" ht="33.75" x14ac:dyDescent="0.2">
      <c r="A157" s="890" t="s">
        <v>781</v>
      </c>
      <c r="B157" s="837" t="s">
        <v>8</v>
      </c>
      <c r="C157" s="837" t="s">
        <v>8</v>
      </c>
      <c r="D157" s="837" t="s">
        <v>8</v>
      </c>
      <c r="E157" s="837" t="s">
        <v>8</v>
      </c>
      <c r="F157" s="837" t="s">
        <v>8</v>
      </c>
      <c r="G157" s="837" t="s">
        <v>8</v>
      </c>
      <c r="H157" s="837" t="s">
        <v>8</v>
      </c>
      <c r="I157" s="837" t="s">
        <v>8</v>
      </c>
      <c r="J157" s="837" t="s">
        <v>8</v>
      </c>
      <c r="K157" s="837" t="s">
        <v>8</v>
      </c>
      <c r="L157" s="837" t="s">
        <v>8</v>
      </c>
      <c r="M157" s="860" t="s">
        <v>8</v>
      </c>
      <c r="N157" s="833"/>
      <c r="O157" s="1457" t="s">
        <v>8</v>
      </c>
      <c r="P157" s="1453"/>
    </row>
    <row r="158" spans="1:16" ht="22.5" x14ac:dyDescent="0.2">
      <c r="A158" s="935" t="s">
        <v>782</v>
      </c>
      <c r="B158" s="617">
        <v>66980.34</v>
      </c>
      <c r="C158" s="617">
        <v>50070.216999999997</v>
      </c>
      <c r="D158" s="617">
        <v>46299.81</v>
      </c>
      <c r="E158" s="617">
        <v>58061.987999999998</v>
      </c>
      <c r="F158" s="617">
        <v>78174.957999999999</v>
      </c>
      <c r="G158" s="617">
        <v>79652.807237119996</v>
      </c>
      <c r="H158" s="617">
        <v>95329.826498249997</v>
      </c>
      <c r="I158" s="617">
        <v>91740.162200500024</v>
      </c>
      <c r="J158" s="617">
        <v>137780.67974250004</v>
      </c>
      <c r="K158" s="617">
        <v>170151.986</v>
      </c>
      <c r="L158" s="617">
        <v>200668.337</v>
      </c>
      <c r="M158" s="938">
        <v>259944.40100000001</v>
      </c>
      <c r="N158" s="617">
        <v>282267.52399999998</v>
      </c>
      <c r="O158" s="1470">
        <v>300448.59999999998</v>
      </c>
      <c r="P158" s="1471">
        <v>375750.2</v>
      </c>
    </row>
    <row r="159" spans="1:16" x14ac:dyDescent="0.2">
      <c r="A159" s="1398" t="s">
        <v>181</v>
      </c>
      <c r="B159" s="1394"/>
      <c r="C159" s="1394"/>
      <c r="D159" s="1394"/>
      <c r="E159" s="1394"/>
      <c r="F159" s="1394"/>
      <c r="G159" s="1394"/>
      <c r="H159" s="1394"/>
      <c r="I159" s="1394"/>
      <c r="J159" s="1394"/>
      <c r="K159" s="1394"/>
      <c r="L159" s="1394"/>
      <c r="M159" s="1394"/>
      <c r="N159" s="1394"/>
      <c r="O159" s="1391"/>
      <c r="P159" s="1321"/>
    </row>
    <row r="160" spans="1:16" x14ac:dyDescent="0.2">
      <c r="A160" s="939" t="s">
        <v>182</v>
      </c>
      <c r="B160" s="842"/>
      <c r="C160" s="842"/>
      <c r="D160" s="842"/>
      <c r="E160" s="940"/>
      <c r="F160" s="842"/>
      <c r="G160" s="842"/>
      <c r="H160" s="842"/>
      <c r="I160" s="842"/>
      <c r="J160" s="842"/>
      <c r="K160" s="842"/>
      <c r="L160" s="842"/>
      <c r="M160" s="859"/>
      <c r="N160" s="842"/>
      <c r="O160" s="142"/>
      <c r="P160" s="827"/>
    </row>
    <row r="161" spans="1:16" x14ac:dyDescent="0.2">
      <c r="A161" s="941" t="s">
        <v>82</v>
      </c>
      <c r="B161" s="843" t="s">
        <v>4</v>
      </c>
      <c r="C161" s="843" t="s">
        <v>4</v>
      </c>
      <c r="D161" s="843" t="s">
        <v>4</v>
      </c>
      <c r="E161" s="942">
        <v>7177.2</v>
      </c>
      <c r="F161" s="942">
        <v>8239.6</v>
      </c>
      <c r="G161" s="942">
        <v>12446.4</v>
      </c>
      <c r="H161" s="942">
        <v>18607.099999999999</v>
      </c>
      <c r="I161" s="943">
        <v>10161.9</v>
      </c>
      <c r="J161" s="943">
        <v>11513.3</v>
      </c>
      <c r="K161" s="943">
        <v>14799.9</v>
      </c>
      <c r="L161" s="943">
        <v>9678.5</v>
      </c>
      <c r="M161" s="943">
        <v>10928.4</v>
      </c>
      <c r="N161" s="943">
        <v>29975.1</v>
      </c>
      <c r="O161" s="1472">
        <v>14535.1</v>
      </c>
      <c r="P161" s="1462">
        <v>17768</v>
      </c>
    </row>
    <row r="162" spans="1:16" x14ac:dyDescent="0.2">
      <c r="A162" s="890" t="s">
        <v>783</v>
      </c>
      <c r="B162" s="908" t="s">
        <v>8</v>
      </c>
      <c r="C162" s="908" t="s">
        <v>8</v>
      </c>
      <c r="D162" s="908" t="s">
        <v>8</v>
      </c>
      <c r="E162" s="908" t="s">
        <v>8</v>
      </c>
      <c r="F162" s="908" t="s">
        <v>8</v>
      </c>
      <c r="G162" s="908" t="s">
        <v>8</v>
      </c>
      <c r="H162" s="908" t="s">
        <v>8</v>
      </c>
      <c r="I162" s="908" t="s">
        <v>8</v>
      </c>
      <c r="J162" s="908" t="s">
        <v>8</v>
      </c>
      <c r="K162" s="908" t="s">
        <v>8</v>
      </c>
      <c r="L162" s="908" t="s">
        <v>8</v>
      </c>
      <c r="M162" s="908" t="s">
        <v>8</v>
      </c>
      <c r="N162" s="908" t="s">
        <v>8</v>
      </c>
      <c r="O162" s="1451" t="s">
        <v>8</v>
      </c>
      <c r="P162" s="1451" t="s">
        <v>8</v>
      </c>
    </row>
    <row r="163" spans="1:16" x14ac:dyDescent="0.2">
      <c r="A163" s="941" t="s">
        <v>191</v>
      </c>
      <c r="B163" s="843" t="s">
        <v>4</v>
      </c>
      <c r="C163" s="843" t="s">
        <v>4</v>
      </c>
      <c r="D163" s="843" t="s">
        <v>4</v>
      </c>
      <c r="E163" s="837" t="s">
        <v>8</v>
      </c>
      <c r="F163" s="944">
        <v>107.3</v>
      </c>
      <c r="G163" s="944">
        <v>139.9</v>
      </c>
      <c r="H163" s="944">
        <v>126.4</v>
      </c>
      <c r="I163" s="945">
        <v>48.9</v>
      </c>
      <c r="J163" s="945">
        <v>105.1</v>
      </c>
      <c r="K163" s="945">
        <v>120.1</v>
      </c>
      <c r="L163" s="945">
        <v>61.1</v>
      </c>
      <c r="M163" s="945">
        <v>103.9</v>
      </c>
      <c r="N163" s="843">
        <v>235.4</v>
      </c>
      <c r="O163" s="1451">
        <v>42.7</v>
      </c>
      <c r="P163" s="1451">
        <v>114.5</v>
      </c>
    </row>
    <row r="164" spans="1:16" ht="12.75" x14ac:dyDescent="0.2">
      <c r="A164" s="946" t="s">
        <v>784</v>
      </c>
    </row>
    <row r="165" spans="1:16" ht="12.75" x14ac:dyDescent="0.2">
      <c r="A165" s="946" t="s">
        <v>785</v>
      </c>
    </row>
    <row r="166" spans="1:16" ht="12.75" x14ac:dyDescent="0.2">
      <c r="A166" s="946" t="s">
        <v>786</v>
      </c>
    </row>
    <row r="167" spans="1:16" ht="12.75" x14ac:dyDescent="0.2">
      <c r="A167" s="946" t="s">
        <v>787</v>
      </c>
    </row>
    <row r="168" spans="1:16" ht="12.75" x14ac:dyDescent="0.2">
      <c r="A168" s="946" t="s">
        <v>788</v>
      </c>
    </row>
    <row r="169" spans="1:16" ht="12.75" x14ac:dyDescent="0.2">
      <c r="A169" s="946" t="s">
        <v>789</v>
      </c>
    </row>
    <row r="170" spans="1:16" ht="12.75" x14ac:dyDescent="0.2">
      <c r="A170" s="946" t="s">
        <v>790</v>
      </c>
    </row>
    <row r="171" spans="1:16" x14ac:dyDescent="0.2">
      <c r="A171" s="947" t="s">
        <v>900</v>
      </c>
    </row>
    <row r="172" spans="1:16" x14ac:dyDescent="0.2">
      <c r="A172" s="823" t="s">
        <v>200</v>
      </c>
    </row>
    <row r="173" spans="1:16" x14ac:dyDescent="0.2">
      <c r="A173" s="823" t="s">
        <v>201</v>
      </c>
    </row>
  </sheetData>
  <mergeCells count="3">
    <mergeCell ref="B40:N40"/>
    <mergeCell ref="B68:N68"/>
    <mergeCell ref="B89:N8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151" sqref="W151:X151"/>
    </sheetView>
  </sheetViews>
  <sheetFormatPr defaultRowHeight="11.25" x14ac:dyDescent="0.2"/>
  <cols>
    <col min="1" max="1" width="45.42578125" style="208" customWidth="1"/>
    <col min="2" max="9" width="10.7109375" style="6" customWidth="1"/>
    <col min="10" max="12" width="10.7109375" style="371" customWidth="1"/>
    <col min="13" max="14" width="10.7109375" style="633" customWidth="1"/>
    <col min="15" max="15" width="10.7109375" style="77" customWidth="1"/>
    <col min="16" max="16" width="12.140625" style="77" customWidth="1"/>
    <col min="17" max="256" width="9.140625" style="77"/>
    <col min="257" max="257" width="45.42578125" style="77" customWidth="1"/>
    <col min="258" max="270" width="10.7109375" style="77" customWidth="1"/>
    <col min="271" max="512" width="9.140625" style="77"/>
    <col min="513" max="513" width="45.42578125" style="77" customWidth="1"/>
    <col min="514" max="526" width="10.7109375" style="77" customWidth="1"/>
    <col min="527" max="768" width="9.140625" style="77"/>
    <col min="769" max="769" width="45.42578125" style="77" customWidth="1"/>
    <col min="770" max="782" width="10.7109375" style="77" customWidth="1"/>
    <col min="783" max="1024" width="9.140625" style="77"/>
    <col min="1025" max="1025" width="45.42578125" style="77" customWidth="1"/>
    <col min="1026" max="1038" width="10.7109375" style="77" customWidth="1"/>
    <col min="1039" max="1280" width="9.140625" style="77"/>
    <col min="1281" max="1281" width="45.42578125" style="77" customWidth="1"/>
    <col min="1282" max="1294" width="10.7109375" style="77" customWidth="1"/>
    <col min="1295" max="1536" width="9.140625" style="77"/>
    <col min="1537" max="1537" width="45.42578125" style="77" customWidth="1"/>
    <col min="1538" max="1550" width="10.7109375" style="77" customWidth="1"/>
    <col min="1551" max="1792" width="9.140625" style="77"/>
    <col min="1793" max="1793" width="45.42578125" style="77" customWidth="1"/>
    <col min="1794" max="1806" width="10.7109375" style="77" customWidth="1"/>
    <col min="1807" max="2048" width="9.140625" style="77"/>
    <col min="2049" max="2049" width="45.42578125" style="77" customWidth="1"/>
    <col min="2050" max="2062" width="10.7109375" style="77" customWidth="1"/>
    <col min="2063" max="2304" width="9.140625" style="77"/>
    <col min="2305" max="2305" width="45.42578125" style="77" customWidth="1"/>
    <col min="2306" max="2318" width="10.7109375" style="77" customWidth="1"/>
    <col min="2319" max="2560" width="9.140625" style="77"/>
    <col min="2561" max="2561" width="45.42578125" style="77" customWidth="1"/>
    <col min="2562" max="2574" width="10.7109375" style="77" customWidth="1"/>
    <col min="2575" max="2816" width="9.140625" style="77"/>
    <col min="2817" max="2817" width="45.42578125" style="77" customWidth="1"/>
    <col min="2818" max="2830" width="10.7109375" style="77" customWidth="1"/>
    <col min="2831" max="3072" width="9.140625" style="77"/>
    <col min="3073" max="3073" width="45.42578125" style="77" customWidth="1"/>
    <col min="3074" max="3086" width="10.7109375" style="77" customWidth="1"/>
    <col min="3087" max="3328" width="9.140625" style="77"/>
    <col min="3329" max="3329" width="45.42578125" style="77" customWidth="1"/>
    <col min="3330" max="3342" width="10.7109375" style="77" customWidth="1"/>
    <col min="3343" max="3584" width="9.140625" style="77"/>
    <col min="3585" max="3585" width="45.42578125" style="77" customWidth="1"/>
    <col min="3586" max="3598" width="10.7109375" style="77" customWidth="1"/>
    <col min="3599" max="3840" width="9.140625" style="77"/>
    <col min="3841" max="3841" width="45.42578125" style="77" customWidth="1"/>
    <col min="3842" max="3854" width="10.7109375" style="77" customWidth="1"/>
    <col min="3855" max="4096" width="9.140625" style="77"/>
    <col min="4097" max="4097" width="45.42578125" style="77" customWidth="1"/>
    <col min="4098" max="4110" width="10.7109375" style="77" customWidth="1"/>
    <col min="4111" max="4352" width="9.140625" style="77"/>
    <col min="4353" max="4353" width="45.42578125" style="77" customWidth="1"/>
    <col min="4354" max="4366" width="10.7109375" style="77" customWidth="1"/>
    <col min="4367" max="4608" width="9.140625" style="77"/>
    <col min="4609" max="4609" width="45.42578125" style="77" customWidth="1"/>
    <col min="4610" max="4622" width="10.7109375" style="77" customWidth="1"/>
    <col min="4623" max="4864" width="9.140625" style="77"/>
    <col min="4865" max="4865" width="45.42578125" style="77" customWidth="1"/>
    <col min="4866" max="4878" width="10.7109375" style="77" customWidth="1"/>
    <col min="4879" max="5120" width="9.140625" style="77"/>
    <col min="5121" max="5121" width="45.42578125" style="77" customWidth="1"/>
    <col min="5122" max="5134" width="10.7109375" style="77" customWidth="1"/>
    <col min="5135" max="5376" width="9.140625" style="77"/>
    <col min="5377" max="5377" width="45.42578125" style="77" customWidth="1"/>
    <col min="5378" max="5390" width="10.7109375" style="77" customWidth="1"/>
    <col min="5391" max="5632" width="9.140625" style="77"/>
    <col min="5633" max="5633" width="45.42578125" style="77" customWidth="1"/>
    <col min="5634" max="5646" width="10.7109375" style="77" customWidth="1"/>
    <col min="5647" max="5888" width="9.140625" style="77"/>
    <col min="5889" max="5889" width="45.42578125" style="77" customWidth="1"/>
    <col min="5890" max="5902" width="10.7109375" style="77" customWidth="1"/>
    <col min="5903" max="6144" width="9.140625" style="77"/>
    <col min="6145" max="6145" width="45.42578125" style="77" customWidth="1"/>
    <col min="6146" max="6158" width="10.7109375" style="77" customWidth="1"/>
    <col min="6159" max="6400" width="9.140625" style="77"/>
    <col min="6401" max="6401" width="45.42578125" style="77" customWidth="1"/>
    <col min="6402" max="6414" width="10.7109375" style="77" customWidth="1"/>
    <col min="6415" max="6656" width="9.140625" style="77"/>
    <col min="6657" max="6657" width="45.42578125" style="77" customWidth="1"/>
    <col min="6658" max="6670" width="10.7109375" style="77" customWidth="1"/>
    <col min="6671" max="6912" width="9.140625" style="77"/>
    <col min="6913" max="6913" width="45.42578125" style="77" customWidth="1"/>
    <col min="6914" max="6926" width="10.7109375" style="77" customWidth="1"/>
    <col min="6927" max="7168" width="9.140625" style="77"/>
    <col min="7169" max="7169" width="45.42578125" style="77" customWidth="1"/>
    <col min="7170" max="7182" width="10.7109375" style="77" customWidth="1"/>
    <col min="7183" max="7424" width="9.140625" style="77"/>
    <col min="7425" max="7425" width="45.42578125" style="77" customWidth="1"/>
    <col min="7426" max="7438" width="10.7109375" style="77" customWidth="1"/>
    <col min="7439" max="7680" width="9.140625" style="77"/>
    <col min="7681" max="7681" width="45.42578125" style="77" customWidth="1"/>
    <col min="7682" max="7694" width="10.7109375" style="77" customWidth="1"/>
    <col min="7695" max="7936" width="9.140625" style="77"/>
    <col min="7937" max="7937" width="45.42578125" style="77" customWidth="1"/>
    <col min="7938" max="7950" width="10.7109375" style="77" customWidth="1"/>
    <col min="7951" max="8192" width="9.140625" style="77"/>
    <col min="8193" max="8193" width="45.42578125" style="77" customWidth="1"/>
    <col min="8194" max="8206" width="10.7109375" style="77" customWidth="1"/>
    <col min="8207" max="8448" width="9.140625" style="77"/>
    <col min="8449" max="8449" width="45.42578125" style="77" customWidth="1"/>
    <col min="8450" max="8462" width="10.7109375" style="77" customWidth="1"/>
    <col min="8463" max="8704" width="9.140625" style="77"/>
    <col min="8705" max="8705" width="45.42578125" style="77" customWidth="1"/>
    <col min="8706" max="8718" width="10.7109375" style="77" customWidth="1"/>
    <col min="8719" max="8960" width="9.140625" style="77"/>
    <col min="8961" max="8961" width="45.42578125" style="77" customWidth="1"/>
    <col min="8962" max="8974" width="10.7109375" style="77" customWidth="1"/>
    <col min="8975" max="9216" width="9.140625" style="77"/>
    <col min="9217" max="9217" width="45.42578125" style="77" customWidth="1"/>
    <col min="9218" max="9230" width="10.7109375" style="77" customWidth="1"/>
    <col min="9231" max="9472" width="9.140625" style="77"/>
    <col min="9473" max="9473" width="45.42578125" style="77" customWidth="1"/>
    <col min="9474" max="9486" width="10.7109375" style="77" customWidth="1"/>
    <col min="9487" max="9728" width="9.140625" style="77"/>
    <col min="9729" max="9729" width="45.42578125" style="77" customWidth="1"/>
    <col min="9730" max="9742" width="10.7109375" style="77" customWidth="1"/>
    <col min="9743" max="9984" width="9.140625" style="77"/>
    <col min="9985" max="9985" width="45.42578125" style="77" customWidth="1"/>
    <col min="9986" max="9998" width="10.7109375" style="77" customWidth="1"/>
    <col min="9999" max="10240" width="9.140625" style="77"/>
    <col min="10241" max="10241" width="45.42578125" style="77" customWidth="1"/>
    <col min="10242" max="10254" width="10.7109375" style="77" customWidth="1"/>
    <col min="10255" max="10496" width="9.140625" style="77"/>
    <col min="10497" max="10497" width="45.42578125" style="77" customWidth="1"/>
    <col min="10498" max="10510" width="10.7109375" style="77" customWidth="1"/>
    <col min="10511" max="10752" width="9.140625" style="77"/>
    <col min="10753" max="10753" width="45.42578125" style="77" customWidth="1"/>
    <col min="10754" max="10766" width="10.7109375" style="77" customWidth="1"/>
    <col min="10767" max="11008" width="9.140625" style="77"/>
    <col min="11009" max="11009" width="45.42578125" style="77" customWidth="1"/>
    <col min="11010" max="11022" width="10.7109375" style="77" customWidth="1"/>
    <col min="11023" max="11264" width="9.140625" style="77"/>
    <col min="11265" max="11265" width="45.42578125" style="77" customWidth="1"/>
    <col min="11266" max="11278" width="10.7109375" style="77" customWidth="1"/>
    <col min="11279" max="11520" width="9.140625" style="77"/>
    <col min="11521" max="11521" width="45.42578125" style="77" customWidth="1"/>
    <col min="11522" max="11534" width="10.7109375" style="77" customWidth="1"/>
    <col min="11535" max="11776" width="9.140625" style="77"/>
    <col min="11777" max="11777" width="45.42578125" style="77" customWidth="1"/>
    <col min="11778" max="11790" width="10.7109375" style="77" customWidth="1"/>
    <col min="11791" max="12032" width="9.140625" style="77"/>
    <col min="12033" max="12033" width="45.42578125" style="77" customWidth="1"/>
    <col min="12034" max="12046" width="10.7109375" style="77" customWidth="1"/>
    <col min="12047" max="12288" width="9.140625" style="77"/>
    <col min="12289" max="12289" width="45.42578125" style="77" customWidth="1"/>
    <col min="12290" max="12302" width="10.7109375" style="77" customWidth="1"/>
    <col min="12303" max="12544" width="9.140625" style="77"/>
    <col min="12545" max="12545" width="45.42578125" style="77" customWidth="1"/>
    <col min="12546" max="12558" width="10.7109375" style="77" customWidth="1"/>
    <col min="12559" max="12800" width="9.140625" style="77"/>
    <col min="12801" max="12801" width="45.42578125" style="77" customWidth="1"/>
    <col min="12802" max="12814" width="10.7109375" style="77" customWidth="1"/>
    <col min="12815" max="13056" width="9.140625" style="77"/>
    <col min="13057" max="13057" width="45.42578125" style="77" customWidth="1"/>
    <col min="13058" max="13070" width="10.7109375" style="77" customWidth="1"/>
    <col min="13071" max="13312" width="9.140625" style="77"/>
    <col min="13313" max="13313" width="45.42578125" style="77" customWidth="1"/>
    <col min="13314" max="13326" width="10.7109375" style="77" customWidth="1"/>
    <col min="13327" max="13568" width="9.140625" style="77"/>
    <col min="13569" max="13569" width="45.42578125" style="77" customWidth="1"/>
    <col min="13570" max="13582" width="10.7109375" style="77" customWidth="1"/>
    <col min="13583" max="13824" width="9.140625" style="77"/>
    <col min="13825" max="13825" width="45.42578125" style="77" customWidth="1"/>
    <col min="13826" max="13838" width="10.7109375" style="77" customWidth="1"/>
    <col min="13839" max="14080" width="9.140625" style="77"/>
    <col min="14081" max="14081" width="45.42578125" style="77" customWidth="1"/>
    <col min="14082" max="14094" width="10.7109375" style="77" customWidth="1"/>
    <col min="14095" max="14336" width="9.140625" style="77"/>
    <col min="14337" max="14337" width="45.42578125" style="77" customWidth="1"/>
    <col min="14338" max="14350" width="10.7109375" style="77" customWidth="1"/>
    <col min="14351" max="14592" width="9.140625" style="77"/>
    <col min="14593" max="14593" width="45.42578125" style="77" customWidth="1"/>
    <col min="14594" max="14606" width="10.7109375" style="77" customWidth="1"/>
    <col min="14607" max="14848" width="9.140625" style="77"/>
    <col min="14849" max="14849" width="45.42578125" style="77" customWidth="1"/>
    <col min="14850" max="14862" width="10.7109375" style="77" customWidth="1"/>
    <col min="14863" max="15104" width="9.140625" style="77"/>
    <col min="15105" max="15105" width="45.42578125" style="77" customWidth="1"/>
    <col min="15106" max="15118" width="10.7109375" style="77" customWidth="1"/>
    <col min="15119" max="15360" width="9.140625" style="77"/>
    <col min="15361" max="15361" width="45.42578125" style="77" customWidth="1"/>
    <col min="15362" max="15374" width="10.7109375" style="77" customWidth="1"/>
    <col min="15375" max="15616" width="9.140625" style="77"/>
    <col min="15617" max="15617" width="45.42578125" style="77" customWidth="1"/>
    <col min="15618" max="15630" width="10.7109375" style="77" customWidth="1"/>
    <col min="15631" max="15872" width="9.140625" style="77"/>
    <col min="15873" max="15873" width="45.42578125" style="77" customWidth="1"/>
    <col min="15874" max="15886" width="10.7109375" style="77" customWidth="1"/>
    <col min="15887" max="16128" width="9.140625" style="77"/>
    <col min="16129" max="16129" width="45.42578125" style="77" customWidth="1"/>
    <col min="16130" max="16142" width="10.7109375" style="77" customWidth="1"/>
    <col min="16143" max="16384" width="9.140625" style="77"/>
  </cols>
  <sheetData>
    <row r="1" spans="1:16" s="220" customFormat="1" ht="15.75" x14ac:dyDescent="0.25">
      <c r="A1" s="1491" t="s">
        <v>684</v>
      </c>
      <c r="B1" s="1491"/>
      <c r="C1" s="1491"/>
      <c r="D1" s="1491"/>
      <c r="E1" s="1491"/>
      <c r="F1" s="1491"/>
      <c r="G1" s="1491"/>
      <c r="H1" s="1491"/>
      <c r="I1" s="1491"/>
      <c r="J1" s="1491"/>
      <c r="K1" s="1491"/>
      <c r="L1" s="218"/>
      <c r="M1" s="218"/>
      <c r="N1" s="219"/>
      <c r="O1" s="219"/>
    </row>
    <row r="2" spans="1:16" s="624" customFormat="1" x14ac:dyDescent="0.25">
      <c r="A2" s="1048" t="s">
        <v>391</v>
      </c>
      <c r="B2" s="1048">
        <v>2010</v>
      </c>
      <c r="C2" s="1048">
        <v>2011</v>
      </c>
      <c r="D2" s="1048">
        <v>2012</v>
      </c>
      <c r="E2" s="1048">
        <v>2013</v>
      </c>
      <c r="F2" s="1048">
        <v>2014</v>
      </c>
      <c r="G2" s="1048">
        <v>2015</v>
      </c>
      <c r="H2" s="1048">
        <v>2016</v>
      </c>
      <c r="I2" s="1048">
        <v>2017</v>
      </c>
      <c r="J2" s="1048">
        <v>2018</v>
      </c>
      <c r="K2" s="1048">
        <v>2019</v>
      </c>
      <c r="L2" s="1048">
        <v>2020</v>
      </c>
      <c r="M2" s="1399">
        <v>2021</v>
      </c>
      <c r="N2" s="1399">
        <v>2022</v>
      </c>
      <c r="O2" s="1048">
        <v>2023</v>
      </c>
      <c r="P2" s="1048">
        <v>2024</v>
      </c>
    </row>
    <row r="3" spans="1:16" x14ac:dyDescent="0.2">
      <c r="A3" s="1400" t="s">
        <v>1</v>
      </c>
      <c r="B3" s="1400"/>
      <c r="C3" s="1400"/>
      <c r="D3" s="1400"/>
      <c r="E3" s="1400"/>
      <c r="F3" s="1400"/>
      <c r="G3" s="1400"/>
      <c r="H3" s="1400"/>
      <c r="I3" s="1400"/>
      <c r="J3" s="1400"/>
      <c r="K3" s="1400"/>
      <c r="L3" s="1400"/>
      <c r="M3" s="1400"/>
      <c r="N3" s="1400"/>
      <c r="O3" s="1064"/>
      <c r="P3" s="1064"/>
    </row>
    <row r="4" spans="1:16" x14ac:dyDescent="0.2">
      <c r="A4" s="317" t="s">
        <v>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461"/>
      <c r="P4" s="19"/>
    </row>
    <row r="5" spans="1:16" x14ac:dyDescent="0.2">
      <c r="A5" s="317" t="s">
        <v>3</v>
      </c>
      <c r="B5" s="161">
        <v>33.35</v>
      </c>
      <c r="C5" s="161">
        <v>33.631</v>
      </c>
      <c r="D5" s="161">
        <v>33.637</v>
      </c>
      <c r="E5" s="161">
        <v>33.646999999999998</v>
      </c>
      <c r="F5" s="161">
        <v>33.475999999999999</v>
      </c>
      <c r="G5" s="161">
        <v>33.652000000000001</v>
      </c>
      <c r="H5" s="161">
        <v>33.734000000000002</v>
      </c>
      <c r="I5" s="161">
        <v>34.552</v>
      </c>
      <c r="J5" s="161">
        <v>35.31</v>
      </c>
      <c r="K5" s="161">
        <v>35.448</v>
      </c>
      <c r="L5" s="161">
        <v>35.348999999999997</v>
      </c>
      <c r="M5" s="161">
        <v>36.674999999999997</v>
      </c>
      <c r="N5" s="161">
        <v>36.356999999999999</v>
      </c>
      <c r="O5" s="1103">
        <v>36</v>
      </c>
      <c r="P5" s="449">
        <v>35.799999999999997</v>
      </c>
    </row>
    <row r="6" spans="1:16" x14ac:dyDescent="0.2">
      <c r="A6" s="317" t="s">
        <v>5</v>
      </c>
      <c r="B6" s="27">
        <v>100.8</v>
      </c>
      <c r="C6" s="27">
        <v>100.8</v>
      </c>
      <c r="D6" s="27">
        <v>100</v>
      </c>
      <c r="E6" s="27">
        <v>100</v>
      </c>
      <c r="F6" s="27">
        <v>99.5</v>
      </c>
      <c r="G6" s="27">
        <v>100.5</v>
      </c>
      <c r="H6" s="27">
        <v>100.2</v>
      </c>
      <c r="I6" s="27">
        <v>102.4</v>
      </c>
      <c r="J6" s="24">
        <v>102.2</v>
      </c>
      <c r="K6" s="24">
        <v>100.4</v>
      </c>
      <c r="L6" s="24">
        <v>99.7</v>
      </c>
      <c r="M6" s="16">
        <v>103.7</v>
      </c>
      <c r="N6" s="16">
        <v>99.1</v>
      </c>
      <c r="O6" s="1101">
        <v>99.1</v>
      </c>
      <c r="P6" s="449">
        <v>99.4</v>
      </c>
    </row>
    <row r="7" spans="1:16" x14ac:dyDescent="0.2">
      <c r="A7" s="317" t="s">
        <v>6</v>
      </c>
      <c r="B7" s="36"/>
      <c r="C7" s="36"/>
      <c r="D7" s="36"/>
      <c r="E7" s="58"/>
      <c r="F7" s="58"/>
      <c r="G7" s="58"/>
      <c r="H7" s="58"/>
      <c r="I7" s="58"/>
      <c r="J7" s="36"/>
      <c r="K7" s="30"/>
      <c r="L7" s="30"/>
      <c r="M7" s="32"/>
      <c r="N7" s="36"/>
      <c r="O7" s="62"/>
      <c r="P7" s="449"/>
    </row>
    <row r="8" spans="1:16" x14ac:dyDescent="0.2">
      <c r="A8" s="317" t="s">
        <v>392</v>
      </c>
      <c r="B8" s="625">
        <v>645</v>
      </c>
      <c r="C8" s="625">
        <v>658</v>
      </c>
      <c r="D8" s="625">
        <v>645</v>
      </c>
      <c r="E8" s="625">
        <v>646</v>
      </c>
      <c r="F8" s="625">
        <v>656</v>
      </c>
      <c r="G8" s="625">
        <v>648</v>
      </c>
      <c r="H8" s="625">
        <v>683</v>
      </c>
      <c r="I8" s="625">
        <v>740</v>
      </c>
      <c r="J8" s="625">
        <v>695</v>
      </c>
      <c r="K8" s="625">
        <v>705</v>
      </c>
      <c r="L8" s="625">
        <v>646</v>
      </c>
      <c r="M8" s="625">
        <v>634</v>
      </c>
      <c r="N8" s="625">
        <v>549</v>
      </c>
      <c r="O8" s="1563">
        <v>516</v>
      </c>
      <c r="P8" s="1409">
        <v>478</v>
      </c>
    </row>
    <row r="9" spans="1:16" x14ac:dyDescent="0.2">
      <c r="A9" s="280" t="s">
        <v>9</v>
      </c>
      <c r="B9" s="44" t="s">
        <v>8</v>
      </c>
      <c r="C9" s="44" t="s">
        <v>8</v>
      </c>
      <c r="D9" s="44" t="s">
        <v>8</v>
      </c>
      <c r="E9" s="44" t="s">
        <v>8</v>
      </c>
      <c r="F9" s="44" t="s">
        <v>8</v>
      </c>
      <c r="G9" s="44" t="s">
        <v>8</v>
      </c>
      <c r="H9" s="44" t="s">
        <v>8</v>
      </c>
      <c r="I9" s="44" t="s">
        <v>8</v>
      </c>
      <c r="J9" s="44" t="s">
        <v>8</v>
      </c>
      <c r="K9" s="44" t="s">
        <v>8</v>
      </c>
      <c r="L9" s="44" t="s">
        <v>8</v>
      </c>
      <c r="M9" s="44" t="s">
        <v>8</v>
      </c>
      <c r="N9" s="44" t="s">
        <v>8</v>
      </c>
      <c r="O9" s="1410">
        <v>14.26</v>
      </c>
      <c r="P9" s="1414">
        <v>13.32</v>
      </c>
    </row>
    <row r="10" spans="1:16" x14ac:dyDescent="0.2">
      <c r="A10" s="280" t="s">
        <v>206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1411"/>
      <c r="P10" s="449"/>
    </row>
    <row r="11" spans="1:16" x14ac:dyDescent="0.2">
      <c r="A11" s="280" t="s">
        <v>393</v>
      </c>
      <c r="B11" s="625">
        <v>261</v>
      </c>
      <c r="C11" s="625">
        <v>233</v>
      </c>
      <c r="D11" s="625">
        <v>249</v>
      </c>
      <c r="E11" s="625">
        <v>234</v>
      </c>
      <c r="F11" s="625">
        <v>217</v>
      </c>
      <c r="G11" s="625">
        <v>217</v>
      </c>
      <c r="H11" s="625">
        <v>228</v>
      </c>
      <c r="I11" s="625">
        <v>247</v>
      </c>
      <c r="J11" s="625">
        <v>238</v>
      </c>
      <c r="K11" s="625">
        <v>215</v>
      </c>
      <c r="L11" s="625">
        <v>303</v>
      </c>
      <c r="M11" s="625">
        <v>321</v>
      </c>
      <c r="N11" s="625">
        <v>268</v>
      </c>
      <c r="O11" s="1411">
        <v>238</v>
      </c>
      <c r="P11" s="573">
        <v>262</v>
      </c>
    </row>
    <row r="12" spans="1:16" x14ac:dyDescent="0.2">
      <c r="A12" s="317" t="s">
        <v>12</v>
      </c>
      <c r="B12" s="44" t="s">
        <v>8</v>
      </c>
      <c r="C12" s="44" t="s">
        <v>8</v>
      </c>
      <c r="D12" s="44" t="s">
        <v>8</v>
      </c>
      <c r="E12" s="44" t="s">
        <v>8</v>
      </c>
      <c r="F12" s="44" t="s">
        <v>8</v>
      </c>
      <c r="G12" s="44" t="s">
        <v>8</v>
      </c>
      <c r="H12" s="44" t="s">
        <v>8</v>
      </c>
      <c r="I12" s="44" t="s">
        <v>8</v>
      </c>
      <c r="J12" s="44" t="s">
        <v>8</v>
      </c>
      <c r="K12" s="44" t="s">
        <v>8</v>
      </c>
      <c r="L12" s="44" t="s">
        <v>8</v>
      </c>
      <c r="M12" s="44" t="s">
        <v>8</v>
      </c>
      <c r="N12" s="44" t="s">
        <v>8</v>
      </c>
      <c r="O12" s="1564">
        <v>6.58</v>
      </c>
      <c r="P12" s="1412">
        <v>7.3</v>
      </c>
    </row>
    <row r="13" spans="1:16" x14ac:dyDescent="0.2">
      <c r="A13" s="317" t="s">
        <v>394</v>
      </c>
      <c r="B13" s="44" t="s">
        <v>8</v>
      </c>
      <c r="C13" s="44" t="s">
        <v>8</v>
      </c>
      <c r="D13" s="44" t="s">
        <v>8</v>
      </c>
      <c r="E13" s="44" t="s">
        <v>8</v>
      </c>
      <c r="F13" s="44" t="s">
        <v>8</v>
      </c>
      <c r="G13" s="44" t="s">
        <v>8</v>
      </c>
      <c r="H13" s="44" t="s">
        <v>8</v>
      </c>
      <c r="I13" s="44" t="s">
        <v>8</v>
      </c>
      <c r="J13" s="44" t="s">
        <v>8</v>
      </c>
      <c r="K13" s="44" t="s">
        <v>8</v>
      </c>
      <c r="L13" s="44" t="s">
        <v>8</v>
      </c>
      <c r="M13" s="44" t="s">
        <v>8</v>
      </c>
      <c r="N13" s="44" t="s">
        <v>8</v>
      </c>
      <c r="O13" s="1564">
        <v>1.94</v>
      </c>
      <c r="P13" s="1412">
        <v>1.94</v>
      </c>
    </row>
    <row r="14" spans="1:16" x14ac:dyDescent="0.2">
      <c r="A14" s="317" t="s">
        <v>15</v>
      </c>
      <c r="B14" s="60"/>
      <c r="C14" s="60"/>
      <c r="D14" s="60"/>
      <c r="E14" s="30"/>
      <c r="F14" s="30"/>
      <c r="G14" s="30"/>
      <c r="H14" s="30"/>
      <c r="I14" s="30"/>
      <c r="J14" s="36"/>
      <c r="K14" s="36"/>
      <c r="L14" s="36"/>
      <c r="M14" s="30"/>
      <c r="N14" s="30"/>
      <c r="O14" s="1411"/>
      <c r="P14" s="449"/>
    </row>
    <row r="15" spans="1:16" x14ac:dyDescent="0.2">
      <c r="A15" s="317" t="s">
        <v>16</v>
      </c>
      <c r="B15" s="48">
        <v>384</v>
      </c>
      <c r="C15" s="48">
        <v>425</v>
      </c>
      <c r="D15" s="48">
        <v>396</v>
      </c>
      <c r="E15" s="48">
        <v>412</v>
      </c>
      <c r="F15" s="48">
        <v>439</v>
      </c>
      <c r="G15" s="48">
        <v>431</v>
      </c>
      <c r="H15" s="48">
        <v>455</v>
      </c>
      <c r="I15" s="48">
        <v>493</v>
      </c>
      <c r="J15" s="16">
        <v>457</v>
      </c>
      <c r="K15" s="16">
        <v>490</v>
      </c>
      <c r="L15" s="48">
        <v>343</v>
      </c>
      <c r="M15" s="16">
        <v>313</v>
      </c>
      <c r="N15" s="16">
        <v>281</v>
      </c>
      <c r="O15" s="1413">
        <v>278</v>
      </c>
      <c r="P15" s="573">
        <v>216</v>
      </c>
    </row>
    <row r="16" spans="1:16" x14ac:dyDescent="0.2">
      <c r="A16" s="317" t="s">
        <v>17</v>
      </c>
      <c r="B16" s="44" t="s">
        <v>8</v>
      </c>
      <c r="C16" s="44" t="s">
        <v>8</v>
      </c>
      <c r="D16" s="44" t="s">
        <v>8</v>
      </c>
      <c r="E16" s="44" t="s">
        <v>8</v>
      </c>
      <c r="F16" s="44" t="s">
        <v>8</v>
      </c>
      <c r="G16" s="44" t="s">
        <v>8</v>
      </c>
      <c r="H16" s="44" t="s">
        <v>8</v>
      </c>
      <c r="I16" s="44" t="s">
        <v>8</v>
      </c>
      <c r="J16" s="44" t="s">
        <v>8</v>
      </c>
      <c r="K16" s="44" t="s">
        <v>8</v>
      </c>
      <c r="L16" s="44" t="s">
        <v>8</v>
      </c>
      <c r="M16" s="44" t="s">
        <v>8</v>
      </c>
      <c r="N16" s="44" t="s">
        <v>8</v>
      </c>
      <c r="O16" s="1564">
        <v>7.68</v>
      </c>
      <c r="P16" s="1412">
        <v>6.02</v>
      </c>
    </row>
    <row r="17" spans="1:16" x14ac:dyDescent="0.2">
      <c r="A17" s="317" t="s">
        <v>18</v>
      </c>
      <c r="B17" s="44" t="s">
        <v>8</v>
      </c>
      <c r="C17" s="44" t="s">
        <v>8</v>
      </c>
      <c r="D17" s="44" t="s">
        <v>8</v>
      </c>
      <c r="E17" s="44" t="s">
        <v>8</v>
      </c>
      <c r="F17" s="44" t="s">
        <v>8</v>
      </c>
      <c r="G17" s="44" t="s">
        <v>8</v>
      </c>
      <c r="H17" s="44" t="s">
        <v>8</v>
      </c>
      <c r="I17" s="44" t="s">
        <v>8</v>
      </c>
      <c r="J17" s="44" t="s">
        <v>8</v>
      </c>
      <c r="K17" s="44" t="s">
        <v>8</v>
      </c>
      <c r="L17" s="44" t="s">
        <v>8</v>
      </c>
      <c r="M17" s="44" t="s">
        <v>8</v>
      </c>
      <c r="N17" s="44" t="s">
        <v>8</v>
      </c>
      <c r="O17" s="1564">
        <v>5.8</v>
      </c>
      <c r="P17" s="1412">
        <v>6.13</v>
      </c>
    </row>
    <row r="18" spans="1:16" x14ac:dyDescent="0.2">
      <c r="A18" s="317" t="s">
        <v>19</v>
      </c>
      <c r="B18" s="65">
        <v>430</v>
      </c>
      <c r="C18" s="65">
        <v>370</v>
      </c>
      <c r="D18" s="65">
        <v>359</v>
      </c>
      <c r="E18" s="65">
        <v>337</v>
      </c>
      <c r="F18" s="65">
        <v>349</v>
      </c>
      <c r="G18" s="65">
        <v>331</v>
      </c>
      <c r="H18" s="65">
        <v>272</v>
      </c>
      <c r="I18" s="627">
        <v>308</v>
      </c>
      <c r="J18" s="627">
        <v>287</v>
      </c>
      <c r="K18" s="627">
        <v>279</v>
      </c>
      <c r="L18" s="627">
        <v>224</v>
      </c>
      <c r="M18" s="627">
        <v>252</v>
      </c>
      <c r="N18" s="65">
        <v>247</v>
      </c>
      <c r="O18" s="502">
        <v>210</v>
      </c>
      <c r="P18" s="573">
        <v>220</v>
      </c>
    </row>
    <row r="19" spans="1:16" x14ac:dyDescent="0.2">
      <c r="A19" s="317" t="s">
        <v>20</v>
      </c>
      <c r="B19" s="44" t="s">
        <v>8</v>
      </c>
      <c r="C19" s="44" t="s">
        <v>8</v>
      </c>
      <c r="D19" s="44" t="s">
        <v>8</v>
      </c>
      <c r="E19" s="44" t="s">
        <v>8</v>
      </c>
      <c r="F19" s="44" t="s">
        <v>8</v>
      </c>
      <c r="G19" s="44" t="s">
        <v>8</v>
      </c>
      <c r="H19" s="44" t="s">
        <v>8</v>
      </c>
      <c r="I19" s="44" t="s">
        <v>8</v>
      </c>
      <c r="J19" s="44" t="s">
        <v>8</v>
      </c>
      <c r="K19" s="44" t="s">
        <v>8</v>
      </c>
      <c r="L19" s="44" t="s">
        <v>8</v>
      </c>
      <c r="M19" s="44" t="s">
        <v>8</v>
      </c>
      <c r="N19" s="44" t="s">
        <v>8</v>
      </c>
      <c r="O19" s="1565">
        <v>3.23</v>
      </c>
      <c r="P19" s="1414">
        <v>2.98</v>
      </c>
    </row>
    <row r="20" spans="1:16" x14ac:dyDescent="0.2">
      <c r="A20" s="317" t="s">
        <v>21</v>
      </c>
      <c r="B20" s="546">
        <v>174</v>
      </c>
      <c r="C20" s="546">
        <v>169</v>
      </c>
      <c r="D20" s="546">
        <v>170</v>
      </c>
      <c r="E20" s="546">
        <v>144</v>
      </c>
      <c r="F20" s="546">
        <v>167</v>
      </c>
      <c r="G20" s="546">
        <v>140</v>
      </c>
      <c r="H20" s="546">
        <v>142</v>
      </c>
      <c r="I20" s="546">
        <v>139</v>
      </c>
      <c r="J20" s="546">
        <v>163</v>
      </c>
      <c r="K20" s="546">
        <v>167</v>
      </c>
      <c r="L20" s="546">
        <v>117</v>
      </c>
      <c r="M20" s="546">
        <v>133</v>
      </c>
      <c r="N20" s="546">
        <v>113</v>
      </c>
      <c r="O20" s="502">
        <v>117</v>
      </c>
      <c r="P20" s="573">
        <v>107</v>
      </c>
    </row>
    <row r="21" spans="1:16" x14ac:dyDescent="0.2">
      <c r="A21" s="317" t="s">
        <v>22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1411"/>
      <c r="P21" s="449"/>
    </row>
    <row r="22" spans="1:16" x14ac:dyDescent="0.2">
      <c r="A22" s="317" t="s">
        <v>211</v>
      </c>
      <c r="B22" s="625">
        <v>707</v>
      </c>
      <c r="C22" s="625">
        <v>848</v>
      </c>
      <c r="D22" s="625">
        <v>282</v>
      </c>
      <c r="E22" s="625">
        <v>439</v>
      </c>
      <c r="F22" s="625">
        <v>369</v>
      </c>
      <c r="G22" s="625">
        <v>537</v>
      </c>
      <c r="H22" s="121">
        <v>762</v>
      </c>
      <c r="I22" s="121">
        <v>2163</v>
      </c>
      <c r="J22" s="121">
        <v>1938</v>
      </c>
      <c r="K22" s="121">
        <v>1413</v>
      </c>
      <c r="L22" s="121">
        <v>917</v>
      </c>
      <c r="M22" s="121">
        <v>836</v>
      </c>
      <c r="N22" s="121">
        <v>832</v>
      </c>
      <c r="O22" s="1566">
        <v>1061</v>
      </c>
      <c r="P22" s="1323">
        <v>1565</v>
      </c>
    </row>
    <row r="23" spans="1:16" x14ac:dyDescent="0.2">
      <c r="A23" s="317" t="s">
        <v>212</v>
      </c>
      <c r="B23" s="625">
        <v>819</v>
      </c>
      <c r="C23" s="625">
        <v>992</v>
      </c>
      <c r="D23" s="625">
        <v>672</v>
      </c>
      <c r="E23" s="625">
        <v>841</v>
      </c>
      <c r="F23" s="625">
        <v>979</v>
      </c>
      <c r="G23" s="625">
        <v>792</v>
      </c>
      <c r="H23" s="121">
        <v>1135</v>
      </c>
      <c r="I23" s="121">
        <v>1838</v>
      </c>
      <c r="J23" s="121">
        <v>1637</v>
      </c>
      <c r="K23" s="121">
        <v>1765</v>
      </c>
      <c r="L23" s="121">
        <v>1359</v>
      </c>
      <c r="M23" s="121">
        <v>1361</v>
      </c>
      <c r="N23" s="121">
        <v>1431</v>
      </c>
      <c r="O23" s="1566">
        <v>1668</v>
      </c>
      <c r="P23" s="1323">
        <v>2048</v>
      </c>
    </row>
    <row r="24" spans="1:16" x14ac:dyDescent="0.2">
      <c r="A24" s="317" t="s">
        <v>27</v>
      </c>
      <c r="B24" s="16">
        <v>-112</v>
      </c>
      <c r="C24" s="16">
        <v>-144</v>
      </c>
      <c r="D24" s="16">
        <v>-390</v>
      </c>
      <c r="E24" s="16">
        <v>-402</v>
      </c>
      <c r="F24" s="16">
        <v>-610</v>
      </c>
      <c r="G24" s="16">
        <v>-255</v>
      </c>
      <c r="H24" s="16">
        <v>-373</v>
      </c>
      <c r="I24" s="16">
        <v>325</v>
      </c>
      <c r="J24" s="16">
        <v>301</v>
      </c>
      <c r="K24" s="16">
        <v>-352</v>
      </c>
      <c r="L24" s="16">
        <v>-442</v>
      </c>
      <c r="M24" s="16">
        <v>-525</v>
      </c>
      <c r="N24" s="16">
        <v>-599</v>
      </c>
      <c r="O24" s="1566">
        <v>-607</v>
      </c>
      <c r="P24" s="1323">
        <v>-483</v>
      </c>
    </row>
    <row r="25" spans="1:16" ht="12.75" x14ac:dyDescent="0.2">
      <c r="A25" s="317" t="s">
        <v>214</v>
      </c>
      <c r="B25" s="44" t="s">
        <v>8</v>
      </c>
      <c r="C25" s="44" t="s">
        <v>8</v>
      </c>
      <c r="D25" s="44" t="s">
        <v>8</v>
      </c>
      <c r="E25" s="44" t="s">
        <v>8</v>
      </c>
      <c r="F25" s="44" t="s">
        <v>8</v>
      </c>
      <c r="G25" s="44" t="s">
        <v>8</v>
      </c>
      <c r="H25" s="44" t="s">
        <v>8</v>
      </c>
      <c r="I25" s="44" t="s">
        <v>8</v>
      </c>
      <c r="J25" s="44" t="s">
        <v>8</v>
      </c>
      <c r="K25" s="44" t="s">
        <v>8</v>
      </c>
      <c r="L25" s="44" t="s">
        <v>8</v>
      </c>
      <c r="M25" s="44" t="s">
        <v>8</v>
      </c>
      <c r="N25" s="44" t="s">
        <v>8</v>
      </c>
      <c r="O25" s="1567" t="s">
        <v>8</v>
      </c>
      <c r="P25" s="221" t="s">
        <v>8</v>
      </c>
    </row>
    <row r="26" spans="1:16" ht="12.75" x14ac:dyDescent="0.2">
      <c r="A26" s="317" t="s">
        <v>215</v>
      </c>
      <c r="B26" s="44" t="s">
        <v>8</v>
      </c>
      <c r="C26" s="44" t="s">
        <v>8</v>
      </c>
      <c r="D26" s="44" t="s">
        <v>8</v>
      </c>
      <c r="E26" s="44" t="s">
        <v>8</v>
      </c>
      <c r="F26" s="44" t="s">
        <v>8</v>
      </c>
      <c r="G26" s="44" t="s">
        <v>8</v>
      </c>
      <c r="H26" s="44" t="s">
        <v>8</v>
      </c>
      <c r="I26" s="44" t="s">
        <v>8</v>
      </c>
      <c r="J26" s="44" t="s">
        <v>8</v>
      </c>
      <c r="K26" s="44" t="s">
        <v>8</v>
      </c>
      <c r="L26" s="44" t="s">
        <v>8</v>
      </c>
      <c r="M26" s="44" t="s">
        <v>8</v>
      </c>
      <c r="N26" s="44" t="s">
        <v>8</v>
      </c>
      <c r="O26" s="1567" t="s">
        <v>8</v>
      </c>
      <c r="P26" s="221" t="s">
        <v>8</v>
      </c>
    </row>
    <row r="27" spans="1:16" ht="22.5" x14ac:dyDescent="0.2">
      <c r="A27" s="317" t="s">
        <v>395</v>
      </c>
      <c r="B27" s="44" t="s">
        <v>8</v>
      </c>
      <c r="C27" s="44" t="s">
        <v>8</v>
      </c>
      <c r="D27" s="44" t="s">
        <v>8</v>
      </c>
      <c r="E27" s="44" t="s">
        <v>8</v>
      </c>
      <c r="F27" s="44" t="s">
        <v>8</v>
      </c>
      <c r="G27" s="44" t="s">
        <v>8</v>
      </c>
      <c r="H27" s="44" t="s">
        <v>8</v>
      </c>
      <c r="I27" s="44" t="s">
        <v>8</v>
      </c>
      <c r="J27" s="44" t="s">
        <v>8</v>
      </c>
      <c r="K27" s="44" t="s">
        <v>8</v>
      </c>
      <c r="L27" s="44" t="s">
        <v>8</v>
      </c>
      <c r="M27" s="44" t="s">
        <v>8</v>
      </c>
      <c r="N27" s="44" t="s">
        <v>8</v>
      </c>
      <c r="O27" s="1567" t="s">
        <v>8</v>
      </c>
      <c r="P27" s="221" t="s">
        <v>8</v>
      </c>
    </row>
    <row r="28" spans="1:16" ht="12.75" x14ac:dyDescent="0.2">
      <c r="A28" s="317" t="s">
        <v>396</v>
      </c>
      <c r="B28" s="44" t="s">
        <v>8</v>
      </c>
      <c r="C28" s="44" t="s">
        <v>8</v>
      </c>
      <c r="D28" s="44" t="s">
        <v>8</v>
      </c>
      <c r="E28" s="44" t="s">
        <v>8</v>
      </c>
      <c r="F28" s="44" t="s">
        <v>8</v>
      </c>
      <c r="G28" s="44" t="s">
        <v>8</v>
      </c>
      <c r="H28" s="44" t="s">
        <v>8</v>
      </c>
      <c r="I28" s="44" t="s">
        <v>8</v>
      </c>
      <c r="J28" s="44" t="s">
        <v>8</v>
      </c>
      <c r="K28" s="44" t="s">
        <v>8</v>
      </c>
      <c r="L28" s="44" t="s">
        <v>8</v>
      </c>
      <c r="M28" s="44" t="s">
        <v>8</v>
      </c>
      <c r="N28" s="44" t="s">
        <v>8</v>
      </c>
      <c r="O28" s="1567" t="s">
        <v>8</v>
      </c>
      <c r="P28" s="221" t="s">
        <v>8</v>
      </c>
    </row>
    <row r="29" spans="1:16" ht="12.75" x14ac:dyDescent="0.2">
      <c r="A29" s="317" t="s">
        <v>397</v>
      </c>
      <c r="B29" s="44" t="s">
        <v>8</v>
      </c>
      <c r="C29" s="44" t="s">
        <v>8</v>
      </c>
      <c r="D29" s="44" t="s">
        <v>8</v>
      </c>
      <c r="E29" s="44" t="s">
        <v>8</v>
      </c>
      <c r="F29" s="44" t="s">
        <v>8</v>
      </c>
      <c r="G29" s="44" t="s">
        <v>8</v>
      </c>
      <c r="H29" s="44" t="s">
        <v>8</v>
      </c>
      <c r="I29" s="44" t="s">
        <v>8</v>
      </c>
      <c r="J29" s="44" t="s">
        <v>8</v>
      </c>
      <c r="K29" s="44" t="s">
        <v>8</v>
      </c>
      <c r="L29" s="44" t="s">
        <v>8</v>
      </c>
      <c r="M29" s="44" t="s">
        <v>8</v>
      </c>
      <c r="N29" s="44" t="s">
        <v>8</v>
      </c>
      <c r="O29" s="1567" t="s">
        <v>8</v>
      </c>
      <c r="P29" s="221" t="s">
        <v>8</v>
      </c>
    </row>
    <row r="30" spans="1:16" ht="12.75" x14ac:dyDescent="0.2">
      <c r="A30" s="317" t="s">
        <v>219</v>
      </c>
      <c r="B30" s="44" t="s">
        <v>8</v>
      </c>
      <c r="C30" s="44" t="s">
        <v>8</v>
      </c>
      <c r="D30" s="44" t="s">
        <v>8</v>
      </c>
      <c r="E30" s="44" t="s">
        <v>8</v>
      </c>
      <c r="F30" s="44" t="s">
        <v>8</v>
      </c>
      <c r="G30" s="44" t="s">
        <v>8</v>
      </c>
      <c r="H30" s="44" t="s">
        <v>8</v>
      </c>
      <c r="I30" s="44" t="s">
        <v>8</v>
      </c>
      <c r="J30" s="44" t="s">
        <v>8</v>
      </c>
      <c r="K30" s="44" t="s">
        <v>8</v>
      </c>
      <c r="L30" s="44" t="s">
        <v>8</v>
      </c>
      <c r="M30" s="44" t="s">
        <v>8</v>
      </c>
      <c r="N30" s="44" t="s">
        <v>8</v>
      </c>
      <c r="O30" s="1567" t="s">
        <v>8</v>
      </c>
      <c r="P30" s="221" t="s">
        <v>8</v>
      </c>
    </row>
    <row r="31" spans="1:16" ht="12.75" x14ac:dyDescent="0.2">
      <c r="A31" s="317" t="s">
        <v>398</v>
      </c>
      <c r="B31" s="44" t="s">
        <v>8</v>
      </c>
      <c r="C31" s="44" t="s">
        <v>8</v>
      </c>
      <c r="D31" s="44" t="s">
        <v>8</v>
      </c>
      <c r="E31" s="44" t="s">
        <v>8</v>
      </c>
      <c r="F31" s="44" t="s">
        <v>8</v>
      </c>
      <c r="G31" s="44" t="s">
        <v>8</v>
      </c>
      <c r="H31" s="44" t="s">
        <v>8</v>
      </c>
      <c r="I31" s="44" t="s">
        <v>8</v>
      </c>
      <c r="J31" s="44" t="s">
        <v>8</v>
      </c>
      <c r="K31" s="44" t="s">
        <v>8</v>
      </c>
      <c r="L31" s="44" t="s">
        <v>8</v>
      </c>
      <c r="M31" s="44" t="s">
        <v>8</v>
      </c>
      <c r="N31" s="44" t="s">
        <v>8</v>
      </c>
      <c r="O31" s="1567" t="s">
        <v>8</v>
      </c>
      <c r="P31" s="221" t="s">
        <v>8</v>
      </c>
    </row>
    <row r="32" spans="1:16" ht="12.75" x14ac:dyDescent="0.2">
      <c r="A32" s="317" t="s">
        <v>399</v>
      </c>
      <c r="B32" s="44" t="s">
        <v>8</v>
      </c>
      <c r="C32" s="44" t="s">
        <v>8</v>
      </c>
      <c r="D32" s="44" t="s">
        <v>8</v>
      </c>
      <c r="E32" s="44" t="s">
        <v>8</v>
      </c>
      <c r="F32" s="44" t="s">
        <v>8</v>
      </c>
      <c r="G32" s="44" t="s">
        <v>8</v>
      </c>
      <c r="H32" s="44" t="s">
        <v>8</v>
      </c>
      <c r="I32" s="44" t="s">
        <v>8</v>
      </c>
      <c r="J32" s="44" t="s">
        <v>8</v>
      </c>
      <c r="K32" s="44" t="s">
        <v>8</v>
      </c>
      <c r="L32" s="44" t="s">
        <v>8</v>
      </c>
      <c r="M32" s="44" t="s">
        <v>8</v>
      </c>
      <c r="N32" s="44" t="s">
        <v>8</v>
      </c>
      <c r="O32" s="1567" t="s">
        <v>8</v>
      </c>
      <c r="P32" s="221" t="s">
        <v>8</v>
      </c>
    </row>
    <row r="33" spans="1:16" ht="12.75" x14ac:dyDescent="0.2">
      <c r="A33" s="317" t="s">
        <v>37</v>
      </c>
      <c r="B33" s="44" t="s">
        <v>8</v>
      </c>
      <c r="C33" s="44" t="s">
        <v>8</v>
      </c>
      <c r="D33" s="44" t="s">
        <v>8</v>
      </c>
      <c r="E33" s="44" t="s">
        <v>8</v>
      </c>
      <c r="F33" s="44" t="s">
        <v>8</v>
      </c>
      <c r="G33" s="44" t="s">
        <v>8</v>
      </c>
      <c r="H33" s="44" t="s">
        <v>8</v>
      </c>
      <c r="I33" s="44" t="s">
        <v>8</v>
      </c>
      <c r="J33" s="44" t="s">
        <v>8</v>
      </c>
      <c r="K33" s="44" t="s">
        <v>8</v>
      </c>
      <c r="L33" s="44" t="s">
        <v>8</v>
      </c>
      <c r="M33" s="44" t="s">
        <v>8</v>
      </c>
      <c r="N33" s="44" t="s">
        <v>8</v>
      </c>
      <c r="O33" s="1567" t="s">
        <v>8</v>
      </c>
      <c r="P33" s="221" t="s">
        <v>8</v>
      </c>
    </row>
    <row r="34" spans="1:16" ht="12.75" x14ac:dyDescent="0.2">
      <c r="A34" s="317" t="s">
        <v>400</v>
      </c>
      <c r="B34" s="44" t="s">
        <v>8</v>
      </c>
      <c r="C34" s="44" t="s">
        <v>8</v>
      </c>
      <c r="D34" s="44" t="s">
        <v>8</v>
      </c>
      <c r="E34" s="44" t="s">
        <v>8</v>
      </c>
      <c r="F34" s="44" t="s">
        <v>8</v>
      </c>
      <c r="G34" s="44" t="s">
        <v>8</v>
      </c>
      <c r="H34" s="44" t="s">
        <v>8</v>
      </c>
      <c r="I34" s="44" t="s">
        <v>8</v>
      </c>
      <c r="J34" s="44" t="s">
        <v>8</v>
      </c>
      <c r="K34" s="44" t="s">
        <v>8</v>
      </c>
      <c r="L34" s="44" t="s">
        <v>8</v>
      </c>
      <c r="M34" s="44" t="s">
        <v>8</v>
      </c>
      <c r="N34" s="44" t="s">
        <v>8</v>
      </c>
      <c r="O34" s="1567" t="s">
        <v>8</v>
      </c>
      <c r="P34" s="221" t="s">
        <v>8</v>
      </c>
    </row>
    <row r="35" spans="1:16" ht="12.75" x14ac:dyDescent="0.2">
      <c r="A35" s="280" t="s">
        <v>401</v>
      </c>
      <c r="B35" s="44" t="s">
        <v>8</v>
      </c>
      <c r="C35" s="44" t="s">
        <v>8</v>
      </c>
      <c r="D35" s="44" t="s">
        <v>8</v>
      </c>
      <c r="E35" s="44" t="s">
        <v>8</v>
      </c>
      <c r="F35" s="44" t="s">
        <v>8</v>
      </c>
      <c r="G35" s="44" t="s">
        <v>8</v>
      </c>
      <c r="H35" s="44" t="s">
        <v>8</v>
      </c>
      <c r="I35" s="44" t="s">
        <v>8</v>
      </c>
      <c r="J35" s="44" t="s">
        <v>8</v>
      </c>
      <c r="K35" s="44" t="s">
        <v>8</v>
      </c>
      <c r="L35" s="44" t="s">
        <v>8</v>
      </c>
      <c r="M35" s="44" t="s">
        <v>8</v>
      </c>
      <c r="N35" s="44" t="s">
        <v>8</v>
      </c>
      <c r="O35" s="1567" t="s">
        <v>8</v>
      </c>
      <c r="P35" s="221" t="s">
        <v>8</v>
      </c>
    </row>
    <row r="36" spans="1:16" x14ac:dyDescent="0.2">
      <c r="A36" s="1316" t="s">
        <v>402</v>
      </c>
      <c r="B36" s="1316"/>
      <c r="C36" s="1316"/>
      <c r="D36" s="1316"/>
      <c r="E36" s="1316"/>
      <c r="F36" s="1316"/>
      <c r="G36" s="1316"/>
      <c r="H36" s="1316"/>
      <c r="I36" s="1316"/>
      <c r="J36" s="1316"/>
      <c r="K36" s="1316"/>
      <c r="L36" s="1316"/>
      <c r="M36" s="1316"/>
      <c r="N36" s="1316"/>
      <c r="O36" s="1071"/>
      <c r="P36" s="1400"/>
    </row>
    <row r="37" spans="1:16" ht="12.75" x14ac:dyDescent="0.2">
      <c r="A37" s="317" t="s">
        <v>41</v>
      </c>
      <c r="B37" s="50"/>
      <c r="C37" s="50"/>
      <c r="D37" s="50"/>
      <c r="E37" s="50"/>
      <c r="F37" s="50"/>
      <c r="G37" s="50"/>
      <c r="H37" s="50"/>
      <c r="I37" s="50"/>
      <c r="J37" s="36"/>
      <c r="K37" s="36"/>
      <c r="L37" s="36"/>
      <c r="M37" s="96"/>
      <c r="N37" s="44"/>
      <c r="O37" s="1567"/>
      <c r="P37" s="19"/>
    </row>
    <row r="38" spans="1:16" x14ac:dyDescent="0.2">
      <c r="A38" s="317" t="s">
        <v>42</v>
      </c>
      <c r="B38" s="121">
        <v>13171</v>
      </c>
      <c r="C38" s="121">
        <v>14817</v>
      </c>
      <c r="D38" s="121">
        <v>15943</v>
      </c>
      <c r="E38" s="121">
        <v>16893</v>
      </c>
      <c r="F38" s="121">
        <v>17763</v>
      </c>
      <c r="G38" s="121">
        <v>18694</v>
      </c>
      <c r="H38" s="121">
        <v>21394</v>
      </c>
      <c r="I38" s="121">
        <v>23651</v>
      </c>
      <c r="J38" s="121">
        <v>26874</v>
      </c>
      <c r="K38" s="121">
        <v>27916</v>
      </c>
      <c r="L38" s="121">
        <v>31831</v>
      </c>
      <c r="M38" s="121">
        <v>36872</v>
      </c>
      <c r="N38" s="121">
        <v>43457</v>
      </c>
      <c r="O38" s="122">
        <v>44271</v>
      </c>
      <c r="P38" s="121">
        <v>50623</v>
      </c>
    </row>
    <row r="39" spans="1:16" s="10" customFormat="1" x14ac:dyDescent="0.25">
      <c r="A39" s="1316" t="s">
        <v>44</v>
      </c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568"/>
      <c r="P39" s="1400"/>
    </row>
    <row r="40" spans="1:16" ht="12.75" x14ac:dyDescent="0.2">
      <c r="A40" s="317" t="s">
        <v>403</v>
      </c>
      <c r="B40" s="29"/>
      <c r="C40" s="29"/>
      <c r="D40" s="29"/>
      <c r="E40" s="29"/>
      <c r="F40" s="29"/>
      <c r="G40" s="29"/>
      <c r="H40" s="29"/>
      <c r="I40" s="29"/>
      <c r="J40" s="64"/>
      <c r="K40" s="36"/>
      <c r="L40" s="36"/>
      <c r="M40" s="29"/>
      <c r="N40" s="29"/>
      <c r="O40" s="461"/>
      <c r="P40" s="19"/>
    </row>
    <row r="41" spans="1:16" x14ac:dyDescent="0.2">
      <c r="A41" s="317" t="s">
        <v>3</v>
      </c>
      <c r="B41" s="44" t="s">
        <v>8</v>
      </c>
      <c r="C41" s="44" t="s">
        <v>8</v>
      </c>
      <c r="D41" s="44" t="s">
        <v>8</v>
      </c>
      <c r="E41" s="44" t="s">
        <v>8</v>
      </c>
      <c r="F41" s="99">
        <v>20.2</v>
      </c>
      <c r="G41" s="99">
        <v>20</v>
      </c>
      <c r="H41" s="99">
        <v>19.899999999999999</v>
      </c>
      <c r="I41" s="99">
        <v>19.8</v>
      </c>
      <c r="J41" s="99">
        <v>20.2</v>
      </c>
      <c r="K41" s="99">
        <v>21.3</v>
      </c>
      <c r="L41" s="50">
        <v>20.9</v>
      </c>
      <c r="M41" s="50">
        <v>20.399999999999999</v>
      </c>
      <c r="N41" s="50">
        <v>21.8</v>
      </c>
      <c r="O41" s="62">
        <v>21.1</v>
      </c>
      <c r="P41" s="1415">
        <v>21</v>
      </c>
    </row>
    <row r="42" spans="1:16" x14ac:dyDescent="0.2">
      <c r="A42" s="317" t="s">
        <v>5</v>
      </c>
      <c r="B42" s="44" t="s">
        <v>8</v>
      </c>
      <c r="C42" s="44" t="s">
        <v>8</v>
      </c>
      <c r="D42" s="44" t="s">
        <v>8</v>
      </c>
      <c r="E42" s="44" t="s">
        <v>8</v>
      </c>
      <c r="F42" s="50" t="s">
        <v>8</v>
      </c>
      <c r="G42" s="99">
        <v>99</v>
      </c>
      <c r="H42" s="99">
        <v>99.5</v>
      </c>
      <c r="I42" s="99">
        <v>99.5</v>
      </c>
      <c r="J42" s="99">
        <v>102</v>
      </c>
      <c r="K42" s="99">
        <v>105.4</v>
      </c>
      <c r="L42" s="50">
        <v>98.1</v>
      </c>
      <c r="M42" s="50">
        <v>99</v>
      </c>
      <c r="N42" s="50">
        <v>106.6</v>
      </c>
      <c r="O42" s="62">
        <v>96.8</v>
      </c>
      <c r="P42" s="1416">
        <v>99.5</v>
      </c>
    </row>
    <row r="43" spans="1:16" ht="15" x14ac:dyDescent="0.25">
      <c r="A43" s="317" t="s">
        <v>404</v>
      </c>
      <c r="B43" s="29"/>
      <c r="C43" s="29"/>
      <c r="D43" s="29"/>
      <c r="E43" s="29"/>
      <c r="F43" s="50"/>
      <c r="G43" s="50"/>
      <c r="H43" s="50"/>
      <c r="I43" s="50"/>
      <c r="J43" s="50"/>
      <c r="K43" s="50"/>
      <c r="L43" s="50"/>
      <c r="M43" s="50"/>
      <c r="N43" s="50"/>
      <c r="O43" s="70"/>
      <c r="P43" s="1417"/>
    </row>
    <row r="44" spans="1:16" x14ac:dyDescent="0.2">
      <c r="A44" s="317" t="s">
        <v>3</v>
      </c>
      <c r="B44" s="44" t="s">
        <v>8</v>
      </c>
      <c r="C44" s="44" t="s">
        <v>8</v>
      </c>
      <c r="D44" s="44" t="s">
        <v>8</v>
      </c>
      <c r="E44" s="44" t="s">
        <v>8</v>
      </c>
      <c r="F44" s="50">
        <v>19.399999999999999</v>
      </c>
      <c r="G44" s="50">
        <v>19.100000000000001</v>
      </c>
      <c r="H44" s="50">
        <v>19</v>
      </c>
      <c r="I44" s="50">
        <v>19</v>
      </c>
      <c r="J44" s="50">
        <v>19.399999999999999</v>
      </c>
      <c r="K44" s="50">
        <v>20.399999999999999</v>
      </c>
      <c r="L44" s="50">
        <v>20</v>
      </c>
      <c r="M44" s="50">
        <v>19.600000000000001</v>
      </c>
      <c r="N44" s="50">
        <v>20.9</v>
      </c>
      <c r="O44" s="62">
        <v>20.2</v>
      </c>
      <c r="P44" s="1416">
        <v>20.100000000000001</v>
      </c>
    </row>
    <row r="45" spans="1:16" x14ac:dyDescent="0.2">
      <c r="A45" s="317" t="s">
        <v>5</v>
      </c>
      <c r="B45" s="44" t="s">
        <v>8</v>
      </c>
      <c r="C45" s="44" t="s">
        <v>8</v>
      </c>
      <c r="D45" s="44" t="s">
        <v>8</v>
      </c>
      <c r="E45" s="44" t="s">
        <v>8</v>
      </c>
      <c r="F45" s="50" t="s">
        <v>8</v>
      </c>
      <c r="G45" s="50">
        <v>98.5</v>
      </c>
      <c r="H45" s="50">
        <v>99.5</v>
      </c>
      <c r="I45" s="50">
        <v>100</v>
      </c>
      <c r="J45" s="50">
        <v>102.1</v>
      </c>
      <c r="K45" s="50">
        <v>105.2</v>
      </c>
      <c r="L45" s="50">
        <v>98.5</v>
      </c>
      <c r="M45" s="50">
        <v>97.8</v>
      </c>
      <c r="N45" s="50">
        <v>106.5</v>
      </c>
      <c r="O45" s="62">
        <v>96.7</v>
      </c>
      <c r="P45" s="1416">
        <v>99.5</v>
      </c>
    </row>
    <row r="46" spans="1:16" ht="15" x14ac:dyDescent="0.25">
      <c r="A46" s="317" t="s">
        <v>405</v>
      </c>
      <c r="B46" s="29"/>
      <c r="C46" s="29"/>
      <c r="D46" s="29"/>
      <c r="E46" s="29"/>
      <c r="F46" s="50"/>
      <c r="G46" s="50"/>
      <c r="H46" s="50"/>
      <c r="I46" s="50"/>
      <c r="J46" s="50"/>
      <c r="K46" s="50"/>
      <c r="L46" s="50"/>
      <c r="M46" s="50"/>
      <c r="N46" s="50"/>
      <c r="O46" s="70"/>
      <c r="P46" s="1417"/>
    </row>
    <row r="47" spans="1:16" x14ac:dyDescent="0.2">
      <c r="A47" s="317" t="s">
        <v>3</v>
      </c>
      <c r="B47" s="44" t="s">
        <v>8</v>
      </c>
      <c r="C47" s="44" t="s">
        <v>8</v>
      </c>
      <c r="D47" s="44" t="s">
        <v>8</v>
      </c>
      <c r="E47" s="44" t="s">
        <v>8</v>
      </c>
      <c r="F47" s="50">
        <v>15.6</v>
      </c>
      <c r="G47" s="50">
        <v>15.9</v>
      </c>
      <c r="H47" s="50">
        <v>15.3</v>
      </c>
      <c r="I47" s="50">
        <v>15.3</v>
      </c>
      <c r="J47" s="50">
        <v>15.6</v>
      </c>
      <c r="K47" s="50">
        <v>16.3</v>
      </c>
      <c r="L47" s="50">
        <v>16.5</v>
      </c>
      <c r="M47" s="50">
        <v>16.399999999999999</v>
      </c>
      <c r="N47" s="50">
        <v>17.600000000000001</v>
      </c>
      <c r="O47" s="62">
        <v>17.100000000000001</v>
      </c>
      <c r="P47" s="1416">
        <v>16.899999999999999</v>
      </c>
    </row>
    <row r="48" spans="1:16" x14ac:dyDescent="0.2">
      <c r="A48" s="317" t="s">
        <v>5</v>
      </c>
      <c r="B48" s="44" t="s">
        <v>8</v>
      </c>
      <c r="C48" s="44" t="s">
        <v>8</v>
      </c>
      <c r="D48" s="44" t="s">
        <v>8</v>
      </c>
      <c r="E48" s="44" t="s">
        <v>8</v>
      </c>
      <c r="F48" s="50" t="s">
        <v>8</v>
      </c>
      <c r="G48" s="50">
        <v>101.9</v>
      </c>
      <c r="H48" s="50">
        <v>96.2</v>
      </c>
      <c r="I48" s="50">
        <v>100</v>
      </c>
      <c r="J48" s="50">
        <v>102</v>
      </c>
      <c r="K48" s="50">
        <v>104.5</v>
      </c>
      <c r="L48" s="50">
        <v>91.8</v>
      </c>
      <c r="M48" s="50">
        <v>99.3</v>
      </c>
      <c r="N48" s="50">
        <v>107.3</v>
      </c>
      <c r="O48" s="62">
        <v>97.2</v>
      </c>
      <c r="P48" s="1416">
        <v>98.8</v>
      </c>
    </row>
    <row r="49" spans="1:16" ht="15" x14ac:dyDescent="0.25">
      <c r="A49" s="317" t="s">
        <v>406</v>
      </c>
      <c r="B49" s="29"/>
      <c r="C49" s="29"/>
      <c r="D49" s="29"/>
      <c r="E49" s="29"/>
      <c r="F49" s="50"/>
      <c r="G49" s="50"/>
      <c r="H49" s="50"/>
      <c r="I49" s="50"/>
      <c r="J49" s="50"/>
      <c r="K49" s="50"/>
      <c r="L49" s="50"/>
      <c r="M49" s="50"/>
      <c r="N49" s="50"/>
      <c r="O49" s="70"/>
      <c r="P49" s="1417"/>
    </row>
    <row r="50" spans="1:16" x14ac:dyDescent="0.2">
      <c r="A50" s="317" t="s">
        <v>3</v>
      </c>
      <c r="B50" s="44" t="s">
        <v>8</v>
      </c>
      <c r="C50" s="44" t="s">
        <v>8</v>
      </c>
      <c r="D50" s="44" t="s">
        <v>8</v>
      </c>
      <c r="E50" s="44" t="s">
        <v>8</v>
      </c>
      <c r="F50" s="50">
        <v>3.8</v>
      </c>
      <c r="G50" s="50">
        <v>3.2</v>
      </c>
      <c r="H50" s="50">
        <v>3.7</v>
      </c>
      <c r="I50" s="50">
        <v>3.7</v>
      </c>
      <c r="J50" s="50">
        <v>3.8</v>
      </c>
      <c r="K50" s="50">
        <v>4.0999999999999996</v>
      </c>
      <c r="L50" s="50">
        <v>3.5</v>
      </c>
      <c r="M50" s="50">
        <v>3.2</v>
      </c>
      <c r="N50" s="50">
        <v>3.3</v>
      </c>
      <c r="O50" s="62">
        <v>3.1</v>
      </c>
      <c r="P50" s="1416">
        <v>3.2</v>
      </c>
    </row>
    <row r="51" spans="1:16" x14ac:dyDescent="0.2">
      <c r="A51" s="317" t="s">
        <v>5</v>
      </c>
      <c r="B51" s="44" t="s">
        <v>8</v>
      </c>
      <c r="C51" s="44" t="s">
        <v>8</v>
      </c>
      <c r="D51" s="44" t="s">
        <v>8</v>
      </c>
      <c r="E51" s="44" t="s">
        <v>8</v>
      </c>
      <c r="F51" s="50" t="s">
        <v>8</v>
      </c>
      <c r="G51" s="50">
        <v>84.2</v>
      </c>
      <c r="H51" s="50">
        <v>115.6</v>
      </c>
      <c r="I51" s="50">
        <v>100</v>
      </c>
      <c r="J51" s="50">
        <v>102.7</v>
      </c>
      <c r="K51" s="50">
        <v>107.9</v>
      </c>
      <c r="L51" s="50">
        <v>140.69999999999999</v>
      </c>
      <c r="M51" s="50">
        <v>91.2</v>
      </c>
      <c r="N51" s="50">
        <v>102.4</v>
      </c>
      <c r="O51" s="62">
        <v>93.9</v>
      </c>
      <c r="P51" s="1416">
        <v>103.2</v>
      </c>
    </row>
    <row r="52" spans="1:16" ht="15" x14ac:dyDescent="0.25">
      <c r="A52" s="317" t="s">
        <v>407</v>
      </c>
      <c r="B52" s="29"/>
      <c r="C52" s="29"/>
      <c r="D52" s="29"/>
      <c r="E52" s="29"/>
      <c r="F52" s="50"/>
      <c r="G52" s="50"/>
      <c r="H52" s="50"/>
      <c r="I52" s="50"/>
      <c r="J52" s="50"/>
      <c r="K52" s="50"/>
      <c r="L52" s="50"/>
      <c r="M52" s="50"/>
      <c r="N52" s="50"/>
      <c r="O52" s="70"/>
      <c r="P52" s="1417"/>
    </row>
    <row r="53" spans="1:16" x14ac:dyDescent="0.2">
      <c r="A53" s="317" t="s">
        <v>3</v>
      </c>
      <c r="B53" s="44" t="s">
        <v>8</v>
      </c>
      <c r="C53" s="44" t="s">
        <v>8</v>
      </c>
      <c r="D53" s="44" t="s">
        <v>8</v>
      </c>
      <c r="E53" s="44" t="s">
        <v>8</v>
      </c>
      <c r="F53" s="50">
        <v>0.8</v>
      </c>
      <c r="G53" s="50">
        <v>0.9</v>
      </c>
      <c r="H53" s="50">
        <v>0.8</v>
      </c>
      <c r="I53" s="50">
        <v>0.8</v>
      </c>
      <c r="J53" s="50">
        <v>0.8</v>
      </c>
      <c r="K53" s="50">
        <v>0.9</v>
      </c>
      <c r="L53" s="50">
        <v>0.9</v>
      </c>
      <c r="M53" s="50">
        <v>0.8</v>
      </c>
      <c r="N53" s="50">
        <v>0.9</v>
      </c>
      <c r="O53" s="62">
        <v>0.9</v>
      </c>
      <c r="P53" s="1416">
        <v>0.9</v>
      </c>
    </row>
    <row r="54" spans="1:16" x14ac:dyDescent="0.2">
      <c r="A54" s="317" t="s">
        <v>5</v>
      </c>
      <c r="B54" s="44" t="s">
        <v>8</v>
      </c>
      <c r="C54" s="44" t="s">
        <v>8</v>
      </c>
      <c r="D54" s="44" t="s">
        <v>8</v>
      </c>
      <c r="E54" s="44" t="s">
        <v>8</v>
      </c>
      <c r="F54" s="50" t="s">
        <v>8</v>
      </c>
      <c r="G54" s="50">
        <v>112.5</v>
      </c>
      <c r="H54" s="50">
        <v>88.9</v>
      </c>
      <c r="I54" s="50">
        <v>100</v>
      </c>
      <c r="J54" s="50">
        <v>100</v>
      </c>
      <c r="K54" s="50">
        <v>112.5</v>
      </c>
      <c r="L54" s="50">
        <v>88.9</v>
      </c>
      <c r="M54" s="50">
        <v>95.9</v>
      </c>
      <c r="N54" s="50">
        <v>109</v>
      </c>
      <c r="O54" s="62">
        <v>100</v>
      </c>
      <c r="P54" s="754">
        <v>100</v>
      </c>
    </row>
    <row r="55" spans="1:16" ht="24" x14ac:dyDescent="0.2">
      <c r="A55" s="317" t="s">
        <v>408</v>
      </c>
      <c r="B55" s="44" t="s">
        <v>8</v>
      </c>
      <c r="C55" s="44" t="s">
        <v>8</v>
      </c>
      <c r="D55" s="44" t="s">
        <v>8</v>
      </c>
      <c r="E55" s="44" t="s">
        <v>8</v>
      </c>
      <c r="F55" s="50" t="s">
        <v>8</v>
      </c>
      <c r="G55" s="50" t="s">
        <v>8</v>
      </c>
      <c r="H55" s="50" t="s">
        <v>8</v>
      </c>
      <c r="I55" s="50" t="s">
        <v>8</v>
      </c>
      <c r="J55" s="50" t="s">
        <v>8</v>
      </c>
      <c r="K55" s="50" t="s">
        <v>8</v>
      </c>
      <c r="L55" s="50" t="s">
        <v>8</v>
      </c>
      <c r="M55" s="50" t="s">
        <v>8</v>
      </c>
      <c r="N55" s="50" t="s">
        <v>8</v>
      </c>
      <c r="O55" s="62" t="s">
        <v>4</v>
      </c>
      <c r="P55" s="36" t="s">
        <v>4</v>
      </c>
    </row>
    <row r="56" spans="1:16" ht="12.75" x14ac:dyDescent="0.2">
      <c r="A56" s="317" t="s">
        <v>409</v>
      </c>
      <c r="B56" s="44" t="s">
        <v>8</v>
      </c>
      <c r="C56" s="44" t="s">
        <v>8</v>
      </c>
      <c r="D56" s="44" t="s">
        <v>8</v>
      </c>
      <c r="E56" s="44" t="s">
        <v>8</v>
      </c>
      <c r="F56" s="50" t="s">
        <v>8</v>
      </c>
      <c r="G56" s="50" t="s">
        <v>8</v>
      </c>
      <c r="H56" s="50" t="s">
        <v>8</v>
      </c>
      <c r="I56" s="50" t="s">
        <v>8</v>
      </c>
      <c r="J56" s="50" t="s">
        <v>8</v>
      </c>
      <c r="K56" s="50" t="s">
        <v>8</v>
      </c>
      <c r="L56" s="50" t="s">
        <v>8</v>
      </c>
      <c r="M56" s="50" t="s">
        <v>8</v>
      </c>
      <c r="N56" s="50" t="s">
        <v>8</v>
      </c>
      <c r="O56" s="62" t="s">
        <v>4</v>
      </c>
      <c r="P56" s="36" t="s">
        <v>4</v>
      </c>
    </row>
    <row r="57" spans="1:16" ht="12.75" x14ac:dyDescent="0.2">
      <c r="A57" s="317" t="s">
        <v>410</v>
      </c>
      <c r="B57" s="44" t="s">
        <v>8</v>
      </c>
      <c r="C57" s="44" t="s">
        <v>8</v>
      </c>
      <c r="D57" s="44" t="s">
        <v>8</v>
      </c>
      <c r="E57" s="44" t="s">
        <v>8</v>
      </c>
      <c r="F57" s="50">
        <v>3.9</v>
      </c>
      <c r="G57" s="50">
        <v>4.3</v>
      </c>
      <c r="H57" s="50">
        <v>4.3</v>
      </c>
      <c r="I57" s="50">
        <v>4.2</v>
      </c>
      <c r="J57" s="50">
        <v>4.0999999999999996</v>
      </c>
      <c r="K57" s="50">
        <v>4.0999999999999996</v>
      </c>
      <c r="L57" s="50">
        <v>4.2</v>
      </c>
      <c r="M57" s="50">
        <v>4.0999999999999996</v>
      </c>
      <c r="N57" s="50">
        <v>4.2</v>
      </c>
      <c r="O57" s="62">
        <v>4.3</v>
      </c>
      <c r="P57" s="1416">
        <v>4.2</v>
      </c>
    </row>
    <row r="58" spans="1:16" ht="12.75" x14ac:dyDescent="0.2">
      <c r="A58" s="317" t="s">
        <v>411</v>
      </c>
      <c r="B58" s="44" t="s">
        <v>8</v>
      </c>
      <c r="C58" s="44" t="s">
        <v>8</v>
      </c>
      <c r="D58" s="44" t="s">
        <v>8</v>
      </c>
      <c r="E58" s="44" t="s">
        <v>8</v>
      </c>
      <c r="F58" s="50">
        <v>3.1</v>
      </c>
      <c r="G58" s="50">
        <v>3.6</v>
      </c>
      <c r="H58" s="50">
        <v>3.1</v>
      </c>
      <c r="I58" s="50">
        <v>3.1</v>
      </c>
      <c r="J58" s="50">
        <v>3.5</v>
      </c>
      <c r="K58" s="50">
        <v>3.4</v>
      </c>
      <c r="L58" s="50" t="s">
        <v>8</v>
      </c>
      <c r="M58" s="50" t="s">
        <v>8</v>
      </c>
      <c r="N58" s="50" t="s">
        <v>8</v>
      </c>
      <c r="O58" s="62" t="s">
        <v>4</v>
      </c>
      <c r="P58" s="36" t="s">
        <v>4</v>
      </c>
    </row>
    <row r="59" spans="1:16" ht="12.75" x14ac:dyDescent="0.2">
      <c r="A59" s="317" t="s">
        <v>412</v>
      </c>
      <c r="B59" s="44" t="s">
        <v>8</v>
      </c>
      <c r="C59" s="44" t="s">
        <v>8</v>
      </c>
      <c r="D59" s="44" t="s">
        <v>8</v>
      </c>
      <c r="E59" s="44" t="s">
        <v>8</v>
      </c>
      <c r="F59" s="50">
        <v>3.1</v>
      </c>
      <c r="G59" s="50">
        <v>3.5</v>
      </c>
      <c r="H59" s="50">
        <v>3.4</v>
      </c>
      <c r="I59" s="50">
        <v>3.1</v>
      </c>
      <c r="J59" s="50">
        <v>3.3</v>
      </c>
      <c r="K59" s="50">
        <v>3.2</v>
      </c>
      <c r="L59" s="50">
        <v>3.3</v>
      </c>
      <c r="M59" s="50">
        <v>3.1</v>
      </c>
      <c r="N59" s="50">
        <v>3.3</v>
      </c>
      <c r="O59" s="62">
        <v>2.2999999999999998</v>
      </c>
      <c r="P59" s="1418">
        <v>3.3</v>
      </c>
    </row>
    <row r="60" spans="1:16" ht="15" x14ac:dyDescent="0.25">
      <c r="A60" s="317" t="s">
        <v>413</v>
      </c>
      <c r="B60" s="64"/>
      <c r="C60" s="64"/>
      <c r="D60" s="64"/>
      <c r="E60" s="64"/>
      <c r="F60" s="64"/>
      <c r="G60" s="64"/>
      <c r="H60" s="64"/>
      <c r="I60" s="64"/>
      <c r="J60" s="36"/>
      <c r="K60" s="36"/>
      <c r="L60" s="36"/>
      <c r="M60" s="29"/>
      <c r="N60" s="29"/>
      <c r="O60" s="115"/>
      <c r="P60" s="1417"/>
    </row>
    <row r="61" spans="1:16" x14ac:dyDescent="0.2">
      <c r="A61" s="317" t="s">
        <v>42</v>
      </c>
      <c r="B61" s="109">
        <v>162881.14695983464</v>
      </c>
      <c r="C61" s="109">
        <v>150568.69735748111</v>
      </c>
      <c r="D61" s="109">
        <v>118642.77063445679</v>
      </c>
      <c r="E61" s="109">
        <v>135006.06219663617</v>
      </c>
      <c r="F61" s="109">
        <v>149873.46998985106</v>
      </c>
      <c r="G61" s="109">
        <v>165991.37284222679</v>
      </c>
      <c r="H61" s="109">
        <v>179151.61446681587</v>
      </c>
      <c r="I61" s="109">
        <v>179540.1066472065</v>
      </c>
      <c r="J61" s="109">
        <v>442124.84834271454</v>
      </c>
      <c r="K61" s="109">
        <v>528444.82073257118</v>
      </c>
      <c r="L61" s="109">
        <v>447284.94540618226</v>
      </c>
      <c r="M61" s="30">
        <v>513170.96955233015</v>
      </c>
      <c r="N61" s="30">
        <v>630222</v>
      </c>
      <c r="O61" s="1569">
        <v>628027</v>
      </c>
      <c r="P61" s="322">
        <v>668492</v>
      </c>
    </row>
    <row r="62" spans="1:16" x14ac:dyDescent="0.2">
      <c r="A62" s="317" t="s">
        <v>43</v>
      </c>
      <c r="B62" s="64">
        <v>1105.4000000000001</v>
      </c>
      <c r="C62" s="64">
        <v>1026.9000000000001</v>
      </c>
      <c r="D62" s="64">
        <v>795.7</v>
      </c>
      <c r="E62" s="64">
        <v>887.4</v>
      </c>
      <c r="F62" s="64">
        <v>836.4</v>
      </c>
      <c r="G62" s="64">
        <v>748.6</v>
      </c>
      <c r="H62" s="64">
        <v>523.6</v>
      </c>
      <c r="I62" s="64">
        <v>550.70000000000005</v>
      </c>
      <c r="J62" s="64">
        <v>1282.5999999999999</v>
      </c>
      <c r="K62" s="22">
        <v>1380.7</v>
      </c>
      <c r="L62" s="22">
        <v>1083.0999999999999</v>
      </c>
      <c r="M62" s="64">
        <v>1204.5</v>
      </c>
      <c r="N62" s="64">
        <v>1369.4</v>
      </c>
      <c r="O62" s="62">
        <v>1376.3</v>
      </c>
      <c r="P62" s="628">
        <v>1424</v>
      </c>
    </row>
    <row r="63" spans="1:16" x14ac:dyDescent="0.2">
      <c r="A63" s="317" t="s">
        <v>414</v>
      </c>
      <c r="B63" s="96">
        <v>108.24837603053091</v>
      </c>
      <c r="C63" s="96">
        <v>92.44083810056317</v>
      </c>
      <c r="D63" s="96">
        <v>78.79643824823323</v>
      </c>
      <c r="E63" s="96">
        <v>113.79206796560352</v>
      </c>
      <c r="F63" s="96">
        <v>111.01240014804708</v>
      </c>
      <c r="G63" s="96">
        <v>110.75434021342616</v>
      </c>
      <c r="H63" s="96">
        <v>107.92826843904577</v>
      </c>
      <c r="I63" s="96">
        <v>100.21685106302102</v>
      </c>
      <c r="J63" s="96">
        <v>246.25408584137861</v>
      </c>
      <c r="K63" s="96">
        <v>119.5238907547095</v>
      </c>
      <c r="L63" s="96">
        <v>84.641750256180231</v>
      </c>
      <c r="M63" s="96">
        <v>114.73021276991926</v>
      </c>
      <c r="N63" s="64">
        <v>121.3</v>
      </c>
      <c r="O63" s="62">
        <v>99.7</v>
      </c>
      <c r="P63" s="1416">
        <v>106.4</v>
      </c>
    </row>
    <row r="64" spans="1:16" x14ac:dyDescent="0.2">
      <c r="A64" s="317" t="s">
        <v>415</v>
      </c>
      <c r="B64" s="96">
        <v>101.07224652710636</v>
      </c>
      <c r="C64" s="96">
        <v>85.514188807181483</v>
      </c>
      <c r="D64" s="96">
        <v>75.475515563441789</v>
      </c>
      <c r="E64" s="96">
        <v>106.3477270706575</v>
      </c>
      <c r="F64" s="96">
        <v>105.32485782547161</v>
      </c>
      <c r="G64" s="96">
        <v>104.09242501261858</v>
      </c>
      <c r="H64" s="96">
        <v>94.590945170066405</v>
      </c>
      <c r="I64" s="96">
        <v>94.01205540621109</v>
      </c>
      <c r="J64" s="96">
        <v>232.31517532205527</v>
      </c>
      <c r="K64" s="96">
        <v>113.50796842802421</v>
      </c>
      <c r="L64" s="96">
        <v>79.401266656829492</v>
      </c>
      <c r="M64" s="96">
        <v>106.33013231688531</v>
      </c>
      <c r="N64" s="64">
        <v>105.8</v>
      </c>
      <c r="O64" s="62">
        <v>87.2</v>
      </c>
      <c r="P64" s="36">
        <v>97.9</v>
      </c>
    </row>
    <row r="65" spans="1:16" ht="15" x14ac:dyDescent="0.25">
      <c r="A65" s="317" t="s">
        <v>57</v>
      </c>
      <c r="B65" s="96"/>
      <c r="C65" s="96"/>
      <c r="D65" s="96"/>
      <c r="E65" s="96"/>
      <c r="F65" s="96"/>
      <c r="G65" s="96"/>
      <c r="H65" s="96"/>
      <c r="I65" s="96"/>
      <c r="J65" s="64"/>
      <c r="K65" s="114"/>
      <c r="L65" s="114"/>
      <c r="M65" s="96"/>
      <c r="N65" s="96"/>
      <c r="O65" s="112"/>
      <c r="P65" s="1417"/>
    </row>
    <row r="66" spans="1:16" ht="22.5" x14ac:dyDescent="0.2">
      <c r="A66" s="280" t="s">
        <v>75</v>
      </c>
      <c r="B66" s="69" t="s">
        <v>416</v>
      </c>
      <c r="C66" s="67">
        <v>15999</v>
      </c>
      <c r="D66" s="67">
        <v>17439</v>
      </c>
      <c r="E66" s="67">
        <v>18660</v>
      </c>
      <c r="F66" s="67">
        <v>19966</v>
      </c>
      <c r="G66" s="67">
        <v>21364</v>
      </c>
      <c r="H66" s="67">
        <v>22859</v>
      </c>
      <c r="I66" s="30">
        <v>24459</v>
      </c>
      <c r="J66" s="30">
        <v>28284</v>
      </c>
      <c r="K66" s="30">
        <v>42500</v>
      </c>
      <c r="L66" s="30">
        <v>42500</v>
      </c>
      <c r="M66" s="30">
        <v>42500</v>
      </c>
      <c r="N66" s="30">
        <v>60000</v>
      </c>
      <c r="O66" s="31">
        <v>70000</v>
      </c>
      <c r="P66" s="1419">
        <v>85000</v>
      </c>
    </row>
    <row r="67" spans="1:16" x14ac:dyDescent="0.2">
      <c r="A67" s="1089" t="s">
        <v>80</v>
      </c>
      <c r="B67" s="1371"/>
      <c r="C67" s="1371"/>
      <c r="D67" s="1371"/>
      <c r="E67" s="1371"/>
      <c r="F67" s="1371"/>
      <c r="G67" s="1371"/>
      <c r="H67" s="1371"/>
      <c r="I67" s="1371"/>
      <c r="J67" s="1371"/>
      <c r="K67" s="1371"/>
      <c r="L67" s="1371"/>
      <c r="M67" s="1371"/>
      <c r="N67" s="1371"/>
      <c r="O67" s="1340"/>
      <c r="P67" s="1400"/>
    </row>
    <row r="68" spans="1:16" x14ac:dyDescent="0.2">
      <c r="A68" s="361" t="s">
        <v>81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110"/>
      <c r="P68" s="19"/>
    </row>
    <row r="69" spans="1:16" x14ac:dyDescent="0.2">
      <c r="A69" s="317" t="s">
        <v>82</v>
      </c>
      <c r="B69" s="64">
        <v>5963.7</v>
      </c>
      <c r="C69" s="64">
        <v>5558.4</v>
      </c>
      <c r="D69" s="64">
        <v>8399.4</v>
      </c>
      <c r="E69" s="64">
        <v>8378.4</v>
      </c>
      <c r="F69" s="64">
        <v>10144.6</v>
      </c>
      <c r="G69" s="64">
        <v>27422.6</v>
      </c>
      <c r="H69" s="64">
        <v>29184.2</v>
      </c>
      <c r="I69" s="64">
        <v>28149.5</v>
      </c>
      <c r="J69" s="64">
        <v>28044.9</v>
      </c>
      <c r="K69" s="64">
        <v>16402.3</v>
      </c>
      <c r="L69" s="64">
        <v>16810</v>
      </c>
      <c r="M69" s="64">
        <v>21911</v>
      </c>
      <c r="N69" s="64">
        <v>22675</v>
      </c>
      <c r="O69" s="110">
        <v>23860</v>
      </c>
      <c r="P69" s="628">
        <v>27339</v>
      </c>
    </row>
    <row r="70" spans="1:16" ht="22.5" x14ac:dyDescent="0.2">
      <c r="A70" s="317" t="s">
        <v>85</v>
      </c>
      <c r="B70" s="50">
        <v>114.1</v>
      </c>
      <c r="C70" s="50">
        <v>87.7</v>
      </c>
      <c r="D70" s="50">
        <v>144.1</v>
      </c>
      <c r="E70" s="50">
        <v>97</v>
      </c>
      <c r="F70" s="50">
        <v>119.3</v>
      </c>
      <c r="G70" s="50">
        <v>263.39999999999998</v>
      </c>
      <c r="H70" s="50">
        <v>103.7</v>
      </c>
      <c r="I70" s="50">
        <v>91.8</v>
      </c>
      <c r="J70" s="50">
        <v>94.8</v>
      </c>
      <c r="K70" s="50">
        <v>56.9</v>
      </c>
      <c r="L70" s="50">
        <v>100.8</v>
      </c>
      <c r="M70" s="50">
        <v>125.5</v>
      </c>
      <c r="N70" s="50">
        <v>97.1</v>
      </c>
      <c r="O70" s="70">
        <v>102.2</v>
      </c>
      <c r="P70" s="628">
        <v>113.6</v>
      </c>
    </row>
    <row r="71" spans="1:16" ht="22.5" x14ac:dyDescent="0.2">
      <c r="A71" s="361" t="s">
        <v>417</v>
      </c>
      <c r="B71" s="50">
        <v>114.1</v>
      </c>
      <c r="C71" s="50">
        <v>100.1</v>
      </c>
      <c r="D71" s="50">
        <v>144.30000000000001</v>
      </c>
      <c r="E71" s="50">
        <v>140</v>
      </c>
      <c r="F71" s="50">
        <v>167</v>
      </c>
      <c r="G71" s="50">
        <v>440</v>
      </c>
      <c r="H71" s="50">
        <v>456.4</v>
      </c>
      <c r="I71" s="50">
        <v>418.9</v>
      </c>
      <c r="J71" s="50">
        <v>397.1</v>
      </c>
      <c r="K71" s="50">
        <v>226</v>
      </c>
      <c r="L71" s="50">
        <v>227.8</v>
      </c>
      <c r="M71" s="50">
        <v>285.89999999999998</v>
      </c>
      <c r="N71" s="50">
        <v>277.60000000000002</v>
      </c>
      <c r="O71" s="70">
        <v>283.7</v>
      </c>
      <c r="P71" s="44">
        <v>322.3</v>
      </c>
    </row>
    <row r="72" spans="1:16" x14ac:dyDescent="0.2">
      <c r="A72" s="317" t="s">
        <v>87</v>
      </c>
      <c r="B72" s="44" t="s">
        <v>8</v>
      </c>
      <c r="C72" s="44" t="s">
        <v>8</v>
      </c>
      <c r="D72" s="44" t="s">
        <v>8</v>
      </c>
      <c r="E72" s="44" t="s">
        <v>8</v>
      </c>
      <c r="F72" s="44" t="s">
        <v>8</v>
      </c>
      <c r="G72" s="44" t="s">
        <v>8</v>
      </c>
      <c r="H72" s="44" t="s">
        <v>8</v>
      </c>
      <c r="I72" s="44" t="s">
        <v>8</v>
      </c>
      <c r="J72" s="44" t="s">
        <v>8</v>
      </c>
      <c r="K72" s="44" t="s">
        <v>8</v>
      </c>
      <c r="L72" s="44" t="s">
        <v>8</v>
      </c>
      <c r="M72" s="44" t="s">
        <v>8</v>
      </c>
      <c r="N72" s="44" t="s">
        <v>8</v>
      </c>
      <c r="O72" s="45" t="s">
        <v>8</v>
      </c>
      <c r="P72" s="44" t="s">
        <v>8</v>
      </c>
    </row>
    <row r="73" spans="1:16" x14ac:dyDescent="0.2">
      <c r="A73" s="317" t="s">
        <v>88</v>
      </c>
      <c r="B73" s="44" t="s">
        <v>8</v>
      </c>
      <c r="C73" s="44" t="s">
        <v>8</v>
      </c>
      <c r="D73" s="44" t="s">
        <v>8</v>
      </c>
      <c r="E73" s="44" t="s">
        <v>8</v>
      </c>
      <c r="F73" s="44" t="s">
        <v>8</v>
      </c>
      <c r="G73" s="44" t="s">
        <v>8</v>
      </c>
      <c r="H73" s="44" t="s">
        <v>8</v>
      </c>
      <c r="I73" s="44" t="s">
        <v>8</v>
      </c>
      <c r="J73" s="44" t="s">
        <v>8</v>
      </c>
      <c r="K73" s="44" t="s">
        <v>8</v>
      </c>
      <c r="L73" s="44" t="s">
        <v>8</v>
      </c>
      <c r="M73" s="44" t="s">
        <v>8</v>
      </c>
      <c r="N73" s="44" t="s">
        <v>8</v>
      </c>
      <c r="O73" s="45" t="s">
        <v>8</v>
      </c>
      <c r="P73" s="44" t="s">
        <v>8</v>
      </c>
    </row>
    <row r="74" spans="1:16" ht="33.75" x14ac:dyDescent="0.2">
      <c r="A74" s="317" t="s">
        <v>90</v>
      </c>
      <c r="B74" s="44" t="s">
        <v>8</v>
      </c>
      <c r="C74" s="44" t="s">
        <v>8</v>
      </c>
      <c r="D74" s="44" t="s">
        <v>8</v>
      </c>
      <c r="E74" s="44" t="s">
        <v>8</v>
      </c>
      <c r="F74" s="44" t="s">
        <v>8</v>
      </c>
      <c r="G74" s="44" t="s">
        <v>8</v>
      </c>
      <c r="H74" s="44" t="s">
        <v>8</v>
      </c>
      <c r="I74" s="44" t="s">
        <v>8</v>
      </c>
      <c r="J74" s="44" t="s">
        <v>8</v>
      </c>
      <c r="K74" s="44" t="s">
        <v>8</v>
      </c>
      <c r="L74" s="44" t="s">
        <v>8</v>
      </c>
      <c r="M74" s="44" t="s">
        <v>8</v>
      </c>
      <c r="N74" s="44" t="s">
        <v>8</v>
      </c>
      <c r="O74" s="1567" t="s">
        <v>8</v>
      </c>
      <c r="P74" s="44" t="s">
        <v>8</v>
      </c>
    </row>
    <row r="75" spans="1:16" ht="22.5" x14ac:dyDescent="0.2">
      <c r="A75" s="317" t="s">
        <v>91</v>
      </c>
      <c r="B75" s="44" t="s">
        <v>8</v>
      </c>
      <c r="C75" s="44" t="s">
        <v>8</v>
      </c>
      <c r="D75" s="44" t="s">
        <v>8</v>
      </c>
      <c r="E75" s="44" t="s">
        <v>8</v>
      </c>
      <c r="F75" s="44" t="s">
        <v>8</v>
      </c>
      <c r="G75" s="44" t="s">
        <v>8</v>
      </c>
      <c r="H75" s="44" t="s">
        <v>8</v>
      </c>
      <c r="I75" s="44" t="s">
        <v>8</v>
      </c>
      <c r="J75" s="44" t="s">
        <v>8</v>
      </c>
      <c r="K75" s="44" t="s">
        <v>8</v>
      </c>
      <c r="L75" s="44" t="s">
        <v>8</v>
      </c>
      <c r="M75" s="44" t="s">
        <v>8</v>
      </c>
      <c r="N75" s="44" t="s">
        <v>8</v>
      </c>
      <c r="O75" s="1567" t="s">
        <v>8</v>
      </c>
      <c r="P75" s="44" t="s">
        <v>8</v>
      </c>
    </row>
    <row r="76" spans="1:16" ht="12.75" x14ac:dyDescent="0.2">
      <c r="A76" s="317" t="s">
        <v>92</v>
      </c>
      <c r="B76" s="44" t="s">
        <v>8</v>
      </c>
      <c r="C76" s="44" t="s">
        <v>8</v>
      </c>
      <c r="D76" s="44" t="s">
        <v>8</v>
      </c>
      <c r="E76" s="44" t="s">
        <v>8</v>
      </c>
      <c r="F76" s="44" t="s">
        <v>8</v>
      </c>
      <c r="G76" s="44" t="s">
        <v>8</v>
      </c>
      <c r="H76" s="44" t="s">
        <v>8</v>
      </c>
      <c r="I76" s="44" t="s">
        <v>8</v>
      </c>
      <c r="J76" s="44" t="s">
        <v>8</v>
      </c>
      <c r="K76" s="44" t="s">
        <v>8</v>
      </c>
      <c r="L76" s="44" t="s">
        <v>8</v>
      </c>
      <c r="M76" s="44" t="s">
        <v>8</v>
      </c>
      <c r="N76" s="44" t="s">
        <v>8</v>
      </c>
      <c r="O76" s="1567" t="s">
        <v>8</v>
      </c>
      <c r="P76" s="44" t="s">
        <v>8</v>
      </c>
    </row>
    <row r="77" spans="1:16" ht="12.75" x14ac:dyDescent="0.2">
      <c r="A77" s="317" t="s">
        <v>245</v>
      </c>
      <c r="B77" s="44" t="s">
        <v>8</v>
      </c>
      <c r="C77" s="44" t="s">
        <v>8</v>
      </c>
      <c r="D77" s="44" t="s">
        <v>8</v>
      </c>
      <c r="E77" s="44" t="s">
        <v>8</v>
      </c>
      <c r="F77" s="44" t="s">
        <v>8</v>
      </c>
      <c r="G77" s="44" t="s">
        <v>8</v>
      </c>
      <c r="H77" s="44" t="s">
        <v>8</v>
      </c>
      <c r="I77" s="44" t="s">
        <v>8</v>
      </c>
      <c r="J77" s="44" t="s">
        <v>8</v>
      </c>
      <c r="K77" s="44" t="s">
        <v>8</v>
      </c>
      <c r="L77" s="44" t="s">
        <v>8</v>
      </c>
      <c r="M77" s="44" t="s">
        <v>8</v>
      </c>
      <c r="N77" s="44" t="s">
        <v>8</v>
      </c>
      <c r="O77" s="1567" t="s">
        <v>8</v>
      </c>
      <c r="P77" s="44" t="s">
        <v>8</v>
      </c>
    </row>
    <row r="78" spans="1:16" ht="12.75" x14ac:dyDescent="0.2">
      <c r="A78" s="317" t="s">
        <v>94</v>
      </c>
      <c r="B78" s="44" t="s">
        <v>8</v>
      </c>
      <c r="C78" s="44" t="s">
        <v>8</v>
      </c>
      <c r="D78" s="44" t="s">
        <v>8</v>
      </c>
      <c r="E78" s="44" t="s">
        <v>8</v>
      </c>
      <c r="F78" s="44" t="s">
        <v>8</v>
      </c>
      <c r="G78" s="44" t="s">
        <v>8</v>
      </c>
      <c r="H78" s="44" t="s">
        <v>8</v>
      </c>
      <c r="I78" s="44" t="s">
        <v>8</v>
      </c>
      <c r="J78" s="44" t="s">
        <v>8</v>
      </c>
      <c r="K78" s="44" t="s">
        <v>8</v>
      </c>
      <c r="L78" s="44" t="s">
        <v>8</v>
      </c>
      <c r="M78" s="44" t="s">
        <v>8</v>
      </c>
      <c r="N78" s="44" t="s">
        <v>8</v>
      </c>
      <c r="O78" s="1567" t="s">
        <v>8</v>
      </c>
      <c r="P78" s="44" t="s">
        <v>8</v>
      </c>
    </row>
    <row r="79" spans="1:16" ht="12.75" x14ac:dyDescent="0.2">
      <c r="A79" s="317" t="s">
        <v>95</v>
      </c>
      <c r="B79" s="44" t="s">
        <v>8</v>
      </c>
      <c r="C79" s="44" t="s">
        <v>8</v>
      </c>
      <c r="D79" s="44" t="s">
        <v>8</v>
      </c>
      <c r="E79" s="44" t="s">
        <v>8</v>
      </c>
      <c r="F79" s="44" t="s">
        <v>8</v>
      </c>
      <c r="G79" s="44" t="s">
        <v>8</v>
      </c>
      <c r="H79" s="44" t="s">
        <v>8</v>
      </c>
      <c r="I79" s="44" t="s">
        <v>8</v>
      </c>
      <c r="J79" s="44" t="s">
        <v>8</v>
      </c>
      <c r="K79" s="44" t="s">
        <v>8</v>
      </c>
      <c r="L79" s="44" t="s">
        <v>8</v>
      </c>
      <c r="M79" s="44" t="s">
        <v>8</v>
      </c>
      <c r="N79" s="44" t="s">
        <v>8</v>
      </c>
      <c r="O79" s="1567" t="s">
        <v>8</v>
      </c>
      <c r="P79" s="44" t="s">
        <v>8</v>
      </c>
    </row>
    <row r="80" spans="1:16" ht="12.75" x14ac:dyDescent="0.2">
      <c r="A80" s="317" t="s">
        <v>246</v>
      </c>
      <c r="B80" s="44" t="s">
        <v>8</v>
      </c>
      <c r="C80" s="44" t="s">
        <v>8</v>
      </c>
      <c r="D80" s="44" t="s">
        <v>8</v>
      </c>
      <c r="E80" s="44" t="s">
        <v>8</v>
      </c>
      <c r="F80" s="44" t="s">
        <v>8</v>
      </c>
      <c r="G80" s="44" t="s">
        <v>8</v>
      </c>
      <c r="H80" s="44" t="s">
        <v>8</v>
      </c>
      <c r="I80" s="44" t="s">
        <v>8</v>
      </c>
      <c r="J80" s="44" t="s">
        <v>8</v>
      </c>
      <c r="K80" s="44" t="s">
        <v>8</v>
      </c>
      <c r="L80" s="44" t="s">
        <v>8</v>
      </c>
      <c r="M80" s="44" t="s">
        <v>8</v>
      </c>
      <c r="N80" s="44" t="s">
        <v>8</v>
      </c>
      <c r="O80" s="1567" t="s">
        <v>8</v>
      </c>
      <c r="P80" s="44" t="s">
        <v>8</v>
      </c>
    </row>
    <row r="81" spans="1:16" ht="13.5" customHeight="1" x14ac:dyDescent="0.2">
      <c r="A81" s="317" t="s">
        <v>97</v>
      </c>
      <c r="B81" s="44" t="s">
        <v>8</v>
      </c>
      <c r="C81" s="44" t="s">
        <v>8</v>
      </c>
      <c r="D81" s="44" t="s">
        <v>8</v>
      </c>
      <c r="E81" s="44" t="s">
        <v>8</v>
      </c>
      <c r="F81" s="44" t="s">
        <v>8</v>
      </c>
      <c r="G81" s="44" t="s">
        <v>8</v>
      </c>
      <c r="H81" s="44" t="s">
        <v>8</v>
      </c>
      <c r="I81" s="44" t="s">
        <v>8</v>
      </c>
      <c r="J81" s="44" t="s">
        <v>8</v>
      </c>
      <c r="K81" s="44" t="s">
        <v>8</v>
      </c>
      <c r="L81" s="44" t="s">
        <v>8</v>
      </c>
      <c r="M81" s="44" t="s">
        <v>8</v>
      </c>
      <c r="N81" s="44" t="s">
        <v>8</v>
      </c>
      <c r="O81" s="1567" t="s">
        <v>8</v>
      </c>
      <c r="P81" s="44" t="s">
        <v>8</v>
      </c>
    </row>
    <row r="82" spans="1:16" ht="12.75" x14ac:dyDescent="0.2">
      <c r="A82" s="280" t="s">
        <v>98</v>
      </c>
      <c r="B82" s="44" t="s">
        <v>8</v>
      </c>
      <c r="C82" s="44" t="s">
        <v>8</v>
      </c>
      <c r="D82" s="44" t="s">
        <v>8</v>
      </c>
      <c r="E82" s="44" t="s">
        <v>8</v>
      </c>
      <c r="F82" s="44" t="s">
        <v>8</v>
      </c>
      <c r="G82" s="44" t="s">
        <v>8</v>
      </c>
      <c r="H82" s="44" t="s">
        <v>8</v>
      </c>
      <c r="I82" s="44" t="s">
        <v>8</v>
      </c>
      <c r="J82" s="44" t="s">
        <v>8</v>
      </c>
      <c r="K82" s="44" t="s">
        <v>8</v>
      </c>
      <c r="L82" s="44" t="s">
        <v>8</v>
      </c>
      <c r="M82" s="44" t="s">
        <v>8</v>
      </c>
      <c r="N82" s="44" t="s">
        <v>8</v>
      </c>
      <c r="O82" s="1567" t="s">
        <v>8</v>
      </c>
      <c r="P82" s="44" t="s">
        <v>8</v>
      </c>
    </row>
    <row r="83" spans="1:16" ht="12.75" x14ac:dyDescent="0.2">
      <c r="A83" s="280" t="s">
        <v>99</v>
      </c>
      <c r="B83" s="44" t="s">
        <v>8</v>
      </c>
      <c r="C83" s="44" t="s">
        <v>8</v>
      </c>
      <c r="D83" s="44" t="s">
        <v>8</v>
      </c>
      <c r="E83" s="44" t="s">
        <v>8</v>
      </c>
      <c r="F83" s="44" t="s">
        <v>8</v>
      </c>
      <c r="G83" s="44" t="s">
        <v>8</v>
      </c>
      <c r="H83" s="44" t="s">
        <v>8</v>
      </c>
      <c r="I83" s="44" t="s">
        <v>8</v>
      </c>
      <c r="J83" s="44" t="s">
        <v>8</v>
      </c>
      <c r="K83" s="44" t="s">
        <v>8</v>
      </c>
      <c r="L83" s="44" t="s">
        <v>8</v>
      </c>
      <c r="M83" s="44" t="s">
        <v>8</v>
      </c>
      <c r="N83" s="44" t="s">
        <v>8</v>
      </c>
      <c r="O83" s="1567" t="s">
        <v>8</v>
      </c>
      <c r="P83" s="44" t="s">
        <v>8</v>
      </c>
    </row>
    <row r="84" spans="1:16" ht="12.75" x14ac:dyDescent="0.2">
      <c r="A84" s="280" t="s">
        <v>100</v>
      </c>
      <c r="B84" s="44" t="s">
        <v>8</v>
      </c>
      <c r="C84" s="44" t="s">
        <v>8</v>
      </c>
      <c r="D84" s="44" t="s">
        <v>8</v>
      </c>
      <c r="E84" s="44" t="s">
        <v>8</v>
      </c>
      <c r="F84" s="44" t="s">
        <v>8</v>
      </c>
      <c r="G84" s="44" t="s">
        <v>8</v>
      </c>
      <c r="H84" s="44" t="s">
        <v>8</v>
      </c>
      <c r="I84" s="44" t="s">
        <v>8</v>
      </c>
      <c r="J84" s="44" t="s">
        <v>8</v>
      </c>
      <c r="K84" s="44" t="s">
        <v>8</v>
      </c>
      <c r="L84" s="44" t="s">
        <v>8</v>
      </c>
      <c r="M84" s="44" t="s">
        <v>8</v>
      </c>
      <c r="N84" s="44" t="s">
        <v>8</v>
      </c>
      <c r="O84" s="1567" t="s">
        <v>8</v>
      </c>
      <c r="P84" s="44" t="s">
        <v>8</v>
      </c>
    </row>
    <row r="85" spans="1:16" ht="12.75" x14ac:dyDescent="0.2">
      <c r="A85" s="280" t="s">
        <v>102</v>
      </c>
      <c r="B85" s="44" t="s">
        <v>8</v>
      </c>
      <c r="C85" s="44" t="s">
        <v>8</v>
      </c>
      <c r="D85" s="44" t="s">
        <v>8</v>
      </c>
      <c r="E85" s="44" t="s">
        <v>8</v>
      </c>
      <c r="F85" s="44" t="s">
        <v>8</v>
      </c>
      <c r="G85" s="44" t="s">
        <v>8</v>
      </c>
      <c r="H85" s="44" t="s">
        <v>8</v>
      </c>
      <c r="I85" s="44" t="s">
        <v>8</v>
      </c>
      <c r="J85" s="44" t="s">
        <v>8</v>
      </c>
      <c r="K85" s="44" t="s">
        <v>8</v>
      </c>
      <c r="L85" s="44" t="s">
        <v>8</v>
      </c>
      <c r="M85" s="44" t="s">
        <v>8</v>
      </c>
      <c r="N85" s="44" t="s">
        <v>8</v>
      </c>
      <c r="O85" s="1567" t="s">
        <v>8</v>
      </c>
      <c r="P85" s="44" t="s">
        <v>8</v>
      </c>
    </row>
    <row r="86" spans="1:16" ht="12.75" x14ac:dyDescent="0.2">
      <c r="A86" s="280" t="s">
        <v>103</v>
      </c>
      <c r="B86" s="44" t="s">
        <v>8</v>
      </c>
      <c r="C86" s="44" t="s">
        <v>8</v>
      </c>
      <c r="D86" s="44" t="s">
        <v>8</v>
      </c>
      <c r="E86" s="44" t="s">
        <v>8</v>
      </c>
      <c r="F86" s="44" t="s">
        <v>8</v>
      </c>
      <c r="G86" s="44" t="s">
        <v>8</v>
      </c>
      <c r="H86" s="44" t="s">
        <v>8</v>
      </c>
      <c r="I86" s="44" t="s">
        <v>8</v>
      </c>
      <c r="J86" s="44" t="s">
        <v>8</v>
      </c>
      <c r="K86" s="44" t="s">
        <v>8</v>
      </c>
      <c r="L86" s="44" t="s">
        <v>8</v>
      </c>
      <c r="M86" s="44" t="s">
        <v>8</v>
      </c>
      <c r="N86" s="44" t="s">
        <v>8</v>
      </c>
      <c r="O86" s="1567" t="s">
        <v>8</v>
      </c>
      <c r="P86" s="44" t="s">
        <v>8</v>
      </c>
    </row>
    <row r="87" spans="1:16" ht="12.75" x14ac:dyDescent="0.2">
      <c r="A87" s="280" t="s">
        <v>104</v>
      </c>
      <c r="B87" s="44" t="s">
        <v>8</v>
      </c>
      <c r="C87" s="44" t="s">
        <v>8</v>
      </c>
      <c r="D87" s="44" t="s">
        <v>8</v>
      </c>
      <c r="E87" s="44" t="s">
        <v>8</v>
      </c>
      <c r="F87" s="44" t="s">
        <v>8</v>
      </c>
      <c r="G87" s="44" t="s">
        <v>8</v>
      </c>
      <c r="H87" s="44" t="s">
        <v>8</v>
      </c>
      <c r="I87" s="44" t="s">
        <v>8</v>
      </c>
      <c r="J87" s="44" t="s">
        <v>8</v>
      </c>
      <c r="K87" s="44" t="s">
        <v>8</v>
      </c>
      <c r="L87" s="44" t="s">
        <v>8</v>
      </c>
      <c r="M87" s="44" t="s">
        <v>8</v>
      </c>
      <c r="N87" s="44" t="s">
        <v>8</v>
      </c>
      <c r="O87" s="1567" t="s">
        <v>8</v>
      </c>
      <c r="P87" s="44" t="s">
        <v>8</v>
      </c>
    </row>
    <row r="88" spans="1:16" x14ac:dyDescent="0.2">
      <c r="A88" s="1345" t="s">
        <v>105</v>
      </c>
      <c r="B88" s="1297"/>
      <c r="C88" s="1297"/>
      <c r="D88" s="1297"/>
      <c r="E88" s="1297"/>
      <c r="F88" s="1297"/>
      <c r="G88" s="1297"/>
      <c r="H88" s="1297"/>
      <c r="I88" s="1297"/>
      <c r="J88" s="1297"/>
      <c r="K88" s="1297"/>
      <c r="L88" s="1297"/>
      <c r="M88" s="1297"/>
      <c r="N88" s="1297"/>
      <c r="O88" s="1340"/>
      <c r="P88" s="1400"/>
    </row>
    <row r="89" spans="1:16" x14ac:dyDescent="0.2">
      <c r="A89" s="361" t="s">
        <v>106</v>
      </c>
      <c r="B89" s="331"/>
      <c r="C89" s="331"/>
      <c r="D89" s="331"/>
      <c r="E89" s="331"/>
      <c r="F89" s="331"/>
      <c r="G89" s="331"/>
      <c r="H89" s="331"/>
      <c r="I89" s="331"/>
      <c r="J89" s="331"/>
      <c r="K89" s="32"/>
      <c r="L89" s="22"/>
      <c r="M89" s="22"/>
      <c r="N89" s="22"/>
      <c r="O89" s="461"/>
      <c r="P89" s="19"/>
    </row>
    <row r="90" spans="1:16" x14ac:dyDescent="0.2">
      <c r="A90" s="317" t="s">
        <v>82</v>
      </c>
      <c r="B90" s="64">
        <v>44226</v>
      </c>
      <c r="C90" s="64">
        <v>51277</v>
      </c>
      <c r="D90" s="64">
        <v>36079</v>
      </c>
      <c r="E90" s="64">
        <v>50162</v>
      </c>
      <c r="F90" s="64">
        <v>51994</v>
      </c>
      <c r="G90" s="64">
        <v>22722</v>
      </c>
      <c r="H90" s="64">
        <v>30144</v>
      </c>
      <c r="I90" s="64">
        <v>47755</v>
      </c>
      <c r="J90" s="69">
        <v>61437</v>
      </c>
      <c r="K90" s="69">
        <v>57110</v>
      </c>
      <c r="L90" s="69">
        <v>45787</v>
      </c>
      <c r="M90" s="69">
        <v>41318</v>
      </c>
      <c r="N90" s="64">
        <v>73379.8</v>
      </c>
      <c r="O90" s="110">
        <v>101469.4</v>
      </c>
      <c r="P90" s="274">
        <v>94478.7</v>
      </c>
    </row>
    <row r="91" spans="1:16" ht="22.5" x14ac:dyDescent="0.2">
      <c r="A91" s="317" t="s">
        <v>418</v>
      </c>
      <c r="B91" s="64"/>
      <c r="C91" s="64"/>
      <c r="D91" s="64"/>
      <c r="E91" s="64"/>
      <c r="F91" s="64"/>
      <c r="G91" s="64"/>
      <c r="H91" s="64"/>
      <c r="I91" s="64"/>
      <c r="J91" s="69"/>
      <c r="K91" s="69"/>
      <c r="L91" s="69"/>
      <c r="M91" s="69"/>
      <c r="N91" s="64"/>
      <c r="O91" s="110"/>
      <c r="P91" s="717"/>
    </row>
    <row r="92" spans="1:16" x14ac:dyDescent="0.2">
      <c r="A92" s="317" t="s">
        <v>254</v>
      </c>
      <c r="B92" s="44" t="s">
        <v>8</v>
      </c>
      <c r="C92" s="44" t="s">
        <v>8</v>
      </c>
      <c r="D92" s="44" t="s">
        <v>8</v>
      </c>
      <c r="E92" s="44" t="s">
        <v>8</v>
      </c>
      <c r="F92" s="44" t="s">
        <v>8</v>
      </c>
      <c r="G92" s="44" t="s">
        <v>8</v>
      </c>
      <c r="H92" s="44" t="s">
        <v>8</v>
      </c>
      <c r="I92" s="44" t="s">
        <v>8</v>
      </c>
      <c r="J92" s="44" t="s">
        <v>8</v>
      </c>
      <c r="K92" s="44" t="s">
        <v>8</v>
      </c>
      <c r="L92" s="44" t="s">
        <v>8</v>
      </c>
      <c r="M92" s="44" t="s">
        <v>8</v>
      </c>
      <c r="N92" s="44" t="s">
        <v>8</v>
      </c>
      <c r="O92" s="45" t="s">
        <v>8</v>
      </c>
      <c r="P92" s="44" t="s">
        <v>8</v>
      </c>
    </row>
    <row r="93" spans="1:16" x14ac:dyDescent="0.2">
      <c r="A93" s="629" t="s">
        <v>253</v>
      </c>
      <c r="B93" s="96"/>
      <c r="C93" s="96"/>
      <c r="D93" s="96"/>
      <c r="E93" s="96"/>
      <c r="F93" s="96"/>
      <c r="G93" s="96"/>
      <c r="H93" s="96"/>
      <c r="I93" s="96"/>
      <c r="J93" s="331"/>
      <c r="K93" s="331"/>
      <c r="L93" s="22"/>
      <c r="M93" s="22"/>
      <c r="N93" s="22"/>
      <c r="O93" s="182"/>
      <c r="P93" s="717"/>
    </row>
    <row r="94" spans="1:16" x14ac:dyDescent="0.2">
      <c r="A94" s="317" t="s">
        <v>82</v>
      </c>
      <c r="B94" s="64">
        <v>16395</v>
      </c>
      <c r="C94" s="64">
        <v>10956</v>
      </c>
      <c r="D94" s="64" t="s">
        <v>8</v>
      </c>
      <c r="E94" s="64">
        <v>60</v>
      </c>
      <c r="F94" s="64">
        <v>1107</v>
      </c>
      <c r="G94" s="64">
        <v>56</v>
      </c>
      <c r="H94" s="64">
        <v>61</v>
      </c>
      <c r="I94" s="64">
        <v>5653</v>
      </c>
      <c r="J94" s="67">
        <v>10750</v>
      </c>
      <c r="K94" s="67">
        <v>17058</v>
      </c>
      <c r="L94" s="67">
        <v>13206</v>
      </c>
      <c r="M94" s="67">
        <v>15766</v>
      </c>
      <c r="N94" s="64">
        <v>31540.9</v>
      </c>
      <c r="O94" s="110">
        <v>46491.9</v>
      </c>
      <c r="P94" s="64">
        <v>55100.2</v>
      </c>
    </row>
    <row r="95" spans="1:16" x14ac:dyDescent="0.2">
      <c r="A95" s="317" t="s">
        <v>254</v>
      </c>
      <c r="B95" s="44" t="s">
        <v>8</v>
      </c>
      <c r="C95" s="44" t="s">
        <v>8</v>
      </c>
      <c r="D95" s="44" t="s">
        <v>8</v>
      </c>
      <c r="E95" s="44" t="s">
        <v>8</v>
      </c>
      <c r="F95" s="44" t="s">
        <v>8</v>
      </c>
      <c r="G95" s="44" t="s">
        <v>8</v>
      </c>
      <c r="H95" s="44" t="s">
        <v>8</v>
      </c>
      <c r="I95" s="44" t="s">
        <v>8</v>
      </c>
      <c r="J95" s="44" t="s">
        <v>8</v>
      </c>
      <c r="K95" s="44" t="s">
        <v>8</v>
      </c>
      <c r="L95" s="44" t="s">
        <v>8</v>
      </c>
      <c r="M95" s="44" t="s">
        <v>8</v>
      </c>
      <c r="N95" s="44" t="s">
        <v>8</v>
      </c>
      <c r="O95" s="45" t="s">
        <v>8</v>
      </c>
      <c r="P95" s="44" t="s">
        <v>8</v>
      </c>
    </row>
    <row r="96" spans="1:16" x14ac:dyDescent="0.2">
      <c r="A96" s="317" t="s">
        <v>117</v>
      </c>
      <c r="B96" s="96"/>
      <c r="C96" s="96"/>
      <c r="D96" s="96"/>
      <c r="E96" s="96"/>
      <c r="F96" s="96"/>
      <c r="G96" s="96"/>
      <c r="H96" s="96"/>
      <c r="I96" s="96"/>
      <c r="J96" s="29"/>
      <c r="K96" s="111"/>
      <c r="L96" s="64"/>
      <c r="M96" s="29"/>
      <c r="N96" s="29"/>
      <c r="O96" s="115"/>
      <c r="P96" s="717"/>
    </row>
    <row r="97" spans="1:16" x14ac:dyDescent="0.2">
      <c r="A97" s="317" t="s">
        <v>82</v>
      </c>
      <c r="B97" s="64">
        <v>26282</v>
      </c>
      <c r="C97" s="64">
        <v>38858</v>
      </c>
      <c r="D97" s="64">
        <v>34619</v>
      </c>
      <c r="E97" s="64">
        <v>48288</v>
      </c>
      <c r="F97" s="64">
        <v>48941</v>
      </c>
      <c r="G97" s="64">
        <v>20514</v>
      </c>
      <c r="H97" s="64">
        <v>27498</v>
      </c>
      <c r="I97" s="64">
        <v>39514</v>
      </c>
      <c r="J97" s="69">
        <v>48194</v>
      </c>
      <c r="K97" s="69">
        <v>37421</v>
      </c>
      <c r="L97" s="64">
        <v>29187</v>
      </c>
      <c r="M97" s="64">
        <v>22305</v>
      </c>
      <c r="N97" s="64">
        <v>38133.599999999999</v>
      </c>
      <c r="O97" s="110">
        <v>50403.199999999997</v>
      </c>
      <c r="P97" s="274">
        <v>35624.5</v>
      </c>
    </row>
    <row r="98" spans="1:16" x14ac:dyDescent="0.2">
      <c r="A98" s="317" t="s">
        <v>254</v>
      </c>
      <c r="B98" s="44" t="s">
        <v>8</v>
      </c>
      <c r="C98" s="44" t="s">
        <v>8</v>
      </c>
      <c r="D98" s="44" t="s">
        <v>8</v>
      </c>
      <c r="E98" s="44" t="s">
        <v>8</v>
      </c>
      <c r="F98" s="44" t="s">
        <v>8</v>
      </c>
      <c r="G98" s="44" t="s">
        <v>8</v>
      </c>
      <c r="H98" s="44" t="s">
        <v>8</v>
      </c>
      <c r="I98" s="44" t="s">
        <v>8</v>
      </c>
      <c r="J98" s="44" t="s">
        <v>8</v>
      </c>
      <c r="K98" s="44" t="s">
        <v>8</v>
      </c>
      <c r="L98" s="44" t="s">
        <v>8</v>
      </c>
      <c r="M98" s="44" t="s">
        <v>8</v>
      </c>
      <c r="N98" s="44" t="s">
        <v>8</v>
      </c>
      <c r="O98" s="45" t="s">
        <v>8</v>
      </c>
      <c r="P98" s="44" t="s">
        <v>8</v>
      </c>
    </row>
    <row r="99" spans="1:16" x14ac:dyDescent="0.2">
      <c r="A99" s="538" t="s">
        <v>118</v>
      </c>
      <c r="B99" s="64">
        <v>405</v>
      </c>
      <c r="C99" s="64">
        <v>573</v>
      </c>
      <c r="D99" s="64">
        <v>647</v>
      </c>
      <c r="E99" s="64">
        <v>572</v>
      </c>
      <c r="F99" s="64">
        <v>541</v>
      </c>
      <c r="G99" s="64">
        <v>514</v>
      </c>
      <c r="H99" s="64">
        <v>314</v>
      </c>
      <c r="I99" s="64">
        <v>265</v>
      </c>
      <c r="J99" s="44" t="s">
        <v>8</v>
      </c>
      <c r="K99" s="156" t="s">
        <v>115</v>
      </c>
      <c r="L99" s="64" t="s">
        <v>115</v>
      </c>
      <c r="M99" s="64">
        <v>15</v>
      </c>
      <c r="N99" s="64" t="s">
        <v>115</v>
      </c>
      <c r="O99" s="45" t="s">
        <v>8</v>
      </c>
      <c r="P99" s="64">
        <v>166.8</v>
      </c>
    </row>
    <row r="100" spans="1:16" x14ac:dyDescent="0.2">
      <c r="A100" s="538" t="s">
        <v>119</v>
      </c>
      <c r="B100" s="64">
        <v>40</v>
      </c>
      <c r="C100" s="64">
        <v>19</v>
      </c>
      <c r="D100" s="64">
        <v>10</v>
      </c>
      <c r="E100" s="64">
        <v>4</v>
      </c>
      <c r="F100" s="44" t="s">
        <v>8</v>
      </c>
      <c r="G100" s="44" t="s">
        <v>8</v>
      </c>
      <c r="H100" s="44" t="s">
        <v>8</v>
      </c>
      <c r="I100" s="44" t="s">
        <v>8</v>
      </c>
      <c r="J100" s="44" t="s">
        <v>8</v>
      </c>
      <c r="K100" s="44" t="s">
        <v>8</v>
      </c>
      <c r="L100" s="44" t="s">
        <v>8</v>
      </c>
      <c r="M100" s="44" t="s">
        <v>8</v>
      </c>
      <c r="N100" s="44" t="s">
        <v>8</v>
      </c>
      <c r="O100" s="45" t="s">
        <v>8</v>
      </c>
      <c r="P100" s="44" t="s">
        <v>8</v>
      </c>
    </row>
    <row r="101" spans="1:16" x14ac:dyDescent="0.2">
      <c r="A101" s="317" t="s">
        <v>120</v>
      </c>
      <c r="B101" s="64">
        <v>3</v>
      </c>
      <c r="C101" s="64">
        <v>1</v>
      </c>
      <c r="D101" s="64">
        <v>7</v>
      </c>
      <c r="E101" s="64">
        <v>6</v>
      </c>
      <c r="F101" s="64">
        <v>5</v>
      </c>
      <c r="G101" s="64">
        <v>7</v>
      </c>
      <c r="H101" s="64">
        <v>7</v>
      </c>
      <c r="I101" s="64">
        <v>7</v>
      </c>
      <c r="J101" s="151" t="s">
        <v>115</v>
      </c>
      <c r="K101" s="69">
        <v>26</v>
      </c>
      <c r="L101" s="64">
        <v>34</v>
      </c>
      <c r="M101" s="64">
        <v>84</v>
      </c>
      <c r="N101" s="64">
        <v>138.4</v>
      </c>
      <c r="O101" s="110">
        <v>136.80000000000001</v>
      </c>
      <c r="P101" s="64">
        <v>156.9</v>
      </c>
    </row>
    <row r="102" spans="1:16" ht="33.75" x14ac:dyDescent="0.2">
      <c r="A102" s="317" t="s">
        <v>419</v>
      </c>
      <c r="B102" s="44" t="s">
        <v>8</v>
      </c>
      <c r="C102" s="44" t="s">
        <v>8</v>
      </c>
      <c r="D102" s="44" t="s">
        <v>8</v>
      </c>
      <c r="E102" s="44" t="s">
        <v>8</v>
      </c>
      <c r="F102" s="44" t="s">
        <v>8</v>
      </c>
      <c r="G102" s="44" t="s">
        <v>8</v>
      </c>
      <c r="H102" s="44" t="s">
        <v>8</v>
      </c>
      <c r="I102" s="64">
        <v>1</v>
      </c>
      <c r="J102" s="44" t="s">
        <v>8</v>
      </c>
      <c r="K102" s="44" t="s">
        <v>8</v>
      </c>
      <c r="L102" s="44" t="s">
        <v>8</v>
      </c>
      <c r="M102" s="44" t="s">
        <v>8</v>
      </c>
      <c r="N102" s="44" t="s">
        <v>8</v>
      </c>
      <c r="O102" s="45" t="s">
        <v>8</v>
      </c>
      <c r="P102" s="44" t="s">
        <v>8</v>
      </c>
    </row>
    <row r="103" spans="1:16" x14ac:dyDescent="0.2">
      <c r="A103" s="317" t="s">
        <v>122</v>
      </c>
      <c r="B103" s="44" t="s">
        <v>8</v>
      </c>
      <c r="C103" s="44" t="s">
        <v>8</v>
      </c>
      <c r="D103" s="64">
        <v>20</v>
      </c>
      <c r="E103" s="64">
        <v>25</v>
      </c>
      <c r="F103" s="64">
        <v>67</v>
      </c>
      <c r="G103" s="64">
        <v>51</v>
      </c>
      <c r="H103" s="64">
        <v>98</v>
      </c>
      <c r="I103" s="64">
        <v>231</v>
      </c>
      <c r="J103" s="69">
        <v>143</v>
      </c>
      <c r="K103" s="64">
        <v>170</v>
      </c>
      <c r="L103" s="64">
        <v>171</v>
      </c>
      <c r="M103" s="64">
        <v>102</v>
      </c>
      <c r="N103" s="64">
        <v>15.4</v>
      </c>
      <c r="O103" s="45" t="s">
        <v>8</v>
      </c>
      <c r="P103" s="44" t="s">
        <v>8</v>
      </c>
    </row>
    <row r="104" spans="1:16" ht="22.5" x14ac:dyDescent="0.2">
      <c r="A104" s="317" t="s">
        <v>420</v>
      </c>
      <c r="B104" s="44" t="s">
        <v>8</v>
      </c>
      <c r="C104" s="44" t="s">
        <v>8</v>
      </c>
      <c r="D104" s="64">
        <v>97</v>
      </c>
      <c r="E104" s="64">
        <v>121</v>
      </c>
      <c r="F104" s="64">
        <v>414</v>
      </c>
      <c r="G104" s="64">
        <v>533</v>
      </c>
      <c r="H104" s="64">
        <v>415</v>
      </c>
      <c r="I104" s="64">
        <v>864</v>
      </c>
      <c r="J104" s="67">
        <v>1667</v>
      </c>
      <c r="K104" s="64">
        <v>1457</v>
      </c>
      <c r="L104" s="64">
        <v>1112</v>
      </c>
      <c r="M104" s="64">
        <v>799</v>
      </c>
      <c r="N104" s="64">
        <v>2168.9</v>
      </c>
      <c r="O104" s="110">
        <v>1453.1</v>
      </c>
      <c r="P104" s="274">
        <v>1198.3</v>
      </c>
    </row>
    <row r="105" spans="1:16" x14ac:dyDescent="0.2">
      <c r="A105" s="317" t="s">
        <v>421</v>
      </c>
      <c r="B105" s="44" t="s">
        <v>8</v>
      </c>
      <c r="C105" s="44" t="s">
        <v>8</v>
      </c>
      <c r="D105" s="64">
        <v>24</v>
      </c>
      <c r="E105" s="64">
        <v>199</v>
      </c>
      <c r="F105" s="64">
        <v>112</v>
      </c>
      <c r="G105" s="64">
        <v>53</v>
      </c>
      <c r="H105" s="64">
        <v>25</v>
      </c>
      <c r="I105" s="64">
        <v>41</v>
      </c>
      <c r="J105" s="64">
        <v>19</v>
      </c>
      <c r="K105" s="64">
        <v>1216</v>
      </c>
      <c r="L105" s="64">
        <v>163</v>
      </c>
      <c r="M105" s="64">
        <v>167</v>
      </c>
      <c r="N105" s="64">
        <v>139.1</v>
      </c>
      <c r="O105" s="110">
        <v>101.1</v>
      </c>
      <c r="P105" s="749">
        <v>113.9</v>
      </c>
    </row>
    <row r="106" spans="1:16" ht="22.5" x14ac:dyDescent="0.2">
      <c r="A106" s="317" t="s">
        <v>422</v>
      </c>
      <c r="B106" s="64">
        <v>7</v>
      </c>
      <c r="C106" s="64">
        <v>1</v>
      </c>
      <c r="D106" s="44" t="s">
        <v>8</v>
      </c>
      <c r="E106" s="44" t="s">
        <v>8</v>
      </c>
      <c r="F106" s="44" t="s">
        <v>8</v>
      </c>
      <c r="G106" s="44" t="s">
        <v>8</v>
      </c>
      <c r="H106" s="44" t="s">
        <v>8</v>
      </c>
      <c r="I106" s="44" t="s">
        <v>8</v>
      </c>
      <c r="J106" s="44" t="s">
        <v>8</v>
      </c>
      <c r="K106" s="44" t="s">
        <v>8</v>
      </c>
      <c r="L106" s="64" t="s">
        <v>115</v>
      </c>
      <c r="M106" s="64" t="s">
        <v>115</v>
      </c>
      <c r="N106" s="64" t="s">
        <v>115</v>
      </c>
      <c r="O106" s="110">
        <v>130.1</v>
      </c>
      <c r="P106" s="749">
        <v>108.8</v>
      </c>
    </row>
    <row r="107" spans="1:16" ht="22.5" x14ac:dyDescent="0.2">
      <c r="A107" s="317" t="s">
        <v>127</v>
      </c>
      <c r="B107" s="44" t="s">
        <v>8</v>
      </c>
      <c r="C107" s="44" t="s">
        <v>8</v>
      </c>
      <c r="D107" s="44" t="s">
        <v>8</v>
      </c>
      <c r="E107" s="44" t="s">
        <v>8</v>
      </c>
      <c r="F107" s="64">
        <v>1269</v>
      </c>
      <c r="G107" s="64">
        <v>1429</v>
      </c>
      <c r="H107" s="64">
        <v>4382</v>
      </c>
      <c r="I107" s="64">
        <v>20</v>
      </c>
      <c r="J107" s="64">
        <v>355</v>
      </c>
      <c r="K107" s="64">
        <v>2580</v>
      </c>
      <c r="L107" s="64">
        <v>3721</v>
      </c>
      <c r="M107" s="64">
        <v>880</v>
      </c>
      <c r="N107" s="64">
        <v>534.9</v>
      </c>
      <c r="O107" s="110">
        <v>2215.3000000000002</v>
      </c>
      <c r="P107" s="749">
        <v>1358.5</v>
      </c>
    </row>
    <row r="108" spans="1:16" ht="22.5" x14ac:dyDescent="0.2">
      <c r="A108" s="317" t="s">
        <v>128</v>
      </c>
      <c r="B108" s="44" t="s">
        <v>8</v>
      </c>
      <c r="C108" s="44" t="s">
        <v>8</v>
      </c>
      <c r="D108" s="44" t="s">
        <v>8</v>
      </c>
      <c r="E108" s="44" t="s">
        <v>8</v>
      </c>
      <c r="F108" s="44" t="s">
        <v>8</v>
      </c>
      <c r="G108" s="44" t="s">
        <v>8</v>
      </c>
      <c r="H108" s="44" t="s">
        <v>8</v>
      </c>
      <c r="I108" s="44" t="s">
        <v>8</v>
      </c>
      <c r="J108" s="44" t="s">
        <v>8</v>
      </c>
      <c r="K108" s="44" t="s">
        <v>8</v>
      </c>
      <c r="L108" s="44" t="s">
        <v>8</v>
      </c>
      <c r="M108" s="44" t="s">
        <v>8</v>
      </c>
      <c r="N108" s="44" t="s">
        <v>8</v>
      </c>
      <c r="O108" s="45" t="s">
        <v>8</v>
      </c>
      <c r="P108" s="1420" t="s">
        <v>8</v>
      </c>
    </row>
    <row r="109" spans="1:16" ht="15" customHeight="1" x14ac:dyDescent="0.2">
      <c r="A109" s="317" t="s">
        <v>423</v>
      </c>
      <c r="B109" s="44" t="s">
        <v>8</v>
      </c>
      <c r="C109" s="44" t="s">
        <v>8</v>
      </c>
      <c r="D109" s="44" t="s">
        <v>8</v>
      </c>
      <c r="E109" s="44" t="s">
        <v>8</v>
      </c>
      <c r="F109" s="44" t="s">
        <v>8</v>
      </c>
      <c r="G109" s="44" t="s">
        <v>8</v>
      </c>
      <c r="H109" s="44" t="s">
        <v>8</v>
      </c>
      <c r="I109" s="44" t="s">
        <v>8</v>
      </c>
      <c r="J109" s="44" t="s">
        <v>8</v>
      </c>
      <c r="K109" s="44" t="s">
        <v>8</v>
      </c>
      <c r="L109" s="44" t="s">
        <v>8</v>
      </c>
      <c r="M109" s="44" t="s">
        <v>8</v>
      </c>
      <c r="N109" s="44" t="s">
        <v>8</v>
      </c>
      <c r="O109" s="45" t="s">
        <v>8</v>
      </c>
      <c r="P109" s="1420" t="s">
        <v>8</v>
      </c>
    </row>
    <row r="110" spans="1:16" x14ac:dyDescent="0.2">
      <c r="A110" s="317" t="s">
        <v>424</v>
      </c>
      <c r="B110" s="64">
        <v>132</v>
      </c>
      <c r="C110" s="64">
        <v>112</v>
      </c>
      <c r="D110" s="64">
        <v>130</v>
      </c>
      <c r="E110" s="64">
        <v>103</v>
      </c>
      <c r="F110" s="64">
        <v>41</v>
      </c>
      <c r="G110" s="64">
        <v>4</v>
      </c>
      <c r="H110" s="44" t="s">
        <v>8</v>
      </c>
      <c r="I110" s="44" t="s">
        <v>8</v>
      </c>
      <c r="J110" s="44" t="s">
        <v>8</v>
      </c>
      <c r="K110" s="44" t="s">
        <v>8</v>
      </c>
      <c r="L110" s="44" t="s">
        <v>8</v>
      </c>
      <c r="M110" s="44" t="s">
        <v>8</v>
      </c>
      <c r="N110" s="64">
        <v>3.4</v>
      </c>
      <c r="O110" s="110">
        <v>10.199999999999999</v>
      </c>
      <c r="P110" s="749">
        <v>5.3</v>
      </c>
    </row>
    <row r="111" spans="1:16" ht="22.5" x14ac:dyDescent="0.2">
      <c r="A111" s="630" t="s">
        <v>131</v>
      </c>
      <c r="B111" s="96"/>
      <c r="C111" s="96"/>
      <c r="D111" s="96"/>
      <c r="E111" s="96"/>
      <c r="F111" s="96"/>
      <c r="G111" s="96"/>
      <c r="H111" s="96"/>
      <c r="I111" s="96"/>
      <c r="J111" s="29"/>
      <c r="K111" s="175"/>
      <c r="L111" s="64"/>
      <c r="M111" s="64"/>
      <c r="N111" s="64"/>
      <c r="O111" s="110"/>
      <c r="P111" s="449"/>
    </row>
    <row r="112" spans="1:16" x14ac:dyDescent="0.2">
      <c r="A112" s="317" t="s">
        <v>82</v>
      </c>
      <c r="B112" s="64">
        <v>1117</v>
      </c>
      <c r="C112" s="64">
        <v>1121</v>
      </c>
      <c r="D112" s="64">
        <v>1032</v>
      </c>
      <c r="E112" s="64">
        <v>1294</v>
      </c>
      <c r="F112" s="64">
        <v>1277</v>
      </c>
      <c r="G112" s="64">
        <v>1549</v>
      </c>
      <c r="H112" s="64">
        <v>2020</v>
      </c>
      <c r="I112" s="64">
        <v>2108</v>
      </c>
      <c r="J112" s="64">
        <v>2007</v>
      </c>
      <c r="K112" s="64">
        <v>2039</v>
      </c>
      <c r="L112" s="64">
        <v>2529</v>
      </c>
      <c r="M112" s="64">
        <v>2220</v>
      </c>
      <c r="N112" s="64">
        <v>2508.4</v>
      </c>
      <c r="O112" s="110">
        <v>2977.5</v>
      </c>
      <c r="P112" s="274">
        <v>1224.4000000000001</v>
      </c>
    </row>
    <row r="113" spans="1:16" x14ac:dyDescent="0.2">
      <c r="A113" s="317" t="s">
        <v>254</v>
      </c>
      <c r="B113" s="44" t="s">
        <v>8</v>
      </c>
      <c r="C113" s="44" t="s">
        <v>8</v>
      </c>
      <c r="D113" s="44" t="s">
        <v>8</v>
      </c>
      <c r="E113" s="44" t="s">
        <v>8</v>
      </c>
      <c r="F113" s="44" t="s">
        <v>8</v>
      </c>
      <c r="G113" s="44" t="s">
        <v>8</v>
      </c>
      <c r="H113" s="44" t="s">
        <v>8</v>
      </c>
      <c r="I113" s="44" t="s">
        <v>8</v>
      </c>
      <c r="J113" s="44" t="s">
        <v>8</v>
      </c>
      <c r="K113" s="44" t="s">
        <v>8</v>
      </c>
      <c r="L113" s="44" t="s">
        <v>8</v>
      </c>
      <c r="M113" s="44" t="s">
        <v>8</v>
      </c>
      <c r="N113" s="44" t="s">
        <v>8</v>
      </c>
      <c r="O113" s="45" t="s">
        <v>8</v>
      </c>
      <c r="P113" s="1420" t="s">
        <v>8</v>
      </c>
    </row>
    <row r="114" spans="1:16" ht="22.5" x14ac:dyDescent="0.2">
      <c r="A114" s="630" t="s">
        <v>132</v>
      </c>
      <c r="B114" s="96"/>
      <c r="C114" s="96"/>
      <c r="D114" s="96"/>
      <c r="E114" s="96"/>
      <c r="F114" s="96"/>
      <c r="G114" s="96"/>
      <c r="H114" s="96"/>
      <c r="I114" s="96"/>
      <c r="J114" s="29"/>
      <c r="K114" s="96"/>
      <c r="L114" s="64"/>
      <c r="M114" s="29"/>
      <c r="N114" s="29"/>
      <c r="O114" s="115"/>
      <c r="P114" s="449"/>
    </row>
    <row r="115" spans="1:16" x14ac:dyDescent="0.2">
      <c r="A115" s="317" t="s">
        <v>82</v>
      </c>
      <c r="B115" s="64">
        <v>432</v>
      </c>
      <c r="C115" s="64">
        <v>342</v>
      </c>
      <c r="D115" s="64">
        <v>428</v>
      </c>
      <c r="E115" s="64">
        <v>520</v>
      </c>
      <c r="F115" s="64">
        <v>669</v>
      </c>
      <c r="G115" s="64">
        <v>603</v>
      </c>
      <c r="H115" s="64">
        <v>564</v>
      </c>
      <c r="I115" s="64">
        <v>481</v>
      </c>
      <c r="J115" s="69">
        <v>486</v>
      </c>
      <c r="K115" s="64">
        <v>591</v>
      </c>
      <c r="L115" s="64">
        <v>865</v>
      </c>
      <c r="M115" s="64">
        <v>1026</v>
      </c>
      <c r="N115" s="64">
        <v>1196.9000000000001</v>
      </c>
      <c r="O115" s="110">
        <v>1596.8</v>
      </c>
      <c r="P115" s="274">
        <v>2529.6999999999998</v>
      </c>
    </row>
    <row r="116" spans="1:16" x14ac:dyDescent="0.2">
      <c r="A116" s="317" t="s">
        <v>254</v>
      </c>
      <c r="B116" s="44" t="s">
        <v>8</v>
      </c>
      <c r="C116" s="44" t="s">
        <v>8</v>
      </c>
      <c r="D116" s="44" t="s">
        <v>8</v>
      </c>
      <c r="E116" s="44" t="s">
        <v>8</v>
      </c>
      <c r="F116" s="44" t="s">
        <v>8</v>
      </c>
      <c r="G116" s="44" t="s">
        <v>8</v>
      </c>
      <c r="H116" s="44" t="s">
        <v>8</v>
      </c>
      <c r="I116" s="44" t="s">
        <v>8</v>
      </c>
      <c r="J116" s="44" t="s">
        <v>8</v>
      </c>
      <c r="K116" s="44" t="s">
        <v>8</v>
      </c>
      <c r="L116" s="44" t="s">
        <v>8</v>
      </c>
      <c r="M116" s="44" t="s">
        <v>8</v>
      </c>
      <c r="N116" s="44" t="s">
        <v>8</v>
      </c>
      <c r="O116" s="45" t="s">
        <v>8</v>
      </c>
      <c r="P116" s="44" t="s">
        <v>8</v>
      </c>
    </row>
    <row r="117" spans="1:16" ht="22.5" x14ac:dyDescent="0.2">
      <c r="A117" s="361" t="s">
        <v>133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29"/>
      <c r="M117" s="36"/>
      <c r="N117" s="36"/>
      <c r="O117" s="62"/>
      <c r="P117" s="36"/>
    </row>
    <row r="118" spans="1:16" x14ac:dyDescent="0.2">
      <c r="A118" s="317" t="s">
        <v>82</v>
      </c>
      <c r="B118" s="44" t="s">
        <v>8</v>
      </c>
      <c r="C118" s="44" t="s">
        <v>8</v>
      </c>
      <c r="D118" s="44" t="s">
        <v>8</v>
      </c>
      <c r="E118" s="44" t="s">
        <v>8</v>
      </c>
      <c r="F118" s="44" t="s">
        <v>8</v>
      </c>
      <c r="G118" s="44" t="s">
        <v>8</v>
      </c>
      <c r="H118" s="44" t="s">
        <v>8</v>
      </c>
      <c r="I118" s="44" t="s">
        <v>8</v>
      </c>
      <c r="J118" s="44" t="s">
        <v>8</v>
      </c>
      <c r="K118" s="44" t="s">
        <v>8</v>
      </c>
      <c r="L118" s="44" t="s">
        <v>8</v>
      </c>
      <c r="M118" s="44" t="s">
        <v>8</v>
      </c>
      <c r="N118" s="44" t="s">
        <v>8</v>
      </c>
      <c r="O118" s="45" t="s">
        <v>8</v>
      </c>
      <c r="P118" s="44" t="s">
        <v>8</v>
      </c>
    </row>
    <row r="119" spans="1:16" ht="22.5" x14ac:dyDescent="0.2">
      <c r="A119" s="317" t="s">
        <v>134</v>
      </c>
      <c r="B119" s="44" t="s">
        <v>8</v>
      </c>
      <c r="C119" s="44" t="s">
        <v>8</v>
      </c>
      <c r="D119" s="44" t="s">
        <v>8</v>
      </c>
      <c r="E119" s="44" t="s">
        <v>8</v>
      </c>
      <c r="F119" s="44" t="s">
        <v>8</v>
      </c>
      <c r="G119" s="44" t="s">
        <v>8</v>
      </c>
      <c r="H119" s="44" t="s">
        <v>8</v>
      </c>
      <c r="I119" s="44" t="s">
        <v>8</v>
      </c>
      <c r="J119" s="44" t="s">
        <v>8</v>
      </c>
      <c r="K119" s="44" t="s">
        <v>8</v>
      </c>
      <c r="L119" s="44" t="s">
        <v>8</v>
      </c>
      <c r="M119" s="44" t="s">
        <v>8</v>
      </c>
      <c r="N119" s="44" t="s">
        <v>8</v>
      </c>
      <c r="O119" s="45" t="s">
        <v>8</v>
      </c>
      <c r="P119" s="44" t="s">
        <v>8</v>
      </c>
    </row>
    <row r="120" spans="1:16" x14ac:dyDescent="0.2">
      <c r="A120" s="361" t="s">
        <v>135</v>
      </c>
      <c r="B120" s="44" t="s">
        <v>8</v>
      </c>
      <c r="C120" s="44" t="s">
        <v>8</v>
      </c>
      <c r="D120" s="44" t="s">
        <v>8</v>
      </c>
      <c r="E120" s="44" t="s">
        <v>8</v>
      </c>
      <c r="F120" s="44" t="s">
        <v>8</v>
      </c>
      <c r="G120" s="44" t="s">
        <v>8</v>
      </c>
      <c r="H120" s="44" t="s">
        <v>8</v>
      </c>
      <c r="I120" s="44" t="s">
        <v>8</v>
      </c>
      <c r="J120" s="44" t="s">
        <v>8</v>
      </c>
      <c r="K120" s="44" t="s">
        <v>8</v>
      </c>
      <c r="L120" s="44" t="s">
        <v>8</v>
      </c>
      <c r="M120" s="44" t="s">
        <v>8</v>
      </c>
      <c r="N120" s="44" t="s">
        <v>8</v>
      </c>
      <c r="O120" s="45" t="s">
        <v>8</v>
      </c>
      <c r="P120" s="44" t="s">
        <v>8</v>
      </c>
    </row>
    <row r="121" spans="1:16" x14ac:dyDescent="0.2">
      <c r="A121" s="361" t="s">
        <v>136</v>
      </c>
      <c r="B121" s="44" t="s">
        <v>8</v>
      </c>
      <c r="C121" s="44" t="s">
        <v>8</v>
      </c>
      <c r="D121" s="44" t="s">
        <v>8</v>
      </c>
      <c r="E121" s="44" t="s">
        <v>8</v>
      </c>
      <c r="F121" s="44" t="s">
        <v>8</v>
      </c>
      <c r="G121" s="44" t="s">
        <v>8</v>
      </c>
      <c r="H121" s="44" t="s">
        <v>8</v>
      </c>
      <c r="I121" s="44" t="s">
        <v>8</v>
      </c>
      <c r="J121" s="44" t="s">
        <v>8</v>
      </c>
      <c r="K121" s="44" t="s">
        <v>8</v>
      </c>
      <c r="L121" s="44" t="s">
        <v>8</v>
      </c>
      <c r="M121" s="44" t="s">
        <v>8</v>
      </c>
      <c r="N121" s="44" t="s">
        <v>8</v>
      </c>
      <c r="O121" s="45" t="s">
        <v>8</v>
      </c>
      <c r="P121" s="44" t="s">
        <v>8</v>
      </c>
    </row>
    <row r="122" spans="1:16" x14ac:dyDescent="0.2">
      <c r="A122" s="317" t="s">
        <v>82</v>
      </c>
      <c r="B122" s="44" t="s">
        <v>8</v>
      </c>
      <c r="C122" s="44" t="s">
        <v>8</v>
      </c>
      <c r="D122" s="44" t="s">
        <v>8</v>
      </c>
      <c r="E122" s="44" t="s">
        <v>8</v>
      </c>
      <c r="F122" s="44" t="s">
        <v>8</v>
      </c>
      <c r="G122" s="44" t="s">
        <v>8</v>
      </c>
      <c r="H122" s="44" t="s">
        <v>8</v>
      </c>
      <c r="I122" s="44" t="s">
        <v>8</v>
      </c>
      <c r="J122" s="44" t="s">
        <v>8</v>
      </c>
      <c r="K122" s="44" t="s">
        <v>8</v>
      </c>
      <c r="L122" s="44" t="s">
        <v>8</v>
      </c>
      <c r="M122" s="44" t="s">
        <v>8</v>
      </c>
      <c r="N122" s="44" t="s">
        <v>8</v>
      </c>
      <c r="O122" s="45" t="s">
        <v>8</v>
      </c>
      <c r="P122" s="44" t="s">
        <v>8</v>
      </c>
    </row>
    <row r="123" spans="1:16" ht="22.5" x14ac:dyDescent="0.2">
      <c r="A123" s="317" t="s">
        <v>137</v>
      </c>
      <c r="B123" s="44" t="s">
        <v>8</v>
      </c>
      <c r="C123" s="44" t="s">
        <v>8</v>
      </c>
      <c r="D123" s="44" t="s">
        <v>8</v>
      </c>
      <c r="E123" s="44" t="s">
        <v>8</v>
      </c>
      <c r="F123" s="44" t="s">
        <v>8</v>
      </c>
      <c r="G123" s="44" t="s">
        <v>8</v>
      </c>
      <c r="H123" s="44" t="s">
        <v>8</v>
      </c>
      <c r="I123" s="44" t="s">
        <v>8</v>
      </c>
      <c r="J123" s="44" t="s">
        <v>8</v>
      </c>
      <c r="K123" s="44" t="s">
        <v>8</v>
      </c>
      <c r="L123" s="44" t="s">
        <v>8</v>
      </c>
      <c r="M123" s="44" t="s">
        <v>8</v>
      </c>
      <c r="N123" s="44" t="s">
        <v>8</v>
      </c>
      <c r="O123" s="45" t="s">
        <v>8</v>
      </c>
      <c r="P123" s="44" t="s">
        <v>8</v>
      </c>
    </row>
    <row r="124" spans="1:16" x14ac:dyDescent="0.2">
      <c r="A124" s="361" t="s">
        <v>138</v>
      </c>
      <c r="B124" s="44" t="s">
        <v>8</v>
      </c>
      <c r="C124" s="44" t="s">
        <v>8</v>
      </c>
      <c r="D124" s="44" t="s">
        <v>8</v>
      </c>
      <c r="E124" s="44" t="s">
        <v>8</v>
      </c>
      <c r="F124" s="44" t="s">
        <v>8</v>
      </c>
      <c r="G124" s="44" t="s">
        <v>8</v>
      </c>
      <c r="H124" s="44" t="s">
        <v>8</v>
      </c>
      <c r="I124" s="44" t="s">
        <v>8</v>
      </c>
      <c r="J124" s="44" t="s">
        <v>8</v>
      </c>
      <c r="K124" s="44" t="s">
        <v>8</v>
      </c>
      <c r="L124" s="44" t="s">
        <v>8</v>
      </c>
      <c r="M124" s="44" t="s">
        <v>8</v>
      </c>
      <c r="N124" s="44" t="s">
        <v>8</v>
      </c>
      <c r="O124" s="45" t="s">
        <v>8</v>
      </c>
      <c r="P124" s="44" t="s">
        <v>8</v>
      </c>
    </row>
    <row r="125" spans="1:16" x14ac:dyDescent="0.2">
      <c r="A125" s="317" t="s">
        <v>82</v>
      </c>
      <c r="B125" s="44" t="s">
        <v>8</v>
      </c>
      <c r="C125" s="44" t="s">
        <v>8</v>
      </c>
      <c r="D125" s="44" t="s">
        <v>8</v>
      </c>
      <c r="E125" s="44" t="s">
        <v>8</v>
      </c>
      <c r="F125" s="44" t="s">
        <v>8</v>
      </c>
      <c r="G125" s="44" t="s">
        <v>8</v>
      </c>
      <c r="H125" s="44" t="s">
        <v>8</v>
      </c>
      <c r="I125" s="44" t="s">
        <v>8</v>
      </c>
      <c r="J125" s="44" t="s">
        <v>8</v>
      </c>
      <c r="K125" s="44" t="s">
        <v>8</v>
      </c>
      <c r="L125" s="44" t="s">
        <v>8</v>
      </c>
      <c r="M125" s="44" t="s">
        <v>8</v>
      </c>
      <c r="N125" s="44" t="s">
        <v>8</v>
      </c>
      <c r="O125" s="45" t="s">
        <v>8</v>
      </c>
      <c r="P125" s="44" t="s">
        <v>8</v>
      </c>
    </row>
    <row r="126" spans="1:16" ht="22.5" x14ac:dyDescent="0.2">
      <c r="A126" s="317" t="s">
        <v>139</v>
      </c>
      <c r="B126" s="44" t="s">
        <v>8</v>
      </c>
      <c r="C126" s="44" t="s">
        <v>8</v>
      </c>
      <c r="D126" s="44" t="s">
        <v>8</v>
      </c>
      <c r="E126" s="44" t="s">
        <v>8</v>
      </c>
      <c r="F126" s="44" t="s">
        <v>8</v>
      </c>
      <c r="G126" s="44" t="s">
        <v>8</v>
      </c>
      <c r="H126" s="44" t="s">
        <v>8</v>
      </c>
      <c r="I126" s="44" t="s">
        <v>8</v>
      </c>
      <c r="J126" s="44" t="s">
        <v>8</v>
      </c>
      <c r="K126" s="44" t="s">
        <v>8</v>
      </c>
      <c r="L126" s="44" t="s">
        <v>8</v>
      </c>
      <c r="M126" s="44" t="s">
        <v>8</v>
      </c>
      <c r="N126" s="44" t="s">
        <v>8</v>
      </c>
      <c r="O126" s="45" t="s">
        <v>8</v>
      </c>
      <c r="P126" s="44" t="s">
        <v>8</v>
      </c>
    </row>
    <row r="127" spans="1:16" ht="22.5" x14ac:dyDescent="0.2">
      <c r="A127" s="361" t="s">
        <v>425</v>
      </c>
      <c r="B127" s="44" t="s">
        <v>8</v>
      </c>
      <c r="C127" s="44" t="s">
        <v>8</v>
      </c>
      <c r="D127" s="44" t="s">
        <v>8</v>
      </c>
      <c r="E127" s="44" t="s">
        <v>8</v>
      </c>
      <c r="F127" s="44" t="s">
        <v>8</v>
      </c>
      <c r="G127" s="44" t="s">
        <v>8</v>
      </c>
      <c r="H127" s="44" t="s">
        <v>8</v>
      </c>
      <c r="I127" s="44" t="s">
        <v>8</v>
      </c>
      <c r="J127" s="44" t="s">
        <v>8</v>
      </c>
      <c r="K127" s="44" t="s">
        <v>8</v>
      </c>
      <c r="L127" s="44" t="s">
        <v>8</v>
      </c>
      <c r="M127" s="44" t="s">
        <v>8</v>
      </c>
      <c r="N127" s="44" t="s">
        <v>8</v>
      </c>
      <c r="O127" s="45" t="s">
        <v>8</v>
      </c>
      <c r="P127" s="44" t="s">
        <v>8</v>
      </c>
    </row>
    <row r="128" spans="1:16" x14ac:dyDescent="0.2">
      <c r="A128" s="361" t="s">
        <v>426</v>
      </c>
      <c r="B128" s="44" t="s">
        <v>8</v>
      </c>
      <c r="C128" s="44" t="s">
        <v>8</v>
      </c>
      <c r="D128" s="44" t="s">
        <v>8</v>
      </c>
      <c r="E128" s="44" t="s">
        <v>8</v>
      </c>
      <c r="F128" s="44" t="s">
        <v>8</v>
      </c>
      <c r="G128" s="44" t="s">
        <v>8</v>
      </c>
      <c r="H128" s="44" t="s">
        <v>8</v>
      </c>
      <c r="I128" s="44" t="s">
        <v>8</v>
      </c>
      <c r="J128" s="44" t="s">
        <v>8</v>
      </c>
      <c r="K128" s="44" t="s">
        <v>8</v>
      </c>
      <c r="L128" s="44" t="s">
        <v>8</v>
      </c>
      <c r="M128" s="44" t="s">
        <v>8</v>
      </c>
      <c r="N128" s="44" t="s">
        <v>8</v>
      </c>
      <c r="O128" s="45" t="s">
        <v>8</v>
      </c>
      <c r="P128" s="44" t="s">
        <v>8</v>
      </c>
    </row>
    <row r="129" spans="1:16" x14ac:dyDescent="0.2">
      <c r="A129" s="361" t="s">
        <v>427</v>
      </c>
      <c r="B129" s="44" t="s">
        <v>8</v>
      </c>
      <c r="C129" s="44" t="s">
        <v>8</v>
      </c>
      <c r="D129" s="44" t="s">
        <v>8</v>
      </c>
      <c r="E129" s="44" t="s">
        <v>8</v>
      </c>
      <c r="F129" s="44" t="s">
        <v>8</v>
      </c>
      <c r="G129" s="44" t="s">
        <v>8</v>
      </c>
      <c r="H129" s="44" t="s">
        <v>8</v>
      </c>
      <c r="I129" s="44" t="s">
        <v>8</v>
      </c>
      <c r="J129" s="44" t="s">
        <v>8</v>
      </c>
      <c r="K129" s="44" t="s">
        <v>8</v>
      </c>
      <c r="L129" s="44" t="s">
        <v>8</v>
      </c>
      <c r="M129" s="44" t="s">
        <v>8</v>
      </c>
      <c r="N129" s="44" t="s">
        <v>8</v>
      </c>
      <c r="O129" s="45" t="s">
        <v>8</v>
      </c>
      <c r="P129" s="44" t="s">
        <v>8</v>
      </c>
    </row>
    <row r="130" spans="1:16" x14ac:dyDescent="0.2">
      <c r="A130" s="361" t="s">
        <v>142</v>
      </c>
      <c r="B130" s="44" t="s">
        <v>8</v>
      </c>
      <c r="C130" s="44" t="s">
        <v>8</v>
      </c>
      <c r="D130" s="44" t="s">
        <v>8</v>
      </c>
      <c r="E130" s="44" t="s">
        <v>8</v>
      </c>
      <c r="F130" s="44" t="s">
        <v>8</v>
      </c>
      <c r="G130" s="44" t="s">
        <v>8</v>
      </c>
      <c r="H130" s="44" t="s">
        <v>8</v>
      </c>
      <c r="I130" s="44" t="s">
        <v>8</v>
      </c>
      <c r="J130" s="44" t="s">
        <v>8</v>
      </c>
      <c r="K130" s="44" t="s">
        <v>8</v>
      </c>
      <c r="L130" s="44" t="s">
        <v>8</v>
      </c>
      <c r="M130" s="44" t="s">
        <v>8</v>
      </c>
      <c r="N130" s="44" t="s">
        <v>8</v>
      </c>
      <c r="O130" s="45" t="s">
        <v>8</v>
      </c>
      <c r="P130" s="44" t="s">
        <v>8</v>
      </c>
    </row>
    <row r="131" spans="1:16" x14ac:dyDescent="0.2">
      <c r="A131" s="361" t="s">
        <v>143</v>
      </c>
      <c r="B131" s="44" t="s">
        <v>8</v>
      </c>
      <c r="C131" s="44" t="s">
        <v>8</v>
      </c>
      <c r="D131" s="44" t="s">
        <v>8</v>
      </c>
      <c r="E131" s="44" t="s">
        <v>8</v>
      </c>
      <c r="F131" s="44" t="s">
        <v>8</v>
      </c>
      <c r="G131" s="44" t="s">
        <v>8</v>
      </c>
      <c r="H131" s="44" t="s">
        <v>8</v>
      </c>
      <c r="I131" s="44" t="s">
        <v>8</v>
      </c>
      <c r="J131" s="44" t="s">
        <v>8</v>
      </c>
      <c r="K131" s="44" t="s">
        <v>8</v>
      </c>
      <c r="L131" s="44" t="s">
        <v>8</v>
      </c>
      <c r="M131" s="44" t="s">
        <v>8</v>
      </c>
      <c r="N131" s="44" t="s">
        <v>8</v>
      </c>
      <c r="O131" s="45" t="s">
        <v>8</v>
      </c>
      <c r="P131" s="44" t="s">
        <v>8</v>
      </c>
    </row>
    <row r="132" spans="1:16" ht="22.5" x14ac:dyDescent="0.2">
      <c r="A132" s="361" t="s">
        <v>145</v>
      </c>
      <c r="B132" s="44" t="s">
        <v>8</v>
      </c>
      <c r="C132" s="44" t="s">
        <v>8</v>
      </c>
      <c r="D132" s="44" t="s">
        <v>8</v>
      </c>
      <c r="E132" s="44" t="s">
        <v>8</v>
      </c>
      <c r="F132" s="44" t="s">
        <v>8</v>
      </c>
      <c r="G132" s="44" t="s">
        <v>8</v>
      </c>
      <c r="H132" s="44" t="s">
        <v>8</v>
      </c>
      <c r="I132" s="44" t="s">
        <v>8</v>
      </c>
      <c r="J132" s="44" t="s">
        <v>8</v>
      </c>
      <c r="K132" s="44" t="s">
        <v>8</v>
      </c>
      <c r="L132" s="44" t="s">
        <v>8</v>
      </c>
      <c r="M132" s="44" t="s">
        <v>8</v>
      </c>
      <c r="N132" s="44" t="s">
        <v>8</v>
      </c>
      <c r="O132" s="45" t="s">
        <v>8</v>
      </c>
      <c r="P132" s="44" t="s">
        <v>8</v>
      </c>
    </row>
    <row r="133" spans="1:16" x14ac:dyDescent="0.2">
      <c r="A133" s="361" t="s">
        <v>426</v>
      </c>
      <c r="B133" s="44" t="s">
        <v>8</v>
      </c>
      <c r="C133" s="44" t="s">
        <v>8</v>
      </c>
      <c r="D133" s="44" t="s">
        <v>8</v>
      </c>
      <c r="E133" s="44" t="s">
        <v>8</v>
      </c>
      <c r="F133" s="44" t="s">
        <v>8</v>
      </c>
      <c r="G133" s="44" t="s">
        <v>8</v>
      </c>
      <c r="H133" s="44" t="s">
        <v>8</v>
      </c>
      <c r="I133" s="44" t="s">
        <v>8</v>
      </c>
      <c r="J133" s="44" t="s">
        <v>8</v>
      </c>
      <c r="K133" s="44" t="s">
        <v>8</v>
      </c>
      <c r="L133" s="44" t="s">
        <v>8</v>
      </c>
      <c r="M133" s="44" t="s">
        <v>8</v>
      </c>
      <c r="N133" s="44" t="s">
        <v>8</v>
      </c>
      <c r="O133" s="45" t="s">
        <v>8</v>
      </c>
      <c r="P133" s="44" t="s">
        <v>8</v>
      </c>
    </row>
    <row r="134" spans="1:16" x14ac:dyDescent="0.2">
      <c r="A134" s="361" t="s">
        <v>427</v>
      </c>
      <c r="B134" s="44" t="s">
        <v>8</v>
      </c>
      <c r="C134" s="44" t="s">
        <v>8</v>
      </c>
      <c r="D134" s="44" t="s">
        <v>8</v>
      </c>
      <c r="E134" s="44" t="s">
        <v>8</v>
      </c>
      <c r="F134" s="44" t="s">
        <v>8</v>
      </c>
      <c r="G134" s="44" t="s">
        <v>8</v>
      </c>
      <c r="H134" s="44" t="s">
        <v>8</v>
      </c>
      <c r="I134" s="44" t="s">
        <v>8</v>
      </c>
      <c r="J134" s="44" t="s">
        <v>8</v>
      </c>
      <c r="K134" s="44" t="s">
        <v>8</v>
      </c>
      <c r="L134" s="44" t="s">
        <v>8</v>
      </c>
      <c r="M134" s="44" t="s">
        <v>8</v>
      </c>
      <c r="N134" s="44" t="s">
        <v>8</v>
      </c>
      <c r="O134" s="45" t="s">
        <v>8</v>
      </c>
      <c r="P134" s="44" t="s">
        <v>8</v>
      </c>
    </row>
    <row r="135" spans="1:16" x14ac:dyDescent="0.2">
      <c r="A135" s="361" t="s">
        <v>142</v>
      </c>
      <c r="B135" s="44" t="s">
        <v>8</v>
      </c>
      <c r="C135" s="44" t="s">
        <v>8</v>
      </c>
      <c r="D135" s="44" t="s">
        <v>8</v>
      </c>
      <c r="E135" s="44" t="s">
        <v>8</v>
      </c>
      <c r="F135" s="44" t="s">
        <v>8</v>
      </c>
      <c r="G135" s="44" t="s">
        <v>8</v>
      </c>
      <c r="H135" s="44" t="s">
        <v>8</v>
      </c>
      <c r="I135" s="44" t="s">
        <v>8</v>
      </c>
      <c r="J135" s="44" t="s">
        <v>8</v>
      </c>
      <c r="K135" s="44" t="s">
        <v>8</v>
      </c>
      <c r="L135" s="44" t="s">
        <v>8</v>
      </c>
      <c r="M135" s="44" t="s">
        <v>8</v>
      </c>
      <c r="N135" s="44" t="s">
        <v>8</v>
      </c>
      <c r="O135" s="45" t="s">
        <v>8</v>
      </c>
      <c r="P135" s="44" t="s">
        <v>8</v>
      </c>
    </row>
    <row r="136" spans="1:16" x14ac:dyDescent="0.2">
      <c r="A136" s="361" t="s">
        <v>146</v>
      </c>
      <c r="B136" s="44" t="s">
        <v>8</v>
      </c>
      <c r="C136" s="44" t="s">
        <v>8</v>
      </c>
      <c r="D136" s="44" t="s">
        <v>8</v>
      </c>
      <c r="E136" s="44" t="s">
        <v>8</v>
      </c>
      <c r="F136" s="44" t="s">
        <v>8</v>
      </c>
      <c r="G136" s="44" t="s">
        <v>8</v>
      </c>
      <c r="H136" s="44" t="s">
        <v>8</v>
      </c>
      <c r="I136" s="44" t="s">
        <v>8</v>
      </c>
      <c r="J136" s="44" t="s">
        <v>8</v>
      </c>
      <c r="K136" s="44" t="s">
        <v>8</v>
      </c>
      <c r="L136" s="44" t="s">
        <v>8</v>
      </c>
      <c r="M136" s="44" t="s">
        <v>8</v>
      </c>
      <c r="N136" s="44" t="s">
        <v>8</v>
      </c>
      <c r="O136" s="45" t="s">
        <v>8</v>
      </c>
      <c r="P136" s="44" t="s">
        <v>8</v>
      </c>
    </row>
    <row r="137" spans="1:16" x14ac:dyDescent="0.2">
      <c r="A137" s="361" t="s">
        <v>152</v>
      </c>
      <c r="B137" s="44" t="s">
        <v>8</v>
      </c>
      <c r="C137" s="44" t="s">
        <v>8</v>
      </c>
      <c r="D137" s="44" t="s">
        <v>8</v>
      </c>
      <c r="E137" s="44" t="s">
        <v>8</v>
      </c>
      <c r="F137" s="44" t="s">
        <v>8</v>
      </c>
      <c r="G137" s="44" t="s">
        <v>8</v>
      </c>
      <c r="H137" s="44" t="s">
        <v>8</v>
      </c>
      <c r="I137" s="44" t="s">
        <v>8</v>
      </c>
      <c r="J137" s="44" t="s">
        <v>8</v>
      </c>
      <c r="K137" s="44" t="s">
        <v>8</v>
      </c>
      <c r="L137" s="44" t="s">
        <v>8</v>
      </c>
      <c r="M137" s="44" t="s">
        <v>8</v>
      </c>
      <c r="N137" s="44" t="s">
        <v>8</v>
      </c>
      <c r="O137" s="45" t="s">
        <v>8</v>
      </c>
      <c r="P137" s="44" t="s">
        <v>8</v>
      </c>
    </row>
    <row r="138" spans="1:16" x14ac:dyDescent="0.2">
      <c r="A138" s="361" t="s">
        <v>153</v>
      </c>
      <c r="B138" s="44" t="s">
        <v>8</v>
      </c>
      <c r="C138" s="44" t="s">
        <v>8</v>
      </c>
      <c r="D138" s="44" t="s">
        <v>8</v>
      </c>
      <c r="E138" s="44" t="s">
        <v>8</v>
      </c>
      <c r="F138" s="44" t="s">
        <v>8</v>
      </c>
      <c r="G138" s="44" t="s">
        <v>8</v>
      </c>
      <c r="H138" s="44" t="s">
        <v>8</v>
      </c>
      <c r="I138" s="44" t="s">
        <v>8</v>
      </c>
      <c r="J138" s="44" t="s">
        <v>8</v>
      </c>
      <c r="K138" s="44" t="s">
        <v>8</v>
      </c>
      <c r="L138" s="44" t="s">
        <v>8</v>
      </c>
      <c r="M138" s="44" t="s">
        <v>8</v>
      </c>
      <c r="N138" s="44" t="s">
        <v>8</v>
      </c>
      <c r="O138" s="45" t="s">
        <v>8</v>
      </c>
      <c r="P138" s="44" t="s">
        <v>8</v>
      </c>
    </row>
    <row r="139" spans="1:16" x14ac:dyDescent="0.2">
      <c r="A139" s="73" t="s">
        <v>155</v>
      </c>
      <c r="B139" s="44" t="s">
        <v>8</v>
      </c>
      <c r="C139" s="44" t="s">
        <v>8</v>
      </c>
      <c r="D139" s="44" t="s">
        <v>8</v>
      </c>
      <c r="E139" s="44" t="s">
        <v>8</v>
      </c>
      <c r="F139" s="44" t="s">
        <v>8</v>
      </c>
      <c r="G139" s="44" t="s">
        <v>8</v>
      </c>
      <c r="H139" s="44" t="s">
        <v>8</v>
      </c>
      <c r="I139" s="44" t="s">
        <v>8</v>
      </c>
      <c r="J139" s="44" t="s">
        <v>8</v>
      </c>
      <c r="K139" s="44" t="s">
        <v>8</v>
      </c>
      <c r="L139" s="44" t="s">
        <v>8</v>
      </c>
      <c r="M139" s="44" t="s">
        <v>8</v>
      </c>
      <c r="N139" s="44" t="s">
        <v>8</v>
      </c>
      <c r="O139" s="45" t="s">
        <v>8</v>
      </c>
      <c r="P139" s="44" t="s">
        <v>8</v>
      </c>
    </row>
    <row r="140" spans="1:16" x14ac:dyDescent="0.2">
      <c r="A140" s="361" t="s">
        <v>156</v>
      </c>
      <c r="B140" s="44" t="s">
        <v>8</v>
      </c>
      <c r="C140" s="44" t="s">
        <v>8</v>
      </c>
      <c r="D140" s="44" t="s">
        <v>8</v>
      </c>
      <c r="E140" s="44" t="s">
        <v>8</v>
      </c>
      <c r="F140" s="44" t="s">
        <v>8</v>
      </c>
      <c r="G140" s="44" t="s">
        <v>8</v>
      </c>
      <c r="H140" s="44" t="s">
        <v>8</v>
      </c>
      <c r="I140" s="44" t="s">
        <v>8</v>
      </c>
      <c r="J140" s="44" t="s">
        <v>8</v>
      </c>
      <c r="K140" s="44" t="s">
        <v>8</v>
      </c>
      <c r="L140" s="44" t="s">
        <v>8</v>
      </c>
      <c r="M140" s="44" t="s">
        <v>8</v>
      </c>
      <c r="N140" s="44" t="s">
        <v>8</v>
      </c>
      <c r="O140" s="45" t="s">
        <v>8</v>
      </c>
      <c r="P140" s="44" t="s">
        <v>8</v>
      </c>
    </row>
    <row r="141" spans="1:16" x14ac:dyDescent="0.2">
      <c r="A141" s="361" t="s">
        <v>157</v>
      </c>
      <c r="B141" s="44" t="s">
        <v>8</v>
      </c>
      <c r="C141" s="44" t="s">
        <v>8</v>
      </c>
      <c r="D141" s="44" t="s">
        <v>8</v>
      </c>
      <c r="E141" s="44" t="s">
        <v>8</v>
      </c>
      <c r="F141" s="44" t="s">
        <v>8</v>
      </c>
      <c r="G141" s="44" t="s">
        <v>8</v>
      </c>
      <c r="H141" s="44" t="s">
        <v>8</v>
      </c>
      <c r="I141" s="44" t="s">
        <v>8</v>
      </c>
      <c r="J141" s="44" t="s">
        <v>8</v>
      </c>
      <c r="K141" s="44" t="s">
        <v>8</v>
      </c>
      <c r="L141" s="44" t="s">
        <v>8</v>
      </c>
      <c r="M141" s="44" t="s">
        <v>8</v>
      </c>
      <c r="N141" s="44" t="s">
        <v>8</v>
      </c>
      <c r="O141" s="45" t="s">
        <v>8</v>
      </c>
      <c r="P141" s="44" t="s">
        <v>8</v>
      </c>
    </row>
    <row r="142" spans="1:16" x14ac:dyDescent="0.2">
      <c r="A142" s="361" t="s">
        <v>428</v>
      </c>
      <c r="B142" s="44" t="s">
        <v>8</v>
      </c>
      <c r="C142" s="44" t="s">
        <v>8</v>
      </c>
      <c r="D142" s="44" t="s">
        <v>8</v>
      </c>
      <c r="E142" s="44" t="s">
        <v>8</v>
      </c>
      <c r="F142" s="44" t="s">
        <v>8</v>
      </c>
      <c r="G142" s="44" t="s">
        <v>8</v>
      </c>
      <c r="H142" s="44" t="s">
        <v>8</v>
      </c>
      <c r="I142" s="44" t="s">
        <v>8</v>
      </c>
      <c r="J142" s="44" t="s">
        <v>8</v>
      </c>
      <c r="K142" s="44" t="s">
        <v>8</v>
      </c>
      <c r="L142" s="44" t="s">
        <v>8</v>
      </c>
      <c r="M142" s="44" t="s">
        <v>8</v>
      </c>
      <c r="N142" s="44" t="s">
        <v>8</v>
      </c>
      <c r="O142" s="45" t="s">
        <v>8</v>
      </c>
      <c r="P142" s="44" t="s">
        <v>8</v>
      </c>
    </row>
    <row r="143" spans="1:16" ht="22.5" x14ac:dyDescent="0.2">
      <c r="A143" s="317" t="s">
        <v>159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62"/>
      <c r="P143" s="19"/>
    </row>
    <row r="144" spans="1:16" x14ac:dyDescent="0.2">
      <c r="A144" s="317" t="s">
        <v>82</v>
      </c>
      <c r="B144" s="64" t="s">
        <v>8</v>
      </c>
      <c r="C144" s="64" t="s">
        <v>8</v>
      </c>
      <c r="D144" s="64" t="s">
        <v>8</v>
      </c>
      <c r="E144" s="64" t="s">
        <v>8</v>
      </c>
      <c r="F144" s="64" t="s">
        <v>8</v>
      </c>
      <c r="G144" s="64" t="s">
        <v>8</v>
      </c>
      <c r="H144" s="64" t="s">
        <v>8</v>
      </c>
      <c r="I144" s="64">
        <v>15820</v>
      </c>
      <c r="J144" s="64">
        <v>35872</v>
      </c>
      <c r="K144" s="64">
        <v>31321</v>
      </c>
      <c r="L144" s="64">
        <v>25889</v>
      </c>
      <c r="M144" s="64">
        <v>54550</v>
      </c>
      <c r="N144" s="64">
        <v>32740</v>
      </c>
      <c r="O144" s="773">
        <v>28582</v>
      </c>
      <c r="P144" s="1421">
        <v>31305.9</v>
      </c>
    </row>
    <row r="145" spans="1:16" x14ac:dyDescent="0.2">
      <c r="A145" s="317" t="s">
        <v>160</v>
      </c>
      <c r="B145" s="44" t="s">
        <v>8</v>
      </c>
      <c r="C145" s="44" t="s">
        <v>8</v>
      </c>
      <c r="D145" s="44" t="s">
        <v>8</v>
      </c>
      <c r="E145" s="44" t="s">
        <v>8</v>
      </c>
      <c r="F145" s="44" t="s">
        <v>8</v>
      </c>
      <c r="G145" s="44" t="s">
        <v>8</v>
      </c>
      <c r="H145" s="44" t="s">
        <v>8</v>
      </c>
      <c r="I145" s="44" t="s">
        <v>8</v>
      </c>
      <c r="J145" s="36">
        <v>213.3</v>
      </c>
      <c r="K145" s="36">
        <v>85.5</v>
      </c>
      <c r="L145" s="36">
        <v>82.2</v>
      </c>
      <c r="M145" s="36">
        <v>204.2</v>
      </c>
      <c r="N145" s="44" t="s">
        <v>8</v>
      </c>
      <c r="O145" s="773">
        <v>85</v>
      </c>
      <c r="P145" s="1421">
        <v>108.1</v>
      </c>
    </row>
    <row r="146" spans="1:16" ht="22.5" x14ac:dyDescent="0.2">
      <c r="A146" s="317" t="s">
        <v>162</v>
      </c>
      <c r="B146" s="30">
        <v>13367</v>
      </c>
      <c r="C146" s="30">
        <v>15397</v>
      </c>
      <c r="D146" s="30">
        <v>18406</v>
      </c>
      <c r="E146" s="30">
        <v>23088</v>
      </c>
      <c r="F146" s="30">
        <v>30249</v>
      </c>
      <c r="G146" s="30">
        <v>31613</v>
      </c>
      <c r="H146" s="30">
        <v>9879</v>
      </c>
      <c r="I146" s="30">
        <v>25870</v>
      </c>
      <c r="J146" s="30">
        <v>47102</v>
      </c>
      <c r="K146" s="30">
        <v>21753</v>
      </c>
      <c r="L146" s="30">
        <v>33360</v>
      </c>
      <c r="M146" s="30">
        <v>55140</v>
      </c>
      <c r="N146" s="30">
        <v>22336</v>
      </c>
      <c r="O146" s="773">
        <v>28684</v>
      </c>
      <c r="P146" s="1323">
        <v>37429</v>
      </c>
    </row>
    <row r="147" spans="1:16" x14ac:dyDescent="0.2">
      <c r="A147" s="317" t="s">
        <v>163</v>
      </c>
      <c r="B147" s="50">
        <v>13.4</v>
      </c>
      <c r="C147" s="50">
        <v>15.4</v>
      </c>
      <c r="D147" s="50">
        <v>18.399999999999999</v>
      </c>
      <c r="E147" s="50">
        <v>23.1</v>
      </c>
      <c r="F147" s="50">
        <v>30.2</v>
      </c>
      <c r="G147" s="50">
        <v>31.6</v>
      </c>
      <c r="H147" s="50">
        <v>9.9</v>
      </c>
      <c r="I147" s="50">
        <v>25.9</v>
      </c>
      <c r="J147" s="50">
        <v>47.1</v>
      </c>
      <c r="K147" s="50">
        <v>21.8</v>
      </c>
      <c r="L147" s="50">
        <v>33.4</v>
      </c>
      <c r="M147" s="50">
        <v>55.1</v>
      </c>
      <c r="N147" s="50">
        <v>22.3</v>
      </c>
      <c r="O147" s="773">
        <v>28.6</v>
      </c>
      <c r="P147" s="717">
        <v>37.4</v>
      </c>
    </row>
    <row r="148" spans="1:16" ht="22.5" x14ac:dyDescent="0.2">
      <c r="A148" s="317" t="s">
        <v>164</v>
      </c>
      <c r="B148" s="50">
        <v>99.2</v>
      </c>
      <c r="C148" s="50">
        <v>115.2</v>
      </c>
      <c r="D148" s="50">
        <v>119.5</v>
      </c>
      <c r="E148" s="50">
        <v>125.4</v>
      </c>
      <c r="F148" s="50">
        <v>131</v>
      </c>
      <c r="G148" s="50">
        <v>104.5</v>
      </c>
      <c r="H148" s="50">
        <v>32</v>
      </c>
      <c r="I148" s="50">
        <v>261.89999999999998</v>
      </c>
      <c r="J148" s="50">
        <v>182.1</v>
      </c>
      <c r="K148" s="50">
        <v>46.2</v>
      </c>
      <c r="L148" s="50">
        <v>153.4</v>
      </c>
      <c r="M148" s="50">
        <v>165.3</v>
      </c>
      <c r="N148" s="50">
        <v>40.4</v>
      </c>
      <c r="O148" s="773">
        <v>128.4</v>
      </c>
      <c r="P148" s="717">
        <v>130.5</v>
      </c>
    </row>
    <row r="149" spans="1:16" ht="22.5" x14ac:dyDescent="0.2">
      <c r="A149" s="361" t="s">
        <v>429</v>
      </c>
      <c r="B149" s="50">
        <v>99.2</v>
      </c>
      <c r="C149" s="50">
        <v>114.3</v>
      </c>
      <c r="D149" s="50">
        <v>136.6</v>
      </c>
      <c r="E149" s="50">
        <v>171.3</v>
      </c>
      <c r="F149" s="50">
        <v>224.3</v>
      </c>
      <c r="G149" s="50">
        <v>234.4</v>
      </c>
      <c r="H149" s="50">
        <v>75</v>
      </c>
      <c r="I149" s="50">
        <v>196.4</v>
      </c>
      <c r="J149" s="50">
        <v>357.6</v>
      </c>
      <c r="K149" s="50">
        <v>165.2</v>
      </c>
      <c r="L149" s="50">
        <v>253.5</v>
      </c>
      <c r="M149" s="50">
        <v>419</v>
      </c>
      <c r="N149" s="50">
        <v>169.3</v>
      </c>
      <c r="O149" s="773">
        <v>217.4</v>
      </c>
      <c r="P149" s="717">
        <v>283.7</v>
      </c>
    </row>
    <row r="150" spans="1:16" ht="22.5" x14ac:dyDescent="0.2">
      <c r="A150" s="317" t="s">
        <v>165</v>
      </c>
      <c r="B150" s="44" t="s">
        <v>8</v>
      </c>
      <c r="C150" s="44" t="s">
        <v>8</v>
      </c>
      <c r="D150" s="44" t="s">
        <v>8</v>
      </c>
      <c r="E150" s="44" t="s">
        <v>8</v>
      </c>
      <c r="F150" s="44" t="s">
        <v>8</v>
      </c>
      <c r="G150" s="44" t="s">
        <v>8</v>
      </c>
      <c r="H150" s="44" t="s">
        <v>8</v>
      </c>
      <c r="I150" s="44" t="s">
        <v>8</v>
      </c>
      <c r="J150" s="44" t="s">
        <v>8</v>
      </c>
      <c r="K150" s="44" t="s">
        <v>8</v>
      </c>
      <c r="L150" s="44" t="s">
        <v>8</v>
      </c>
      <c r="M150" s="44" t="s">
        <v>8</v>
      </c>
      <c r="N150" s="44" t="s">
        <v>8</v>
      </c>
      <c r="O150" s="1570" t="s">
        <v>8</v>
      </c>
      <c r="P150" s="1420" t="s">
        <v>8</v>
      </c>
    </row>
    <row r="151" spans="1:16" ht="22.5" x14ac:dyDescent="0.2">
      <c r="A151" s="317" t="s">
        <v>166</v>
      </c>
      <c r="B151" s="44" t="s">
        <v>8</v>
      </c>
      <c r="C151" s="44" t="s">
        <v>8</v>
      </c>
      <c r="D151" s="44" t="s">
        <v>8</v>
      </c>
      <c r="E151" s="44" t="s">
        <v>8</v>
      </c>
      <c r="F151" s="44" t="s">
        <v>8</v>
      </c>
      <c r="G151" s="44" t="s">
        <v>8</v>
      </c>
      <c r="H151" s="44" t="s">
        <v>8</v>
      </c>
      <c r="I151" s="44" t="s">
        <v>8</v>
      </c>
      <c r="J151" s="44" t="s">
        <v>8</v>
      </c>
      <c r="K151" s="44" t="s">
        <v>8</v>
      </c>
      <c r="L151" s="44" t="s">
        <v>8</v>
      </c>
      <c r="M151" s="44" t="s">
        <v>8</v>
      </c>
      <c r="N151" s="44" t="s">
        <v>8</v>
      </c>
      <c r="O151" s="1570" t="s">
        <v>8</v>
      </c>
      <c r="P151" s="1420" t="s">
        <v>8</v>
      </c>
    </row>
    <row r="152" spans="1:16" ht="22.5" x14ac:dyDescent="0.2">
      <c r="A152" s="317" t="s">
        <v>167</v>
      </c>
      <c r="B152" s="44" t="s">
        <v>8</v>
      </c>
      <c r="C152" s="44" t="s">
        <v>8</v>
      </c>
      <c r="D152" s="44" t="s">
        <v>8</v>
      </c>
      <c r="E152" s="30" t="s">
        <v>8</v>
      </c>
      <c r="F152" s="30" t="s">
        <v>8</v>
      </c>
      <c r="G152" s="30" t="s">
        <v>8</v>
      </c>
      <c r="H152" s="30" t="s">
        <v>8</v>
      </c>
      <c r="I152" s="30">
        <v>320</v>
      </c>
      <c r="J152" s="30">
        <v>240</v>
      </c>
      <c r="K152" s="44" t="s">
        <v>8</v>
      </c>
      <c r="L152" s="44" t="s">
        <v>8</v>
      </c>
      <c r="M152" s="44" t="s">
        <v>8</v>
      </c>
      <c r="N152" s="44" t="s">
        <v>8</v>
      </c>
      <c r="O152" s="1570" t="s">
        <v>8</v>
      </c>
      <c r="P152" s="1420" t="s">
        <v>8</v>
      </c>
    </row>
    <row r="153" spans="1:16" x14ac:dyDescent="0.2">
      <c r="A153" s="317" t="s">
        <v>377</v>
      </c>
      <c r="B153" s="44" t="s">
        <v>8</v>
      </c>
      <c r="C153" s="44" t="s">
        <v>8</v>
      </c>
      <c r="D153" s="44" t="s">
        <v>8</v>
      </c>
      <c r="E153" s="30" t="s">
        <v>8</v>
      </c>
      <c r="F153" s="30" t="s">
        <v>8</v>
      </c>
      <c r="G153" s="30" t="s">
        <v>8</v>
      </c>
      <c r="H153" s="30" t="s">
        <v>8</v>
      </c>
      <c r="I153" s="30" t="s">
        <v>8</v>
      </c>
      <c r="J153" s="30" t="s">
        <v>8</v>
      </c>
      <c r="K153" s="44" t="s">
        <v>8</v>
      </c>
      <c r="L153" s="44" t="s">
        <v>8</v>
      </c>
      <c r="M153" s="44" t="s">
        <v>8</v>
      </c>
      <c r="N153" s="44" t="s">
        <v>8</v>
      </c>
      <c r="O153" s="1570" t="s">
        <v>8</v>
      </c>
      <c r="P153" s="1420" t="s">
        <v>8</v>
      </c>
    </row>
    <row r="154" spans="1:16" x14ac:dyDescent="0.2">
      <c r="A154" s="317" t="s">
        <v>430</v>
      </c>
      <c r="B154" s="44" t="s">
        <v>8</v>
      </c>
      <c r="C154" s="44" t="s">
        <v>8</v>
      </c>
      <c r="D154" s="44" t="s">
        <v>8</v>
      </c>
      <c r="E154" s="30" t="s">
        <v>8</v>
      </c>
      <c r="F154" s="30" t="s">
        <v>8</v>
      </c>
      <c r="G154" s="30" t="s">
        <v>8</v>
      </c>
      <c r="H154" s="30" t="s">
        <v>8</v>
      </c>
      <c r="I154" s="30" t="s">
        <v>8</v>
      </c>
      <c r="J154" s="30" t="s">
        <v>8</v>
      </c>
      <c r="K154" s="44" t="s">
        <v>8</v>
      </c>
      <c r="L154" s="44" t="s">
        <v>8</v>
      </c>
      <c r="M154" s="44" t="s">
        <v>8</v>
      </c>
      <c r="N154" s="44" t="s">
        <v>8</v>
      </c>
      <c r="O154" s="1570" t="s">
        <v>8</v>
      </c>
      <c r="P154" s="1420" t="s">
        <v>8</v>
      </c>
    </row>
    <row r="155" spans="1:16" ht="22.5" x14ac:dyDescent="0.2">
      <c r="A155" s="317" t="s">
        <v>431</v>
      </c>
      <c r="B155" s="44" t="s">
        <v>8</v>
      </c>
      <c r="C155" s="44" t="s">
        <v>8</v>
      </c>
      <c r="D155" s="44" t="s">
        <v>8</v>
      </c>
      <c r="E155" s="30">
        <v>500</v>
      </c>
      <c r="F155" s="30" t="s">
        <v>8</v>
      </c>
      <c r="G155" s="30" t="s">
        <v>8</v>
      </c>
      <c r="H155" s="30" t="s">
        <v>8</v>
      </c>
      <c r="I155" s="30" t="s">
        <v>8</v>
      </c>
      <c r="J155" s="30" t="s">
        <v>8</v>
      </c>
      <c r="K155" s="44" t="s">
        <v>8</v>
      </c>
      <c r="L155" s="44" t="s">
        <v>8</v>
      </c>
      <c r="M155" s="44" t="s">
        <v>8</v>
      </c>
      <c r="N155" s="44" t="s">
        <v>8</v>
      </c>
      <c r="O155" s="1570" t="s">
        <v>8</v>
      </c>
      <c r="P155" s="1420" t="s">
        <v>8</v>
      </c>
    </row>
    <row r="156" spans="1:16" ht="22.5" x14ac:dyDescent="0.2">
      <c r="A156" s="280" t="s">
        <v>432</v>
      </c>
      <c r="B156" s="30">
        <v>2998</v>
      </c>
      <c r="C156" s="30">
        <v>2996</v>
      </c>
      <c r="D156" s="30">
        <v>3316</v>
      </c>
      <c r="E156" s="30">
        <v>3606</v>
      </c>
      <c r="F156" s="30">
        <v>3784</v>
      </c>
      <c r="G156" s="30">
        <v>3758</v>
      </c>
      <c r="H156" s="30">
        <v>3900</v>
      </c>
      <c r="I156" s="30">
        <v>3942</v>
      </c>
      <c r="J156" s="67">
        <v>3892</v>
      </c>
      <c r="K156" s="67">
        <v>4004</v>
      </c>
      <c r="L156" s="67">
        <v>3904</v>
      </c>
      <c r="M156" s="67">
        <v>3852</v>
      </c>
      <c r="N156" s="67">
        <v>4042</v>
      </c>
      <c r="O156" s="1121">
        <v>4154</v>
      </c>
      <c r="P156" s="770">
        <v>4046</v>
      </c>
    </row>
    <row r="157" spans="1:16" ht="24" x14ac:dyDescent="0.2">
      <c r="A157" s="280" t="s">
        <v>433</v>
      </c>
      <c r="B157" s="30">
        <v>2698</v>
      </c>
      <c r="C157" s="30">
        <v>2447</v>
      </c>
      <c r="D157" s="30">
        <v>2656</v>
      </c>
      <c r="E157" s="30">
        <v>2769</v>
      </c>
      <c r="F157" s="30">
        <v>3088</v>
      </c>
      <c r="G157" s="30">
        <v>2559</v>
      </c>
      <c r="H157" s="30">
        <v>3350</v>
      </c>
      <c r="I157" s="30">
        <v>3077</v>
      </c>
      <c r="J157" s="67">
        <v>3169</v>
      </c>
      <c r="K157" s="67">
        <v>3278</v>
      </c>
      <c r="L157" s="67">
        <v>3297</v>
      </c>
      <c r="M157" s="67">
        <v>3339</v>
      </c>
      <c r="N157" s="67">
        <v>3645</v>
      </c>
      <c r="O157" s="1121">
        <v>3803</v>
      </c>
      <c r="P157" s="770">
        <v>3774</v>
      </c>
    </row>
    <row r="158" spans="1:16" ht="22.5" x14ac:dyDescent="0.2">
      <c r="A158" s="323" t="s">
        <v>383</v>
      </c>
      <c r="B158" s="44" t="s">
        <v>8</v>
      </c>
      <c r="C158" s="44" t="s">
        <v>8</v>
      </c>
      <c r="D158" s="44" t="s">
        <v>8</v>
      </c>
      <c r="E158" s="44" t="s">
        <v>8</v>
      </c>
      <c r="F158" s="44" t="s">
        <v>8</v>
      </c>
      <c r="G158" s="44" t="s">
        <v>8</v>
      </c>
      <c r="H158" s="44" t="s">
        <v>8</v>
      </c>
      <c r="I158" s="44" t="s">
        <v>8</v>
      </c>
      <c r="J158" s="44" t="s">
        <v>8</v>
      </c>
      <c r="K158" s="44" t="s">
        <v>8</v>
      </c>
      <c r="L158" s="44" t="s">
        <v>8</v>
      </c>
      <c r="M158" s="44" t="s">
        <v>8</v>
      </c>
      <c r="N158" s="44" t="s">
        <v>8</v>
      </c>
      <c r="O158" s="1570" t="s">
        <v>8</v>
      </c>
      <c r="P158" s="1422" t="s">
        <v>8</v>
      </c>
    </row>
    <row r="159" spans="1:16" ht="22.5" x14ac:dyDescent="0.2">
      <c r="A159" s="323" t="s">
        <v>384</v>
      </c>
      <c r="B159" s="44" t="s">
        <v>8</v>
      </c>
      <c r="C159" s="44" t="s">
        <v>8</v>
      </c>
      <c r="D159" s="44" t="s">
        <v>8</v>
      </c>
      <c r="E159" s="44" t="s">
        <v>8</v>
      </c>
      <c r="F159" s="44" t="s">
        <v>8</v>
      </c>
      <c r="G159" s="44" t="s">
        <v>8</v>
      </c>
      <c r="H159" s="44" t="s">
        <v>8</v>
      </c>
      <c r="I159" s="44" t="s">
        <v>8</v>
      </c>
      <c r="J159" s="44" t="s">
        <v>8</v>
      </c>
      <c r="K159" s="44" t="s">
        <v>8</v>
      </c>
      <c r="L159" s="44" t="s">
        <v>8</v>
      </c>
      <c r="M159" s="44" t="s">
        <v>8</v>
      </c>
      <c r="N159" s="44" t="s">
        <v>8</v>
      </c>
      <c r="O159" s="1570" t="s">
        <v>8</v>
      </c>
      <c r="P159" s="1422" t="s">
        <v>8</v>
      </c>
    </row>
    <row r="160" spans="1:16" ht="22.5" x14ac:dyDescent="0.2">
      <c r="A160" s="323" t="s">
        <v>434</v>
      </c>
      <c r="B160" s="24">
        <v>76584.149999999994</v>
      </c>
      <c r="C160" s="24">
        <v>53808</v>
      </c>
      <c r="D160" s="24">
        <v>275287.32299999997</v>
      </c>
      <c r="E160" s="24">
        <v>1104474.1640000001</v>
      </c>
      <c r="F160" s="24">
        <v>1354776.263</v>
      </c>
      <c r="G160" s="24">
        <v>2482919.8725790503</v>
      </c>
      <c r="H160" s="24">
        <v>3157204.6610693708</v>
      </c>
      <c r="I160" s="24">
        <v>2965796.2486186</v>
      </c>
      <c r="J160" s="24">
        <v>3482697.2513140007</v>
      </c>
      <c r="K160" s="24">
        <v>3333352.6579999998</v>
      </c>
      <c r="L160" s="24">
        <v>3931928.1310000001</v>
      </c>
      <c r="M160" s="24">
        <v>4182257.2089999998</v>
      </c>
      <c r="N160" s="24">
        <v>4551408.46</v>
      </c>
      <c r="O160" s="773">
        <v>4635552.7</v>
      </c>
      <c r="P160" s="1421">
        <v>5075595.8</v>
      </c>
    </row>
    <row r="161" spans="1:26" x14ac:dyDescent="0.2">
      <c r="A161" s="1316" t="s">
        <v>181</v>
      </c>
      <c r="B161" s="1316"/>
      <c r="C161" s="1316"/>
      <c r="D161" s="1316"/>
      <c r="E161" s="1316"/>
      <c r="F161" s="1316"/>
      <c r="G161" s="1316"/>
      <c r="H161" s="1316"/>
      <c r="I161" s="1316"/>
      <c r="J161" s="1316"/>
      <c r="K161" s="1316"/>
      <c r="L161" s="1316"/>
      <c r="M161" s="1316"/>
      <c r="N161" s="1316"/>
      <c r="O161" s="1340"/>
      <c r="P161" s="1400"/>
    </row>
    <row r="162" spans="1:26" ht="15" customHeight="1" x14ac:dyDescent="0.2">
      <c r="A162" s="361" t="s">
        <v>385</v>
      </c>
      <c r="B162" s="69" t="s">
        <v>8</v>
      </c>
      <c r="C162" s="69" t="s">
        <v>8</v>
      </c>
      <c r="D162" s="69" t="s">
        <v>8</v>
      </c>
      <c r="E162" s="69">
        <v>5955.8</v>
      </c>
      <c r="F162" s="64">
        <v>5858.6</v>
      </c>
      <c r="G162" s="64">
        <v>15092.6</v>
      </c>
      <c r="H162" s="64">
        <v>19133.3</v>
      </c>
      <c r="I162" s="64">
        <v>18221.7</v>
      </c>
      <c r="J162" s="64">
        <v>21481.9</v>
      </c>
      <c r="K162" s="64">
        <v>15651.1</v>
      </c>
      <c r="L162" s="64">
        <v>15641.4</v>
      </c>
      <c r="M162" s="64">
        <v>20243.099999999999</v>
      </c>
      <c r="N162" s="64">
        <v>35952.300000000003</v>
      </c>
      <c r="O162" s="110">
        <v>21070</v>
      </c>
      <c r="P162" s="1423">
        <v>25759.7</v>
      </c>
    </row>
    <row r="163" spans="1:26" x14ac:dyDescent="0.2">
      <c r="A163" s="361" t="s">
        <v>386</v>
      </c>
      <c r="B163" s="109" t="s">
        <v>8</v>
      </c>
      <c r="C163" s="109" t="s">
        <v>8</v>
      </c>
      <c r="D163" s="109" t="s">
        <v>8</v>
      </c>
      <c r="E163" s="109" t="s">
        <v>8</v>
      </c>
      <c r="F163" s="64">
        <v>92.975611346245117</v>
      </c>
      <c r="G163" s="64">
        <v>241.43689829459879</v>
      </c>
      <c r="H163" s="64">
        <v>107.8919290002069</v>
      </c>
      <c r="I163" s="64">
        <v>88.3</v>
      </c>
      <c r="J163" s="64">
        <v>110.6</v>
      </c>
      <c r="K163" s="64">
        <v>68.7</v>
      </c>
      <c r="L163" s="64">
        <v>94</v>
      </c>
      <c r="M163" s="64">
        <v>119.4</v>
      </c>
      <c r="N163" s="22">
        <v>155.80000000000001</v>
      </c>
      <c r="O163" s="182">
        <v>51.7</v>
      </c>
      <c r="P163" s="1423">
        <v>114.7</v>
      </c>
    </row>
    <row r="164" spans="1:26" s="440" customFormat="1" ht="16.5" customHeight="1" x14ac:dyDescent="0.2">
      <c r="A164" s="1487" t="s">
        <v>435</v>
      </c>
      <c r="B164" s="1487"/>
      <c r="C164" s="1487"/>
      <c r="D164" s="1487"/>
      <c r="E164" s="1487"/>
      <c r="F164" s="1487"/>
      <c r="G164" s="1487"/>
      <c r="H164" s="1487"/>
      <c r="I164" s="1487"/>
      <c r="J164" s="1487"/>
      <c r="K164" s="1487"/>
      <c r="L164" s="1487"/>
      <c r="M164" s="1487"/>
      <c r="N164" s="1487"/>
      <c r="O164" s="1487"/>
      <c r="P164" s="77"/>
      <c r="Q164" s="631"/>
      <c r="R164" s="631"/>
      <c r="S164" s="631"/>
      <c r="T164" s="631"/>
      <c r="U164" s="631"/>
      <c r="V164" s="631"/>
      <c r="W164" s="631"/>
      <c r="X164" s="631"/>
      <c r="Y164" s="631"/>
      <c r="Z164" s="631"/>
    </row>
    <row r="165" spans="1:26" ht="12.75" x14ac:dyDescent="0.2">
      <c r="A165" s="632" t="s">
        <v>436</v>
      </c>
      <c r="B165" s="632"/>
      <c r="C165" s="632"/>
      <c r="D165" s="632"/>
      <c r="E165" s="632"/>
      <c r="F165" s="632"/>
      <c r="G165" s="632"/>
      <c r="H165" s="632"/>
      <c r="I165" s="632"/>
      <c r="J165" s="632"/>
      <c r="K165" s="632"/>
      <c r="L165" s="632"/>
      <c r="M165" s="632"/>
      <c r="N165" s="632"/>
      <c r="O165" s="632"/>
      <c r="P165" s="1428"/>
      <c r="Q165" s="1428"/>
      <c r="R165" s="1428"/>
      <c r="S165" s="1428"/>
      <c r="T165" s="1428"/>
      <c r="U165" s="1428"/>
      <c r="V165" s="1428"/>
      <c r="W165" s="1428"/>
      <c r="X165" s="1428"/>
      <c r="Y165" s="1428"/>
      <c r="Z165" s="1428"/>
    </row>
    <row r="166" spans="1:26" s="440" customFormat="1" ht="11.25" customHeight="1" x14ac:dyDescent="0.2">
      <c r="A166" s="1488" t="s">
        <v>437</v>
      </c>
      <c r="B166" s="1488"/>
      <c r="C166" s="1488"/>
      <c r="D166" s="1488"/>
      <c r="E166" s="1488"/>
      <c r="F166" s="1488"/>
      <c r="G166" s="1488"/>
      <c r="H166" s="1488"/>
      <c r="I166" s="1488"/>
      <c r="J166" s="1488"/>
      <c r="K166" s="1488"/>
      <c r="L166" s="1488"/>
      <c r="M166" s="1488"/>
      <c r="N166" s="1488"/>
      <c r="O166" s="1488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</row>
    <row r="167" spans="1:26" s="440" customFormat="1" ht="12.75" x14ac:dyDescent="0.2">
      <c r="A167" s="1489" t="s">
        <v>438</v>
      </c>
      <c r="B167" s="1489"/>
      <c r="C167" s="1489"/>
      <c r="D167" s="1489"/>
      <c r="E167" s="1489"/>
      <c r="F167" s="1489"/>
      <c r="G167" s="1489"/>
      <c r="H167" s="1489"/>
      <c r="I167" s="1489"/>
      <c r="J167" s="1489"/>
      <c r="K167" s="1489"/>
      <c r="L167" s="1489"/>
      <c r="M167" s="1489"/>
      <c r="N167" s="1489"/>
      <c r="O167" s="1489"/>
    </row>
    <row r="168" spans="1:26" s="440" customFormat="1" ht="24" customHeight="1" x14ac:dyDescent="0.2">
      <c r="A168" s="1490" t="s">
        <v>439</v>
      </c>
      <c r="B168" s="1490"/>
      <c r="C168" s="1490"/>
      <c r="D168" s="1490"/>
      <c r="E168" s="1490"/>
      <c r="F168" s="1490"/>
      <c r="G168" s="1490"/>
      <c r="H168" s="1490"/>
      <c r="I168" s="1490"/>
      <c r="J168" s="1490"/>
      <c r="K168" s="1490"/>
      <c r="L168" s="1490"/>
      <c r="M168" s="1490"/>
      <c r="N168" s="1490"/>
      <c r="O168" s="1490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</row>
    <row r="169" spans="1:26" s="440" customFormat="1" ht="12.75" x14ac:dyDescent="0.2">
      <c r="A169" s="276" t="s">
        <v>876</v>
      </c>
      <c r="B169" s="442"/>
      <c r="C169" s="442"/>
      <c r="D169" s="442"/>
      <c r="E169" s="442"/>
      <c r="F169" s="442"/>
      <c r="G169" s="442"/>
      <c r="H169" s="442"/>
      <c r="I169" s="442"/>
      <c r="J169" s="442"/>
      <c r="K169" s="442"/>
      <c r="L169" s="442"/>
      <c r="M169" s="442"/>
      <c r="N169" s="442"/>
      <c r="O169" s="442"/>
      <c r="P169" s="77"/>
      <c r="Q169" s="77"/>
      <c r="R169" s="77"/>
      <c r="S169" s="77"/>
      <c r="T169" s="77"/>
      <c r="U169" s="77"/>
      <c r="V169" s="371"/>
      <c r="W169" s="371"/>
      <c r="X169" s="77"/>
      <c r="Y169" s="77"/>
      <c r="Z169" s="77"/>
    </row>
    <row r="170" spans="1:26" s="440" customFormat="1" x14ac:dyDescent="0.2">
      <c r="A170" s="262" t="s">
        <v>440</v>
      </c>
      <c r="B170" s="442"/>
      <c r="C170" s="442"/>
      <c r="D170" s="442"/>
      <c r="E170" s="442"/>
      <c r="F170" s="442"/>
      <c r="G170" s="442"/>
      <c r="H170" s="442"/>
      <c r="I170" s="442"/>
      <c r="J170" s="442"/>
      <c r="K170" s="442"/>
      <c r="L170" s="442"/>
      <c r="M170" s="442"/>
      <c r="N170" s="442"/>
      <c r="O170" s="442"/>
      <c r="P170" s="77"/>
      <c r="Q170" s="77"/>
      <c r="R170" s="77"/>
      <c r="S170" s="77"/>
      <c r="T170" s="77"/>
      <c r="U170" s="77"/>
      <c r="V170" s="371"/>
      <c r="W170" s="371"/>
      <c r="X170" s="77"/>
      <c r="Y170" s="77"/>
      <c r="Z170" s="77"/>
    </row>
    <row r="171" spans="1:26" s="440" customFormat="1" x14ac:dyDescent="0.2">
      <c r="A171" s="262" t="s">
        <v>441</v>
      </c>
      <c r="B171" s="442"/>
      <c r="C171" s="442"/>
      <c r="D171" s="442"/>
      <c r="E171" s="442"/>
      <c r="F171" s="442"/>
      <c r="G171" s="442"/>
      <c r="H171" s="442"/>
      <c r="I171" s="442"/>
      <c r="J171" s="442"/>
      <c r="K171" s="442"/>
      <c r="L171" s="442"/>
      <c r="M171" s="442"/>
      <c r="N171" s="442"/>
      <c r="O171" s="442"/>
      <c r="P171" s="77"/>
      <c r="Q171" s="77"/>
      <c r="R171" s="77"/>
      <c r="S171" s="77"/>
      <c r="T171" s="77"/>
      <c r="U171" s="77"/>
      <c r="V171" s="371"/>
      <c r="W171" s="371"/>
      <c r="X171" s="77"/>
      <c r="Y171" s="77"/>
      <c r="Z171" s="77"/>
    </row>
  </sheetData>
  <mergeCells count="5">
    <mergeCell ref="A164:O164"/>
    <mergeCell ref="A166:O166"/>
    <mergeCell ref="A167:O167"/>
    <mergeCell ref="A168:O168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1" sqref="B41"/>
    </sheetView>
  </sheetViews>
  <sheetFormatPr defaultRowHeight="11.25" x14ac:dyDescent="0.2"/>
  <cols>
    <col min="1" max="1" width="42.42578125" style="279" customWidth="1"/>
    <col min="2" max="3" width="9.28515625" style="279" customWidth="1"/>
    <col min="4" max="4" width="10.140625" style="279" customWidth="1"/>
    <col min="5" max="14" width="10.28515625" style="279" customWidth="1"/>
    <col min="15" max="15" width="9.140625" style="279"/>
    <col min="16" max="16" width="11.7109375" style="279" customWidth="1"/>
    <col min="17" max="255" width="9.140625" style="279"/>
    <col min="256" max="256" width="42.42578125" style="279" customWidth="1"/>
    <col min="257" max="258" width="9.28515625" style="279" bestFit="1" customWidth="1"/>
    <col min="259" max="259" width="10.140625" style="279" bestFit="1" customWidth="1"/>
    <col min="260" max="269" width="10.28515625" style="279" bestFit="1" customWidth="1"/>
    <col min="270" max="270" width="12.5703125" style="279" customWidth="1"/>
    <col min="271" max="511" width="9.140625" style="279"/>
    <col min="512" max="512" width="42.42578125" style="279" customWidth="1"/>
    <col min="513" max="514" width="9.28515625" style="279" bestFit="1" customWidth="1"/>
    <col min="515" max="515" width="10.140625" style="279" bestFit="1" customWidth="1"/>
    <col min="516" max="525" width="10.28515625" style="279" bestFit="1" customWidth="1"/>
    <col min="526" max="526" width="12.5703125" style="279" customWidth="1"/>
    <col min="527" max="767" width="9.140625" style="279"/>
    <col min="768" max="768" width="42.42578125" style="279" customWidth="1"/>
    <col min="769" max="770" width="9.28515625" style="279" bestFit="1" customWidth="1"/>
    <col min="771" max="771" width="10.140625" style="279" bestFit="1" customWidth="1"/>
    <col min="772" max="781" width="10.28515625" style="279" bestFit="1" customWidth="1"/>
    <col min="782" max="782" width="12.5703125" style="279" customWidth="1"/>
    <col min="783" max="1023" width="9.140625" style="279"/>
    <col min="1024" max="1024" width="42.42578125" style="279" customWidth="1"/>
    <col min="1025" max="1026" width="9.28515625" style="279" bestFit="1" customWidth="1"/>
    <col min="1027" max="1027" width="10.140625" style="279" bestFit="1" customWidth="1"/>
    <col min="1028" max="1037" width="10.28515625" style="279" bestFit="1" customWidth="1"/>
    <col min="1038" max="1038" width="12.5703125" style="279" customWidth="1"/>
    <col min="1039" max="1279" width="9.140625" style="279"/>
    <col min="1280" max="1280" width="42.42578125" style="279" customWidth="1"/>
    <col min="1281" max="1282" width="9.28515625" style="279" bestFit="1" customWidth="1"/>
    <col min="1283" max="1283" width="10.140625" style="279" bestFit="1" customWidth="1"/>
    <col min="1284" max="1293" width="10.28515625" style="279" bestFit="1" customWidth="1"/>
    <col min="1294" max="1294" width="12.5703125" style="279" customWidth="1"/>
    <col min="1295" max="1535" width="9.140625" style="279"/>
    <col min="1536" max="1536" width="42.42578125" style="279" customWidth="1"/>
    <col min="1537" max="1538" width="9.28515625" style="279" bestFit="1" customWidth="1"/>
    <col min="1539" max="1539" width="10.140625" style="279" bestFit="1" customWidth="1"/>
    <col min="1540" max="1549" width="10.28515625" style="279" bestFit="1" customWidth="1"/>
    <col min="1550" max="1550" width="12.5703125" style="279" customWidth="1"/>
    <col min="1551" max="1791" width="9.140625" style="279"/>
    <col min="1792" max="1792" width="42.42578125" style="279" customWidth="1"/>
    <col min="1793" max="1794" width="9.28515625" style="279" bestFit="1" customWidth="1"/>
    <col min="1795" max="1795" width="10.140625" style="279" bestFit="1" customWidth="1"/>
    <col min="1796" max="1805" width="10.28515625" style="279" bestFit="1" customWidth="1"/>
    <col min="1806" max="1806" width="12.5703125" style="279" customWidth="1"/>
    <col min="1807" max="2047" width="9.140625" style="279"/>
    <col min="2048" max="2048" width="42.42578125" style="279" customWidth="1"/>
    <col min="2049" max="2050" width="9.28515625" style="279" bestFit="1" customWidth="1"/>
    <col min="2051" max="2051" width="10.140625" style="279" bestFit="1" customWidth="1"/>
    <col min="2052" max="2061" width="10.28515625" style="279" bestFit="1" customWidth="1"/>
    <col min="2062" max="2062" width="12.5703125" style="279" customWidth="1"/>
    <col min="2063" max="2303" width="9.140625" style="279"/>
    <col min="2304" max="2304" width="42.42578125" style="279" customWidth="1"/>
    <col min="2305" max="2306" width="9.28515625" style="279" bestFit="1" customWidth="1"/>
    <col min="2307" max="2307" width="10.140625" style="279" bestFit="1" customWidth="1"/>
    <col min="2308" max="2317" width="10.28515625" style="279" bestFit="1" customWidth="1"/>
    <col min="2318" max="2318" width="12.5703125" style="279" customWidth="1"/>
    <col min="2319" max="2559" width="9.140625" style="279"/>
    <col min="2560" max="2560" width="42.42578125" style="279" customWidth="1"/>
    <col min="2561" max="2562" width="9.28515625" style="279" bestFit="1" customWidth="1"/>
    <col min="2563" max="2563" width="10.140625" style="279" bestFit="1" customWidth="1"/>
    <col min="2564" max="2573" width="10.28515625" style="279" bestFit="1" customWidth="1"/>
    <col min="2574" max="2574" width="12.5703125" style="279" customWidth="1"/>
    <col min="2575" max="2815" width="9.140625" style="279"/>
    <col min="2816" max="2816" width="42.42578125" style="279" customWidth="1"/>
    <col min="2817" max="2818" width="9.28515625" style="279" bestFit="1" customWidth="1"/>
    <col min="2819" max="2819" width="10.140625" style="279" bestFit="1" customWidth="1"/>
    <col min="2820" max="2829" width="10.28515625" style="279" bestFit="1" customWidth="1"/>
    <col min="2830" max="2830" width="12.5703125" style="279" customWidth="1"/>
    <col min="2831" max="3071" width="9.140625" style="279"/>
    <col min="3072" max="3072" width="42.42578125" style="279" customWidth="1"/>
    <col min="3073" max="3074" width="9.28515625" style="279" bestFit="1" customWidth="1"/>
    <col min="3075" max="3075" width="10.140625" style="279" bestFit="1" customWidth="1"/>
    <col min="3076" max="3085" width="10.28515625" style="279" bestFit="1" customWidth="1"/>
    <col min="3086" max="3086" width="12.5703125" style="279" customWidth="1"/>
    <col min="3087" max="3327" width="9.140625" style="279"/>
    <col min="3328" max="3328" width="42.42578125" style="279" customWidth="1"/>
    <col min="3329" max="3330" width="9.28515625" style="279" bestFit="1" customWidth="1"/>
    <col min="3331" max="3331" width="10.140625" style="279" bestFit="1" customWidth="1"/>
    <col min="3332" max="3341" width="10.28515625" style="279" bestFit="1" customWidth="1"/>
    <col min="3342" max="3342" width="12.5703125" style="279" customWidth="1"/>
    <col min="3343" max="3583" width="9.140625" style="279"/>
    <col min="3584" max="3584" width="42.42578125" style="279" customWidth="1"/>
    <col min="3585" max="3586" width="9.28515625" style="279" bestFit="1" customWidth="1"/>
    <col min="3587" max="3587" width="10.140625" style="279" bestFit="1" customWidth="1"/>
    <col min="3588" max="3597" width="10.28515625" style="279" bestFit="1" customWidth="1"/>
    <col min="3598" max="3598" width="12.5703125" style="279" customWidth="1"/>
    <col min="3599" max="3839" width="9.140625" style="279"/>
    <col min="3840" max="3840" width="42.42578125" style="279" customWidth="1"/>
    <col min="3841" max="3842" width="9.28515625" style="279" bestFit="1" customWidth="1"/>
    <col min="3843" max="3843" width="10.140625" style="279" bestFit="1" customWidth="1"/>
    <col min="3844" max="3853" width="10.28515625" style="279" bestFit="1" customWidth="1"/>
    <col min="3854" max="3854" width="12.5703125" style="279" customWidth="1"/>
    <col min="3855" max="4095" width="9.140625" style="279"/>
    <col min="4096" max="4096" width="42.42578125" style="279" customWidth="1"/>
    <col min="4097" max="4098" width="9.28515625" style="279" bestFit="1" customWidth="1"/>
    <col min="4099" max="4099" width="10.140625" style="279" bestFit="1" customWidth="1"/>
    <col min="4100" max="4109" width="10.28515625" style="279" bestFit="1" customWidth="1"/>
    <col min="4110" max="4110" width="12.5703125" style="279" customWidth="1"/>
    <col min="4111" max="4351" width="9.140625" style="279"/>
    <col min="4352" max="4352" width="42.42578125" style="279" customWidth="1"/>
    <col min="4353" max="4354" width="9.28515625" style="279" bestFit="1" customWidth="1"/>
    <col min="4355" max="4355" width="10.140625" style="279" bestFit="1" customWidth="1"/>
    <col min="4356" max="4365" width="10.28515625" style="279" bestFit="1" customWidth="1"/>
    <col min="4366" max="4366" width="12.5703125" style="279" customWidth="1"/>
    <col min="4367" max="4607" width="9.140625" style="279"/>
    <col min="4608" max="4608" width="42.42578125" style="279" customWidth="1"/>
    <col min="4609" max="4610" width="9.28515625" style="279" bestFit="1" customWidth="1"/>
    <col min="4611" max="4611" width="10.140625" style="279" bestFit="1" customWidth="1"/>
    <col min="4612" max="4621" width="10.28515625" style="279" bestFit="1" customWidth="1"/>
    <col min="4622" max="4622" width="12.5703125" style="279" customWidth="1"/>
    <col min="4623" max="4863" width="9.140625" style="279"/>
    <col min="4864" max="4864" width="42.42578125" style="279" customWidth="1"/>
    <col min="4865" max="4866" width="9.28515625" style="279" bestFit="1" customWidth="1"/>
    <col min="4867" max="4867" width="10.140625" style="279" bestFit="1" customWidth="1"/>
    <col min="4868" max="4877" width="10.28515625" style="279" bestFit="1" customWidth="1"/>
    <col min="4878" max="4878" width="12.5703125" style="279" customWidth="1"/>
    <col min="4879" max="5119" width="9.140625" style="279"/>
    <col min="5120" max="5120" width="42.42578125" style="279" customWidth="1"/>
    <col min="5121" max="5122" width="9.28515625" style="279" bestFit="1" customWidth="1"/>
    <col min="5123" max="5123" width="10.140625" style="279" bestFit="1" customWidth="1"/>
    <col min="5124" max="5133" width="10.28515625" style="279" bestFit="1" customWidth="1"/>
    <col min="5134" max="5134" width="12.5703125" style="279" customWidth="1"/>
    <col min="5135" max="5375" width="9.140625" style="279"/>
    <col min="5376" max="5376" width="42.42578125" style="279" customWidth="1"/>
    <col min="5377" max="5378" width="9.28515625" style="279" bestFit="1" customWidth="1"/>
    <col min="5379" max="5379" width="10.140625" style="279" bestFit="1" customWidth="1"/>
    <col min="5380" max="5389" width="10.28515625" style="279" bestFit="1" customWidth="1"/>
    <col min="5390" max="5390" width="12.5703125" style="279" customWidth="1"/>
    <col min="5391" max="5631" width="9.140625" style="279"/>
    <col min="5632" max="5632" width="42.42578125" style="279" customWidth="1"/>
    <col min="5633" max="5634" width="9.28515625" style="279" bestFit="1" customWidth="1"/>
    <col min="5635" max="5635" width="10.140625" style="279" bestFit="1" customWidth="1"/>
    <col min="5636" max="5645" width="10.28515625" style="279" bestFit="1" customWidth="1"/>
    <col min="5646" max="5646" width="12.5703125" style="279" customWidth="1"/>
    <col min="5647" max="5887" width="9.140625" style="279"/>
    <col min="5888" max="5888" width="42.42578125" style="279" customWidth="1"/>
    <col min="5889" max="5890" width="9.28515625" style="279" bestFit="1" customWidth="1"/>
    <col min="5891" max="5891" width="10.140625" style="279" bestFit="1" customWidth="1"/>
    <col min="5892" max="5901" width="10.28515625" style="279" bestFit="1" customWidth="1"/>
    <col min="5902" max="5902" width="12.5703125" style="279" customWidth="1"/>
    <col min="5903" max="6143" width="9.140625" style="279"/>
    <col min="6144" max="6144" width="42.42578125" style="279" customWidth="1"/>
    <col min="6145" max="6146" width="9.28515625" style="279" bestFit="1" customWidth="1"/>
    <col min="6147" max="6147" width="10.140625" style="279" bestFit="1" customWidth="1"/>
    <col min="6148" max="6157" width="10.28515625" style="279" bestFit="1" customWidth="1"/>
    <col min="6158" max="6158" width="12.5703125" style="279" customWidth="1"/>
    <col min="6159" max="6399" width="9.140625" style="279"/>
    <col min="6400" max="6400" width="42.42578125" style="279" customWidth="1"/>
    <col min="6401" max="6402" width="9.28515625" style="279" bestFit="1" customWidth="1"/>
    <col min="6403" max="6403" width="10.140625" style="279" bestFit="1" customWidth="1"/>
    <col min="6404" max="6413" width="10.28515625" style="279" bestFit="1" customWidth="1"/>
    <col min="6414" max="6414" width="12.5703125" style="279" customWidth="1"/>
    <col min="6415" max="6655" width="9.140625" style="279"/>
    <col min="6656" max="6656" width="42.42578125" style="279" customWidth="1"/>
    <col min="6657" max="6658" width="9.28515625" style="279" bestFit="1" customWidth="1"/>
    <col min="6659" max="6659" width="10.140625" style="279" bestFit="1" customWidth="1"/>
    <col min="6660" max="6669" width="10.28515625" style="279" bestFit="1" customWidth="1"/>
    <col min="6670" max="6670" width="12.5703125" style="279" customWidth="1"/>
    <col min="6671" max="6911" width="9.140625" style="279"/>
    <col min="6912" max="6912" width="42.42578125" style="279" customWidth="1"/>
    <col min="6913" max="6914" width="9.28515625" style="279" bestFit="1" customWidth="1"/>
    <col min="6915" max="6915" width="10.140625" style="279" bestFit="1" customWidth="1"/>
    <col min="6916" max="6925" width="10.28515625" style="279" bestFit="1" customWidth="1"/>
    <col min="6926" max="6926" width="12.5703125" style="279" customWidth="1"/>
    <col min="6927" max="7167" width="9.140625" style="279"/>
    <col min="7168" max="7168" width="42.42578125" style="279" customWidth="1"/>
    <col min="7169" max="7170" width="9.28515625" style="279" bestFit="1" customWidth="1"/>
    <col min="7171" max="7171" width="10.140625" style="279" bestFit="1" customWidth="1"/>
    <col min="7172" max="7181" width="10.28515625" style="279" bestFit="1" customWidth="1"/>
    <col min="7182" max="7182" width="12.5703125" style="279" customWidth="1"/>
    <col min="7183" max="7423" width="9.140625" style="279"/>
    <col min="7424" max="7424" width="42.42578125" style="279" customWidth="1"/>
    <col min="7425" max="7426" width="9.28515625" style="279" bestFit="1" customWidth="1"/>
    <col min="7427" max="7427" width="10.140625" style="279" bestFit="1" customWidth="1"/>
    <col min="7428" max="7437" width="10.28515625" style="279" bestFit="1" customWidth="1"/>
    <col min="7438" max="7438" width="12.5703125" style="279" customWidth="1"/>
    <col min="7439" max="7679" width="9.140625" style="279"/>
    <col min="7680" max="7680" width="42.42578125" style="279" customWidth="1"/>
    <col min="7681" max="7682" width="9.28515625" style="279" bestFit="1" customWidth="1"/>
    <col min="7683" max="7683" width="10.140625" style="279" bestFit="1" customWidth="1"/>
    <col min="7684" max="7693" width="10.28515625" style="279" bestFit="1" customWidth="1"/>
    <col min="7694" max="7694" width="12.5703125" style="279" customWidth="1"/>
    <col min="7695" max="7935" width="9.140625" style="279"/>
    <col min="7936" max="7936" width="42.42578125" style="279" customWidth="1"/>
    <col min="7937" max="7938" width="9.28515625" style="279" bestFit="1" customWidth="1"/>
    <col min="7939" max="7939" width="10.140625" style="279" bestFit="1" customWidth="1"/>
    <col min="7940" max="7949" width="10.28515625" style="279" bestFit="1" customWidth="1"/>
    <col min="7950" max="7950" width="12.5703125" style="279" customWidth="1"/>
    <col min="7951" max="8191" width="9.140625" style="279"/>
    <col min="8192" max="8192" width="42.42578125" style="279" customWidth="1"/>
    <col min="8193" max="8194" width="9.28515625" style="279" bestFit="1" customWidth="1"/>
    <col min="8195" max="8195" width="10.140625" style="279" bestFit="1" customWidth="1"/>
    <col min="8196" max="8205" width="10.28515625" style="279" bestFit="1" customWidth="1"/>
    <col min="8206" max="8206" width="12.5703125" style="279" customWidth="1"/>
    <col min="8207" max="8447" width="9.140625" style="279"/>
    <col min="8448" max="8448" width="42.42578125" style="279" customWidth="1"/>
    <col min="8449" max="8450" width="9.28515625" style="279" bestFit="1" customWidth="1"/>
    <col min="8451" max="8451" width="10.140625" style="279" bestFit="1" customWidth="1"/>
    <col min="8452" max="8461" width="10.28515625" style="279" bestFit="1" customWidth="1"/>
    <col min="8462" max="8462" width="12.5703125" style="279" customWidth="1"/>
    <col min="8463" max="8703" width="9.140625" style="279"/>
    <col min="8704" max="8704" width="42.42578125" style="279" customWidth="1"/>
    <col min="8705" max="8706" width="9.28515625" style="279" bestFit="1" customWidth="1"/>
    <col min="8707" max="8707" width="10.140625" style="279" bestFit="1" customWidth="1"/>
    <col min="8708" max="8717" width="10.28515625" style="279" bestFit="1" customWidth="1"/>
    <col min="8718" max="8718" width="12.5703125" style="279" customWidth="1"/>
    <col min="8719" max="8959" width="9.140625" style="279"/>
    <col min="8960" max="8960" width="42.42578125" style="279" customWidth="1"/>
    <col min="8961" max="8962" width="9.28515625" style="279" bestFit="1" customWidth="1"/>
    <col min="8963" max="8963" width="10.140625" style="279" bestFit="1" customWidth="1"/>
    <col min="8964" max="8973" width="10.28515625" style="279" bestFit="1" customWidth="1"/>
    <col min="8974" max="8974" width="12.5703125" style="279" customWidth="1"/>
    <col min="8975" max="9215" width="9.140625" style="279"/>
    <col min="9216" max="9216" width="42.42578125" style="279" customWidth="1"/>
    <col min="9217" max="9218" width="9.28515625" style="279" bestFit="1" customWidth="1"/>
    <col min="9219" max="9219" width="10.140625" style="279" bestFit="1" customWidth="1"/>
    <col min="9220" max="9229" width="10.28515625" style="279" bestFit="1" customWidth="1"/>
    <col min="9230" max="9230" width="12.5703125" style="279" customWidth="1"/>
    <col min="9231" max="9471" width="9.140625" style="279"/>
    <col min="9472" max="9472" width="42.42578125" style="279" customWidth="1"/>
    <col min="9473" max="9474" width="9.28515625" style="279" bestFit="1" customWidth="1"/>
    <col min="9475" max="9475" width="10.140625" style="279" bestFit="1" customWidth="1"/>
    <col min="9476" max="9485" width="10.28515625" style="279" bestFit="1" customWidth="1"/>
    <col min="9486" max="9486" width="12.5703125" style="279" customWidth="1"/>
    <col min="9487" max="9727" width="9.140625" style="279"/>
    <col min="9728" max="9728" width="42.42578125" style="279" customWidth="1"/>
    <col min="9729" max="9730" width="9.28515625" style="279" bestFit="1" customWidth="1"/>
    <col min="9731" max="9731" width="10.140625" style="279" bestFit="1" customWidth="1"/>
    <col min="9732" max="9741" width="10.28515625" style="279" bestFit="1" customWidth="1"/>
    <col min="9742" max="9742" width="12.5703125" style="279" customWidth="1"/>
    <col min="9743" max="9983" width="9.140625" style="279"/>
    <col min="9984" max="9984" width="42.42578125" style="279" customWidth="1"/>
    <col min="9985" max="9986" width="9.28515625" style="279" bestFit="1" customWidth="1"/>
    <col min="9987" max="9987" width="10.140625" style="279" bestFit="1" customWidth="1"/>
    <col min="9988" max="9997" width="10.28515625" style="279" bestFit="1" customWidth="1"/>
    <col min="9998" max="9998" width="12.5703125" style="279" customWidth="1"/>
    <col min="9999" max="10239" width="9.140625" style="279"/>
    <col min="10240" max="10240" width="42.42578125" style="279" customWidth="1"/>
    <col min="10241" max="10242" width="9.28515625" style="279" bestFit="1" customWidth="1"/>
    <col min="10243" max="10243" width="10.140625" style="279" bestFit="1" customWidth="1"/>
    <col min="10244" max="10253" width="10.28515625" style="279" bestFit="1" customWidth="1"/>
    <col min="10254" max="10254" width="12.5703125" style="279" customWidth="1"/>
    <col min="10255" max="10495" width="9.140625" style="279"/>
    <col min="10496" max="10496" width="42.42578125" style="279" customWidth="1"/>
    <col min="10497" max="10498" width="9.28515625" style="279" bestFit="1" customWidth="1"/>
    <col min="10499" max="10499" width="10.140625" style="279" bestFit="1" customWidth="1"/>
    <col min="10500" max="10509" width="10.28515625" style="279" bestFit="1" customWidth="1"/>
    <col min="10510" max="10510" width="12.5703125" style="279" customWidth="1"/>
    <col min="10511" max="10751" width="9.140625" style="279"/>
    <col min="10752" max="10752" width="42.42578125" style="279" customWidth="1"/>
    <col min="10753" max="10754" width="9.28515625" style="279" bestFit="1" customWidth="1"/>
    <col min="10755" max="10755" width="10.140625" style="279" bestFit="1" customWidth="1"/>
    <col min="10756" max="10765" width="10.28515625" style="279" bestFit="1" customWidth="1"/>
    <col min="10766" max="10766" width="12.5703125" style="279" customWidth="1"/>
    <col min="10767" max="11007" width="9.140625" style="279"/>
    <col min="11008" max="11008" width="42.42578125" style="279" customWidth="1"/>
    <col min="11009" max="11010" width="9.28515625" style="279" bestFit="1" customWidth="1"/>
    <col min="11011" max="11011" width="10.140625" style="279" bestFit="1" customWidth="1"/>
    <col min="11012" max="11021" width="10.28515625" style="279" bestFit="1" customWidth="1"/>
    <col min="11022" max="11022" width="12.5703125" style="279" customWidth="1"/>
    <col min="11023" max="11263" width="9.140625" style="279"/>
    <col min="11264" max="11264" width="42.42578125" style="279" customWidth="1"/>
    <col min="11265" max="11266" width="9.28515625" style="279" bestFit="1" customWidth="1"/>
    <col min="11267" max="11267" width="10.140625" style="279" bestFit="1" customWidth="1"/>
    <col min="11268" max="11277" width="10.28515625" style="279" bestFit="1" customWidth="1"/>
    <col min="11278" max="11278" width="12.5703125" style="279" customWidth="1"/>
    <col min="11279" max="11519" width="9.140625" style="279"/>
    <col min="11520" max="11520" width="42.42578125" style="279" customWidth="1"/>
    <col min="11521" max="11522" width="9.28515625" style="279" bestFit="1" customWidth="1"/>
    <col min="11523" max="11523" width="10.140625" style="279" bestFit="1" customWidth="1"/>
    <col min="11524" max="11533" width="10.28515625" style="279" bestFit="1" customWidth="1"/>
    <col min="11534" max="11534" width="12.5703125" style="279" customWidth="1"/>
    <col min="11535" max="11775" width="9.140625" style="279"/>
    <col min="11776" max="11776" width="42.42578125" style="279" customWidth="1"/>
    <col min="11777" max="11778" width="9.28515625" style="279" bestFit="1" customWidth="1"/>
    <col min="11779" max="11779" width="10.140625" style="279" bestFit="1" customWidth="1"/>
    <col min="11780" max="11789" width="10.28515625" style="279" bestFit="1" customWidth="1"/>
    <col min="11790" max="11790" width="12.5703125" style="279" customWidth="1"/>
    <col min="11791" max="12031" width="9.140625" style="279"/>
    <col min="12032" max="12032" width="42.42578125" style="279" customWidth="1"/>
    <col min="12033" max="12034" width="9.28515625" style="279" bestFit="1" customWidth="1"/>
    <col min="12035" max="12035" width="10.140625" style="279" bestFit="1" customWidth="1"/>
    <col min="12036" max="12045" width="10.28515625" style="279" bestFit="1" customWidth="1"/>
    <col min="12046" max="12046" width="12.5703125" style="279" customWidth="1"/>
    <col min="12047" max="12287" width="9.140625" style="279"/>
    <col min="12288" max="12288" width="42.42578125" style="279" customWidth="1"/>
    <col min="12289" max="12290" width="9.28515625" style="279" bestFit="1" customWidth="1"/>
    <col min="12291" max="12291" width="10.140625" style="279" bestFit="1" customWidth="1"/>
    <col min="12292" max="12301" width="10.28515625" style="279" bestFit="1" customWidth="1"/>
    <col min="12302" max="12302" width="12.5703125" style="279" customWidth="1"/>
    <col min="12303" max="12543" width="9.140625" style="279"/>
    <col min="12544" max="12544" width="42.42578125" style="279" customWidth="1"/>
    <col min="12545" max="12546" width="9.28515625" style="279" bestFit="1" customWidth="1"/>
    <col min="12547" max="12547" width="10.140625" style="279" bestFit="1" customWidth="1"/>
    <col min="12548" max="12557" width="10.28515625" style="279" bestFit="1" customWidth="1"/>
    <col min="12558" max="12558" width="12.5703125" style="279" customWidth="1"/>
    <col min="12559" max="12799" width="9.140625" style="279"/>
    <col min="12800" max="12800" width="42.42578125" style="279" customWidth="1"/>
    <col min="12801" max="12802" width="9.28515625" style="279" bestFit="1" customWidth="1"/>
    <col min="12803" max="12803" width="10.140625" style="279" bestFit="1" customWidth="1"/>
    <col min="12804" max="12813" width="10.28515625" style="279" bestFit="1" customWidth="1"/>
    <col min="12814" max="12814" width="12.5703125" style="279" customWidth="1"/>
    <col min="12815" max="13055" width="9.140625" style="279"/>
    <col min="13056" max="13056" width="42.42578125" style="279" customWidth="1"/>
    <col min="13057" max="13058" width="9.28515625" style="279" bestFit="1" customWidth="1"/>
    <col min="13059" max="13059" width="10.140625" style="279" bestFit="1" customWidth="1"/>
    <col min="13060" max="13069" width="10.28515625" style="279" bestFit="1" customWidth="1"/>
    <col min="13070" max="13070" width="12.5703125" style="279" customWidth="1"/>
    <col min="13071" max="13311" width="9.140625" style="279"/>
    <col min="13312" max="13312" width="42.42578125" style="279" customWidth="1"/>
    <col min="13313" max="13314" width="9.28515625" style="279" bestFit="1" customWidth="1"/>
    <col min="13315" max="13315" width="10.140625" style="279" bestFit="1" customWidth="1"/>
    <col min="13316" max="13325" width="10.28515625" style="279" bestFit="1" customWidth="1"/>
    <col min="13326" max="13326" width="12.5703125" style="279" customWidth="1"/>
    <col min="13327" max="13567" width="9.140625" style="279"/>
    <col min="13568" max="13568" width="42.42578125" style="279" customWidth="1"/>
    <col min="13569" max="13570" width="9.28515625" style="279" bestFit="1" customWidth="1"/>
    <col min="13571" max="13571" width="10.140625" style="279" bestFit="1" customWidth="1"/>
    <col min="13572" max="13581" width="10.28515625" style="279" bestFit="1" customWidth="1"/>
    <col min="13582" max="13582" width="12.5703125" style="279" customWidth="1"/>
    <col min="13583" max="13823" width="9.140625" style="279"/>
    <col min="13824" max="13824" width="42.42578125" style="279" customWidth="1"/>
    <col min="13825" max="13826" width="9.28515625" style="279" bestFit="1" customWidth="1"/>
    <col min="13827" max="13827" width="10.140625" style="279" bestFit="1" customWidth="1"/>
    <col min="13828" max="13837" width="10.28515625" style="279" bestFit="1" customWidth="1"/>
    <col min="13838" max="13838" width="12.5703125" style="279" customWidth="1"/>
    <col min="13839" max="14079" width="9.140625" style="279"/>
    <col min="14080" max="14080" width="42.42578125" style="279" customWidth="1"/>
    <col min="14081" max="14082" width="9.28515625" style="279" bestFit="1" customWidth="1"/>
    <col min="14083" max="14083" width="10.140625" style="279" bestFit="1" customWidth="1"/>
    <col min="14084" max="14093" width="10.28515625" style="279" bestFit="1" customWidth="1"/>
    <col min="14094" max="14094" width="12.5703125" style="279" customWidth="1"/>
    <col min="14095" max="14335" width="9.140625" style="279"/>
    <col min="14336" max="14336" width="42.42578125" style="279" customWidth="1"/>
    <col min="14337" max="14338" width="9.28515625" style="279" bestFit="1" customWidth="1"/>
    <col min="14339" max="14339" width="10.140625" style="279" bestFit="1" customWidth="1"/>
    <col min="14340" max="14349" width="10.28515625" style="279" bestFit="1" customWidth="1"/>
    <col min="14350" max="14350" width="12.5703125" style="279" customWidth="1"/>
    <col min="14351" max="14591" width="9.140625" style="279"/>
    <col min="14592" max="14592" width="42.42578125" style="279" customWidth="1"/>
    <col min="14593" max="14594" width="9.28515625" style="279" bestFit="1" customWidth="1"/>
    <col min="14595" max="14595" width="10.140625" style="279" bestFit="1" customWidth="1"/>
    <col min="14596" max="14605" width="10.28515625" style="279" bestFit="1" customWidth="1"/>
    <col min="14606" max="14606" width="12.5703125" style="279" customWidth="1"/>
    <col min="14607" max="14847" width="9.140625" style="279"/>
    <col min="14848" max="14848" width="42.42578125" style="279" customWidth="1"/>
    <col min="14849" max="14850" width="9.28515625" style="279" bestFit="1" customWidth="1"/>
    <col min="14851" max="14851" width="10.140625" style="279" bestFit="1" customWidth="1"/>
    <col min="14852" max="14861" width="10.28515625" style="279" bestFit="1" customWidth="1"/>
    <col min="14862" max="14862" width="12.5703125" style="279" customWidth="1"/>
    <col min="14863" max="15103" width="9.140625" style="279"/>
    <col min="15104" max="15104" width="42.42578125" style="279" customWidth="1"/>
    <col min="15105" max="15106" width="9.28515625" style="279" bestFit="1" customWidth="1"/>
    <col min="15107" max="15107" width="10.140625" style="279" bestFit="1" customWidth="1"/>
    <col min="15108" max="15117" width="10.28515625" style="279" bestFit="1" customWidth="1"/>
    <col min="15118" max="15118" width="12.5703125" style="279" customWidth="1"/>
    <col min="15119" max="15359" width="9.140625" style="279"/>
    <col min="15360" max="15360" width="42.42578125" style="279" customWidth="1"/>
    <col min="15361" max="15362" width="9.28515625" style="279" bestFit="1" customWidth="1"/>
    <col min="15363" max="15363" width="10.140625" style="279" bestFit="1" customWidth="1"/>
    <col min="15364" max="15373" width="10.28515625" style="279" bestFit="1" customWidth="1"/>
    <col min="15374" max="15374" width="12.5703125" style="279" customWidth="1"/>
    <col min="15375" max="15615" width="9.140625" style="279"/>
    <col min="15616" max="15616" width="42.42578125" style="279" customWidth="1"/>
    <col min="15617" max="15618" width="9.28515625" style="279" bestFit="1" customWidth="1"/>
    <col min="15619" max="15619" width="10.140625" style="279" bestFit="1" customWidth="1"/>
    <col min="15620" max="15629" width="10.28515625" style="279" bestFit="1" customWidth="1"/>
    <col min="15630" max="15630" width="12.5703125" style="279" customWidth="1"/>
    <col min="15631" max="15871" width="9.140625" style="279"/>
    <col min="15872" max="15872" width="42.42578125" style="279" customWidth="1"/>
    <col min="15873" max="15874" width="9.28515625" style="279" bestFit="1" customWidth="1"/>
    <col min="15875" max="15875" width="10.140625" style="279" bestFit="1" customWidth="1"/>
    <col min="15876" max="15885" width="10.28515625" style="279" bestFit="1" customWidth="1"/>
    <col min="15886" max="15886" width="12.5703125" style="279" customWidth="1"/>
    <col min="15887" max="16127" width="9.140625" style="279"/>
    <col min="16128" max="16128" width="42.42578125" style="279" customWidth="1"/>
    <col min="16129" max="16130" width="9.28515625" style="279" bestFit="1" customWidth="1"/>
    <col min="16131" max="16131" width="10.140625" style="279" bestFit="1" customWidth="1"/>
    <col min="16132" max="16141" width="10.28515625" style="279" bestFit="1" customWidth="1"/>
    <col min="16142" max="16142" width="12.5703125" style="279" customWidth="1"/>
    <col min="16143" max="16384" width="9.140625" style="279"/>
  </cols>
  <sheetData>
    <row r="1" spans="1:16" s="220" customFormat="1" ht="15.75" x14ac:dyDescent="0.25">
      <c r="A1" s="1492" t="s">
        <v>685</v>
      </c>
      <c r="B1" s="1492"/>
      <c r="C1" s="1492"/>
      <c r="D1" s="1492"/>
      <c r="E1" s="1492"/>
      <c r="F1" s="1492"/>
      <c r="G1" s="1492"/>
    </row>
    <row r="2" spans="1:16" s="486" customFormat="1" x14ac:dyDescent="0.2">
      <c r="A2" s="1215"/>
      <c r="B2" s="1207">
        <v>2010</v>
      </c>
      <c r="C2" s="1207">
        <v>2011</v>
      </c>
      <c r="D2" s="1207">
        <v>2012</v>
      </c>
      <c r="E2" s="1207">
        <v>2013</v>
      </c>
      <c r="F2" s="1207">
        <v>2014</v>
      </c>
      <c r="G2" s="1207">
        <v>2015</v>
      </c>
      <c r="H2" s="1207">
        <v>2016</v>
      </c>
      <c r="I2" s="1207">
        <v>2017</v>
      </c>
      <c r="J2" s="1207">
        <v>2018</v>
      </c>
      <c r="K2" s="1207">
        <v>2019</v>
      </c>
      <c r="L2" s="1207">
        <v>2020</v>
      </c>
      <c r="M2" s="1207">
        <v>2021</v>
      </c>
      <c r="N2" s="1207">
        <v>2022</v>
      </c>
      <c r="O2" s="1208">
        <v>2023</v>
      </c>
      <c r="P2" s="1209">
        <v>2024</v>
      </c>
    </row>
    <row r="3" spans="1:16" s="486" customFormat="1" x14ac:dyDescent="0.2">
      <c r="A3" s="1210" t="s">
        <v>1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211"/>
      <c r="O3" s="1211"/>
      <c r="P3" s="1074"/>
    </row>
    <row r="4" spans="1:16" s="486" customFormat="1" x14ac:dyDescent="0.2">
      <c r="A4" s="361" t="s">
        <v>2</v>
      </c>
      <c r="B4" s="487"/>
      <c r="C4" s="487"/>
      <c r="D4" s="487"/>
      <c r="E4" s="487"/>
      <c r="F4" s="487"/>
      <c r="G4" s="487"/>
      <c r="H4" s="488"/>
      <c r="I4" s="488"/>
      <c r="J4" s="489"/>
      <c r="K4" s="489"/>
      <c r="L4" s="489"/>
      <c r="M4" s="489"/>
      <c r="N4" s="490"/>
      <c r="O4" s="490"/>
      <c r="P4" s="491"/>
    </row>
    <row r="5" spans="1:16" s="486" customFormat="1" x14ac:dyDescent="0.2">
      <c r="A5" s="361" t="s">
        <v>3</v>
      </c>
      <c r="B5" s="492">
        <v>25.9</v>
      </c>
      <c r="C5" s="492">
        <v>26.5</v>
      </c>
      <c r="D5" s="492">
        <v>27.2</v>
      </c>
      <c r="E5" s="492">
        <v>27.9</v>
      </c>
      <c r="F5" s="493">
        <v>28.2</v>
      </c>
      <c r="G5" s="493">
        <v>28.5</v>
      </c>
      <c r="H5" s="493">
        <v>28.4</v>
      </c>
      <c r="I5" s="493">
        <v>28.2</v>
      </c>
      <c r="J5" s="493">
        <v>28.3</v>
      </c>
      <c r="K5" s="1137">
        <v>28.8</v>
      </c>
      <c r="L5" s="1137">
        <v>28.6</v>
      </c>
      <c r="M5" s="1137">
        <v>28.6</v>
      </c>
      <c r="N5" s="1138">
        <v>28.6</v>
      </c>
      <c r="O5" s="491">
        <v>28.7</v>
      </c>
      <c r="P5" s="1035">
        <v>28.4</v>
      </c>
    </row>
    <row r="6" spans="1:16" s="486" customFormat="1" x14ac:dyDescent="0.2">
      <c r="A6" s="361" t="s">
        <v>5</v>
      </c>
      <c r="B6" s="495">
        <v>100.8</v>
      </c>
      <c r="C6" s="495">
        <v>102.3</v>
      </c>
      <c r="D6" s="495">
        <v>102.6</v>
      </c>
      <c r="E6" s="495">
        <v>102.6</v>
      </c>
      <c r="F6" s="495">
        <v>101.1</v>
      </c>
      <c r="G6" s="495">
        <f>SUM(G5/F5*100)</f>
        <v>101.06382978723406</v>
      </c>
      <c r="H6" s="495">
        <f t="shared" ref="H6:O6" si="0">SUM(H5/G5*100)</f>
        <v>99.649122807017548</v>
      </c>
      <c r="I6" s="495">
        <f t="shared" si="0"/>
        <v>99.295774647887328</v>
      </c>
      <c r="J6" s="495">
        <f t="shared" si="0"/>
        <v>100.35460992907801</v>
      </c>
      <c r="K6" s="1139">
        <f t="shared" si="0"/>
        <v>101.7667844522968</v>
      </c>
      <c r="L6" s="1139">
        <f t="shared" si="0"/>
        <v>99.305555555555557</v>
      </c>
      <c r="M6" s="1139">
        <f t="shared" si="0"/>
        <v>100</v>
      </c>
      <c r="N6" s="1140">
        <f t="shared" si="0"/>
        <v>100</v>
      </c>
      <c r="O6" s="1139">
        <f t="shared" si="0"/>
        <v>100.34965034965033</v>
      </c>
      <c r="P6" s="1035">
        <v>98.8</v>
      </c>
    </row>
    <row r="7" spans="1:16" s="486" customFormat="1" x14ac:dyDescent="0.2">
      <c r="A7" s="361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1139"/>
      <c r="L7" s="1139"/>
      <c r="M7" s="1139"/>
      <c r="N7" s="1140"/>
      <c r="O7" s="491"/>
      <c r="P7" s="1035"/>
    </row>
    <row r="8" spans="1:16" s="486" customFormat="1" x14ac:dyDescent="0.2">
      <c r="A8" s="361" t="s">
        <v>392</v>
      </c>
      <c r="B8" s="499">
        <v>403</v>
      </c>
      <c r="C8" s="499">
        <v>458</v>
      </c>
      <c r="D8" s="499">
        <v>459</v>
      </c>
      <c r="E8" s="499">
        <v>507</v>
      </c>
      <c r="F8" s="499">
        <v>479</v>
      </c>
      <c r="G8" s="499">
        <v>498</v>
      </c>
      <c r="H8" s="499">
        <v>443</v>
      </c>
      <c r="I8" s="500">
        <v>426</v>
      </c>
      <c r="J8" s="500">
        <v>452</v>
      </c>
      <c r="K8" s="654">
        <v>448</v>
      </c>
      <c r="L8" s="654">
        <v>423</v>
      </c>
      <c r="M8" s="654">
        <v>424</v>
      </c>
      <c r="N8" s="502">
        <v>375</v>
      </c>
      <c r="O8" s="573">
        <v>383</v>
      </c>
      <c r="P8" s="1035">
        <v>310</v>
      </c>
    </row>
    <row r="9" spans="1:16" s="486" customFormat="1" x14ac:dyDescent="0.2">
      <c r="A9" s="361" t="s">
        <v>9</v>
      </c>
      <c r="B9" s="494" t="s">
        <v>4</v>
      </c>
      <c r="C9" s="494" t="s">
        <v>4</v>
      </c>
      <c r="D9" s="494" t="s">
        <v>4</v>
      </c>
      <c r="E9" s="494" t="s">
        <v>4</v>
      </c>
      <c r="F9" s="494" t="s">
        <v>4</v>
      </c>
      <c r="G9" s="494" t="s">
        <v>4</v>
      </c>
      <c r="H9" s="494" t="s">
        <v>4</v>
      </c>
      <c r="I9" s="494" t="s">
        <v>4</v>
      </c>
      <c r="J9" s="494" t="s">
        <v>4</v>
      </c>
      <c r="K9" s="1141" t="s">
        <v>4</v>
      </c>
      <c r="L9" s="1141" t="s">
        <v>4</v>
      </c>
      <c r="M9" s="1141" t="s">
        <v>4</v>
      </c>
      <c r="N9" s="1142" t="s">
        <v>4</v>
      </c>
      <c r="O9" s="491"/>
      <c r="P9" s="1035" t="s">
        <v>4</v>
      </c>
    </row>
    <row r="10" spans="1:16" s="486" customFormat="1" x14ac:dyDescent="0.2">
      <c r="A10" s="361" t="s">
        <v>206</v>
      </c>
      <c r="B10" s="494"/>
      <c r="C10" s="494"/>
      <c r="D10" s="494"/>
      <c r="E10" s="494"/>
      <c r="F10" s="494"/>
      <c r="G10" s="494"/>
      <c r="H10" s="494"/>
      <c r="I10" s="494"/>
      <c r="J10" s="494"/>
      <c r="K10" s="1141"/>
      <c r="L10" s="1141"/>
      <c r="M10" s="1141"/>
      <c r="N10" s="1142"/>
      <c r="O10" s="491"/>
      <c r="P10" s="1035"/>
    </row>
    <row r="11" spans="1:16" s="486" customFormat="1" x14ac:dyDescent="0.2">
      <c r="A11" s="361" t="s">
        <v>393</v>
      </c>
      <c r="B11" s="499">
        <v>446</v>
      </c>
      <c r="C11" s="499">
        <v>451</v>
      </c>
      <c r="D11" s="499">
        <v>394</v>
      </c>
      <c r="E11" s="499">
        <v>388</v>
      </c>
      <c r="F11" s="499">
        <v>370</v>
      </c>
      <c r="G11" s="499">
        <v>368</v>
      </c>
      <c r="H11" s="499">
        <v>376</v>
      </c>
      <c r="I11" s="500">
        <v>256</v>
      </c>
      <c r="J11" s="500">
        <v>365</v>
      </c>
      <c r="K11" s="654">
        <v>331</v>
      </c>
      <c r="L11" s="654">
        <v>403</v>
      </c>
      <c r="M11" s="654">
        <v>457</v>
      </c>
      <c r="N11" s="502">
        <v>374</v>
      </c>
      <c r="O11" s="502">
        <v>344</v>
      </c>
      <c r="P11" s="1035">
        <v>354</v>
      </c>
    </row>
    <row r="12" spans="1:16" s="486" customFormat="1" x14ac:dyDescent="0.2">
      <c r="A12" s="361" t="s">
        <v>12</v>
      </c>
      <c r="B12" s="494" t="s">
        <v>4</v>
      </c>
      <c r="C12" s="494" t="s">
        <v>4</v>
      </c>
      <c r="D12" s="494" t="s">
        <v>4</v>
      </c>
      <c r="E12" s="494" t="s">
        <v>4</v>
      </c>
      <c r="F12" s="494" t="s">
        <v>4</v>
      </c>
      <c r="G12" s="494" t="s">
        <v>4</v>
      </c>
      <c r="H12" s="494" t="s">
        <v>4</v>
      </c>
      <c r="I12" s="494" t="s">
        <v>4</v>
      </c>
      <c r="J12" s="494" t="s">
        <v>4</v>
      </c>
      <c r="K12" s="1141" t="s">
        <v>4</v>
      </c>
      <c r="L12" s="1141" t="s">
        <v>4</v>
      </c>
      <c r="M12" s="1141" t="s">
        <v>4</v>
      </c>
      <c r="N12" s="1142" t="s">
        <v>4</v>
      </c>
      <c r="O12" s="491"/>
      <c r="P12" s="1035" t="s">
        <v>4</v>
      </c>
    </row>
    <row r="13" spans="1:16" s="486" customFormat="1" x14ac:dyDescent="0.2">
      <c r="A13" s="361" t="s">
        <v>394</v>
      </c>
      <c r="B13" s="494" t="s">
        <v>4</v>
      </c>
      <c r="C13" s="494" t="s">
        <v>4</v>
      </c>
      <c r="D13" s="494" t="s">
        <v>4</v>
      </c>
      <c r="E13" s="494" t="s">
        <v>4</v>
      </c>
      <c r="F13" s="494" t="s">
        <v>4</v>
      </c>
      <c r="G13" s="494" t="s">
        <v>4</v>
      </c>
      <c r="H13" s="494" t="s">
        <v>4</v>
      </c>
      <c r="I13" s="494" t="s">
        <v>4</v>
      </c>
      <c r="J13" s="494" t="s">
        <v>4</v>
      </c>
      <c r="K13" s="1141" t="s">
        <v>4</v>
      </c>
      <c r="L13" s="1141" t="s">
        <v>4</v>
      </c>
      <c r="M13" s="1141" t="s">
        <v>4</v>
      </c>
      <c r="N13" s="1142" t="s">
        <v>4</v>
      </c>
      <c r="O13" s="491"/>
      <c r="P13" s="1035" t="s">
        <v>4</v>
      </c>
    </row>
    <row r="14" spans="1:16" s="486" customFormat="1" x14ac:dyDescent="0.2">
      <c r="A14" s="361" t="s">
        <v>15</v>
      </c>
      <c r="B14" s="504"/>
      <c r="C14" s="504"/>
      <c r="D14" s="504"/>
      <c r="E14" s="504"/>
      <c r="F14" s="504"/>
      <c r="G14" s="504"/>
      <c r="H14" s="504"/>
      <c r="I14" s="504"/>
      <c r="J14" s="504"/>
      <c r="K14" s="654"/>
      <c r="L14" s="654"/>
      <c r="M14" s="654"/>
      <c r="N14" s="62"/>
      <c r="O14" s="491"/>
      <c r="P14" s="1035"/>
    </row>
    <row r="15" spans="1:16" s="486" customFormat="1" x14ac:dyDescent="0.2">
      <c r="A15" s="361" t="s">
        <v>16</v>
      </c>
      <c r="B15" s="499">
        <v>-43</v>
      </c>
      <c r="C15" s="499">
        <v>7</v>
      </c>
      <c r="D15" s="499">
        <v>65</v>
      </c>
      <c r="E15" s="499">
        <v>119</v>
      </c>
      <c r="F15" s="499">
        <v>109</v>
      </c>
      <c r="G15" s="499">
        <v>130</v>
      </c>
      <c r="H15" s="499">
        <v>67</v>
      </c>
      <c r="I15" s="500">
        <v>70</v>
      </c>
      <c r="J15" s="500">
        <v>87</v>
      </c>
      <c r="K15" s="654">
        <v>117</v>
      </c>
      <c r="L15" s="654">
        <v>20</v>
      </c>
      <c r="M15" s="654">
        <v>-33</v>
      </c>
      <c r="N15" s="62">
        <v>1</v>
      </c>
      <c r="O15" s="36">
        <v>39</v>
      </c>
      <c r="P15" s="1035">
        <v>-44</v>
      </c>
    </row>
    <row r="16" spans="1:16" s="486" customFormat="1" x14ac:dyDescent="0.2">
      <c r="A16" s="361" t="s">
        <v>17</v>
      </c>
      <c r="B16" s="494" t="s">
        <v>4</v>
      </c>
      <c r="C16" s="494" t="s">
        <v>4</v>
      </c>
      <c r="D16" s="494" t="s">
        <v>4</v>
      </c>
      <c r="E16" s="494" t="s">
        <v>4</v>
      </c>
      <c r="F16" s="494" t="s">
        <v>4</v>
      </c>
      <c r="G16" s="494" t="s">
        <v>4</v>
      </c>
      <c r="H16" s="494" t="s">
        <v>4</v>
      </c>
      <c r="I16" s="494" t="s">
        <v>4</v>
      </c>
      <c r="J16" s="494" t="s">
        <v>4</v>
      </c>
      <c r="K16" s="1141" t="s">
        <v>4</v>
      </c>
      <c r="L16" s="1141" t="s">
        <v>4</v>
      </c>
      <c r="M16" s="1141" t="s">
        <v>4</v>
      </c>
      <c r="N16" s="1142" t="s">
        <v>4</v>
      </c>
      <c r="O16" s="491"/>
      <c r="P16" s="1035" t="s">
        <v>4</v>
      </c>
    </row>
    <row r="17" spans="1:16" s="486" customFormat="1" x14ac:dyDescent="0.2">
      <c r="A17" s="361" t="s">
        <v>18</v>
      </c>
      <c r="B17" s="494" t="s">
        <v>4</v>
      </c>
      <c r="C17" s="494" t="s">
        <v>4</v>
      </c>
      <c r="D17" s="494" t="s">
        <v>4</v>
      </c>
      <c r="E17" s="494" t="s">
        <v>4</v>
      </c>
      <c r="F17" s="494" t="s">
        <v>4</v>
      </c>
      <c r="G17" s="494" t="s">
        <v>4</v>
      </c>
      <c r="H17" s="494" t="s">
        <v>4</v>
      </c>
      <c r="I17" s="494" t="s">
        <v>4</v>
      </c>
      <c r="J17" s="494" t="s">
        <v>4</v>
      </c>
      <c r="K17" s="1141" t="s">
        <v>4</v>
      </c>
      <c r="L17" s="1141" t="s">
        <v>4</v>
      </c>
      <c r="M17" s="1141" t="s">
        <v>4</v>
      </c>
      <c r="N17" s="1142" t="s">
        <v>4</v>
      </c>
      <c r="O17" s="491"/>
      <c r="P17" s="1035" t="s">
        <v>4</v>
      </c>
    </row>
    <row r="18" spans="1:16" s="486" customFormat="1" x14ac:dyDescent="0.2">
      <c r="A18" s="361" t="s">
        <v>19</v>
      </c>
      <c r="B18" s="499">
        <v>264</v>
      </c>
      <c r="C18" s="499">
        <v>534</v>
      </c>
      <c r="D18" s="499">
        <v>522</v>
      </c>
      <c r="E18" s="499">
        <v>480</v>
      </c>
      <c r="F18" s="499">
        <v>432</v>
      </c>
      <c r="G18" s="499">
        <v>382</v>
      </c>
      <c r="H18" s="499">
        <v>376</v>
      </c>
      <c r="I18" s="500">
        <v>395</v>
      </c>
      <c r="J18" s="500">
        <v>373</v>
      </c>
      <c r="K18" s="654">
        <v>381</v>
      </c>
      <c r="L18" s="654">
        <v>339</v>
      </c>
      <c r="M18" s="141">
        <v>382</v>
      </c>
      <c r="N18" s="505">
        <v>231</v>
      </c>
      <c r="O18" s="36">
        <v>191</v>
      </c>
      <c r="P18" s="1035">
        <v>180</v>
      </c>
    </row>
    <row r="19" spans="1:16" s="486" customFormat="1" x14ac:dyDescent="0.2">
      <c r="A19" s="361" t="s">
        <v>20</v>
      </c>
      <c r="B19" s="494" t="s">
        <v>4</v>
      </c>
      <c r="C19" s="494" t="s">
        <v>4</v>
      </c>
      <c r="D19" s="494" t="s">
        <v>4</v>
      </c>
      <c r="E19" s="494" t="s">
        <v>4</v>
      </c>
      <c r="F19" s="494" t="s">
        <v>4</v>
      </c>
      <c r="G19" s="494" t="s">
        <v>4</v>
      </c>
      <c r="H19" s="494" t="s">
        <v>4</v>
      </c>
      <c r="I19" s="494" t="s">
        <v>4</v>
      </c>
      <c r="J19" s="494" t="s">
        <v>4</v>
      </c>
      <c r="K19" s="1141" t="s">
        <v>4</v>
      </c>
      <c r="L19" s="1141" t="s">
        <v>4</v>
      </c>
      <c r="M19" s="1141" t="s">
        <v>4</v>
      </c>
      <c r="N19" s="1142" t="s">
        <v>4</v>
      </c>
      <c r="O19" s="491"/>
      <c r="P19" s="1035" t="s">
        <v>4</v>
      </c>
    </row>
    <row r="20" spans="1:16" s="486" customFormat="1" x14ac:dyDescent="0.2">
      <c r="A20" s="361" t="s">
        <v>21</v>
      </c>
      <c r="B20" s="499">
        <v>123</v>
      </c>
      <c r="C20" s="499">
        <v>188</v>
      </c>
      <c r="D20" s="499">
        <v>214</v>
      </c>
      <c r="E20" s="499">
        <v>262</v>
      </c>
      <c r="F20" s="499">
        <v>236</v>
      </c>
      <c r="G20" s="499">
        <v>218</v>
      </c>
      <c r="H20" s="499">
        <v>230</v>
      </c>
      <c r="I20" s="500">
        <v>237</v>
      </c>
      <c r="J20" s="500">
        <v>238</v>
      </c>
      <c r="K20" s="654">
        <v>241</v>
      </c>
      <c r="L20" s="654">
        <v>88</v>
      </c>
      <c r="M20" s="141">
        <v>159</v>
      </c>
      <c r="N20" s="505">
        <v>55</v>
      </c>
      <c r="O20" s="550">
        <v>37</v>
      </c>
      <c r="P20" s="1035">
        <v>103</v>
      </c>
    </row>
    <row r="21" spans="1:16" s="486" customFormat="1" x14ac:dyDescent="0.2">
      <c r="A21" s="361" t="s">
        <v>22</v>
      </c>
      <c r="B21" s="504"/>
      <c r="C21" s="151"/>
      <c r="D21" s="151"/>
      <c r="E21" s="151"/>
      <c r="F21" s="151"/>
      <c r="G21" s="151"/>
      <c r="H21" s="67"/>
      <c r="I21" s="151"/>
      <c r="J21" s="67"/>
      <c r="K21" s="67"/>
      <c r="L21" s="654"/>
      <c r="M21" s="654"/>
      <c r="N21" s="62"/>
      <c r="O21" s="491"/>
      <c r="P21" s="1035"/>
    </row>
    <row r="22" spans="1:16" s="486" customFormat="1" x14ac:dyDescent="0.2">
      <c r="A22" s="361" t="s">
        <v>211</v>
      </c>
      <c r="B22" s="499">
        <v>710</v>
      </c>
      <c r="C22" s="499">
        <v>1045</v>
      </c>
      <c r="D22" s="499">
        <v>1188</v>
      </c>
      <c r="E22" s="499">
        <v>1050</v>
      </c>
      <c r="F22" s="506">
        <v>973</v>
      </c>
      <c r="G22" s="506">
        <v>895</v>
      </c>
      <c r="H22" s="499">
        <v>760</v>
      </c>
      <c r="I22" s="499">
        <v>842</v>
      </c>
      <c r="J22" s="499">
        <v>994</v>
      </c>
      <c r="K22" s="801">
        <v>1459</v>
      </c>
      <c r="L22" s="801">
        <v>812</v>
      </c>
      <c r="M22" s="801">
        <v>638</v>
      </c>
      <c r="N22" s="498">
        <v>785</v>
      </c>
      <c r="O22" s="501">
        <v>1058</v>
      </c>
      <c r="P22" s="1031">
        <v>1164</v>
      </c>
    </row>
    <row r="23" spans="1:16" s="486" customFormat="1" x14ac:dyDescent="0.2">
      <c r="A23" s="361" t="s">
        <v>212</v>
      </c>
      <c r="B23" s="499">
        <v>475</v>
      </c>
      <c r="C23" s="499">
        <v>512</v>
      </c>
      <c r="D23" s="499">
        <v>511</v>
      </c>
      <c r="E23" s="499">
        <v>470</v>
      </c>
      <c r="F23" s="506">
        <v>745</v>
      </c>
      <c r="G23" s="506">
        <v>767</v>
      </c>
      <c r="H23" s="499">
        <v>943</v>
      </c>
      <c r="I23" s="499">
        <v>1040</v>
      </c>
      <c r="J23" s="499">
        <v>965</v>
      </c>
      <c r="K23" s="801">
        <v>1137</v>
      </c>
      <c r="L23" s="801">
        <v>1002</v>
      </c>
      <c r="M23" s="801">
        <v>818</v>
      </c>
      <c r="N23" s="498">
        <v>831</v>
      </c>
      <c r="O23" s="501">
        <v>951</v>
      </c>
      <c r="P23" s="1031">
        <v>1464</v>
      </c>
    </row>
    <row r="24" spans="1:16" s="486" customFormat="1" x14ac:dyDescent="0.2">
      <c r="A24" s="361" t="s">
        <v>27</v>
      </c>
      <c r="B24" s="499">
        <v>235</v>
      </c>
      <c r="C24" s="499">
        <v>533</v>
      </c>
      <c r="D24" s="499">
        <v>677</v>
      </c>
      <c r="E24" s="499">
        <v>580</v>
      </c>
      <c r="F24" s="506">
        <v>228</v>
      </c>
      <c r="G24" s="506">
        <v>128</v>
      </c>
      <c r="H24" s="499">
        <v>-183</v>
      </c>
      <c r="I24" s="499">
        <v>-198</v>
      </c>
      <c r="J24" s="499">
        <v>32</v>
      </c>
      <c r="K24" s="801">
        <v>322</v>
      </c>
      <c r="L24" s="801">
        <v>-190</v>
      </c>
      <c r="M24" s="801">
        <v>-180</v>
      </c>
      <c r="N24" s="498">
        <v>-46</v>
      </c>
      <c r="O24" s="501">
        <v>107</v>
      </c>
      <c r="P24" s="1035">
        <v>-300</v>
      </c>
    </row>
    <row r="25" spans="1:16" s="486" customFormat="1" x14ac:dyDescent="0.2">
      <c r="A25" s="361" t="s">
        <v>214</v>
      </c>
      <c r="B25" s="494" t="s">
        <v>4</v>
      </c>
      <c r="C25" s="494" t="s">
        <v>4</v>
      </c>
      <c r="D25" s="494" t="s">
        <v>4</v>
      </c>
      <c r="E25" s="494" t="s">
        <v>4</v>
      </c>
      <c r="F25" s="494" t="s">
        <v>4</v>
      </c>
      <c r="G25" s="494" t="s">
        <v>4</v>
      </c>
      <c r="H25" s="494" t="s">
        <v>4</v>
      </c>
      <c r="I25" s="494" t="s">
        <v>4</v>
      </c>
      <c r="J25" s="494" t="s">
        <v>4</v>
      </c>
      <c r="K25" s="1141" t="s">
        <v>4</v>
      </c>
      <c r="L25" s="1141" t="s">
        <v>4</v>
      </c>
      <c r="M25" s="1141" t="s">
        <v>4</v>
      </c>
      <c r="N25" s="1142" t="s">
        <v>4</v>
      </c>
      <c r="O25" s="1142" t="s">
        <v>4</v>
      </c>
      <c r="P25" s="1035" t="s">
        <v>4</v>
      </c>
    </row>
    <row r="26" spans="1:16" s="486" customFormat="1" x14ac:dyDescent="0.2">
      <c r="A26" s="361" t="s">
        <v>215</v>
      </c>
      <c r="B26" s="494" t="s">
        <v>4</v>
      </c>
      <c r="C26" s="494" t="s">
        <v>4</v>
      </c>
      <c r="D26" s="494" t="s">
        <v>4</v>
      </c>
      <c r="E26" s="494" t="s">
        <v>4</v>
      </c>
      <c r="F26" s="494" t="s">
        <v>4</v>
      </c>
      <c r="G26" s="494" t="s">
        <v>4</v>
      </c>
      <c r="H26" s="494" t="s">
        <v>4</v>
      </c>
      <c r="I26" s="494" t="s">
        <v>4</v>
      </c>
      <c r="J26" s="494" t="s">
        <v>4</v>
      </c>
      <c r="K26" s="1141" t="s">
        <v>4</v>
      </c>
      <c r="L26" s="1141" t="s">
        <v>4</v>
      </c>
      <c r="M26" s="1141" t="s">
        <v>4</v>
      </c>
      <c r="N26" s="1142" t="s">
        <v>4</v>
      </c>
      <c r="O26" s="1142" t="s">
        <v>4</v>
      </c>
      <c r="P26" s="1035" t="s">
        <v>4</v>
      </c>
    </row>
    <row r="27" spans="1:16" s="486" customFormat="1" ht="22.5" x14ac:dyDescent="0.2">
      <c r="A27" s="361" t="s">
        <v>442</v>
      </c>
      <c r="B27" s="494" t="s">
        <v>4</v>
      </c>
      <c r="C27" s="494" t="s">
        <v>4</v>
      </c>
      <c r="D27" s="494" t="s">
        <v>4</v>
      </c>
      <c r="E27" s="494" t="s">
        <v>4</v>
      </c>
      <c r="F27" s="494" t="s">
        <v>4</v>
      </c>
      <c r="G27" s="494" t="s">
        <v>4</v>
      </c>
      <c r="H27" s="494" t="s">
        <v>4</v>
      </c>
      <c r="I27" s="494" t="s">
        <v>4</v>
      </c>
      <c r="J27" s="494" t="s">
        <v>4</v>
      </c>
      <c r="K27" s="1141" t="s">
        <v>4</v>
      </c>
      <c r="L27" s="1141" t="s">
        <v>4</v>
      </c>
      <c r="M27" s="1141" t="s">
        <v>4</v>
      </c>
      <c r="N27" s="1142" t="s">
        <v>4</v>
      </c>
      <c r="O27" s="1142" t="s">
        <v>4</v>
      </c>
      <c r="P27" s="1035" t="s">
        <v>4</v>
      </c>
    </row>
    <row r="28" spans="1:16" s="486" customFormat="1" ht="25.5" x14ac:dyDescent="0.2">
      <c r="A28" s="361" t="s">
        <v>443</v>
      </c>
      <c r="B28" s="494" t="s">
        <v>4</v>
      </c>
      <c r="C28" s="494" t="s">
        <v>4</v>
      </c>
      <c r="D28" s="494" t="s">
        <v>4</v>
      </c>
      <c r="E28" s="494" t="s">
        <v>4</v>
      </c>
      <c r="F28" s="494" t="s">
        <v>4</v>
      </c>
      <c r="G28" s="494" t="s">
        <v>4</v>
      </c>
      <c r="H28" s="494" t="s">
        <v>4</v>
      </c>
      <c r="I28" s="494" t="s">
        <v>4</v>
      </c>
      <c r="J28" s="494" t="s">
        <v>4</v>
      </c>
      <c r="K28" s="1141" t="s">
        <v>4</v>
      </c>
      <c r="L28" s="1141" t="s">
        <v>4</v>
      </c>
      <c r="M28" s="1141" t="s">
        <v>4</v>
      </c>
      <c r="N28" s="1142" t="s">
        <v>4</v>
      </c>
      <c r="O28" s="1142" t="s">
        <v>4</v>
      </c>
      <c r="P28" s="1035" t="s">
        <v>4</v>
      </c>
    </row>
    <row r="29" spans="1:16" s="486" customFormat="1" x14ac:dyDescent="0.2">
      <c r="A29" s="361" t="s">
        <v>444</v>
      </c>
      <c r="B29" s="494" t="s">
        <v>4</v>
      </c>
      <c r="C29" s="494" t="s">
        <v>4</v>
      </c>
      <c r="D29" s="494" t="s">
        <v>4</v>
      </c>
      <c r="E29" s="494" t="s">
        <v>4</v>
      </c>
      <c r="F29" s="494" t="s">
        <v>4</v>
      </c>
      <c r="G29" s="494" t="s">
        <v>4</v>
      </c>
      <c r="H29" s="494" t="s">
        <v>4</v>
      </c>
      <c r="I29" s="494" t="s">
        <v>4</v>
      </c>
      <c r="J29" s="494" t="s">
        <v>4</v>
      </c>
      <c r="K29" s="1141" t="s">
        <v>4</v>
      </c>
      <c r="L29" s="1141" t="s">
        <v>4</v>
      </c>
      <c r="M29" s="1141" t="s">
        <v>4</v>
      </c>
      <c r="N29" s="1142" t="s">
        <v>4</v>
      </c>
      <c r="O29" s="1142" t="s">
        <v>4</v>
      </c>
      <c r="P29" s="1035" t="s">
        <v>4</v>
      </c>
    </row>
    <row r="30" spans="1:16" s="486" customFormat="1" x14ac:dyDescent="0.2">
      <c r="A30" s="361" t="s">
        <v>445</v>
      </c>
      <c r="B30" s="494" t="s">
        <v>4</v>
      </c>
      <c r="C30" s="494" t="s">
        <v>4</v>
      </c>
      <c r="D30" s="494" t="s">
        <v>4</v>
      </c>
      <c r="E30" s="494" t="s">
        <v>4</v>
      </c>
      <c r="F30" s="494" t="s">
        <v>4</v>
      </c>
      <c r="G30" s="494" t="s">
        <v>4</v>
      </c>
      <c r="H30" s="494" t="s">
        <v>4</v>
      </c>
      <c r="I30" s="494" t="s">
        <v>4</v>
      </c>
      <c r="J30" s="494" t="s">
        <v>4</v>
      </c>
      <c r="K30" s="1141" t="s">
        <v>4</v>
      </c>
      <c r="L30" s="1141" t="s">
        <v>4</v>
      </c>
      <c r="M30" s="1141" t="s">
        <v>4</v>
      </c>
      <c r="N30" s="1142" t="s">
        <v>4</v>
      </c>
      <c r="O30" s="1142" t="s">
        <v>4</v>
      </c>
      <c r="P30" s="1035" t="s">
        <v>4</v>
      </c>
    </row>
    <row r="31" spans="1:16" s="486" customFormat="1" ht="12.75" x14ac:dyDescent="0.2">
      <c r="A31" s="361" t="s">
        <v>446</v>
      </c>
      <c r="B31" s="494" t="s">
        <v>4</v>
      </c>
      <c r="C31" s="494" t="s">
        <v>4</v>
      </c>
      <c r="D31" s="494" t="s">
        <v>4</v>
      </c>
      <c r="E31" s="494" t="s">
        <v>4</v>
      </c>
      <c r="F31" s="494" t="s">
        <v>4</v>
      </c>
      <c r="G31" s="494" t="s">
        <v>4</v>
      </c>
      <c r="H31" s="494" t="s">
        <v>4</v>
      </c>
      <c r="I31" s="494" t="s">
        <v>4</v>
      </c>
      <c r="J31" s="494" t="s">
        <v>4</v>
      </c>
      <c r="K31" s="1141" t="s">
        <v>4</v>
      </c>
      <c r="L31" s="1141" t="s">
        <v>4</v>
      </c>
      <c r="M31" s="1141" t="s">
        <v>4</v>
      </c>
      <c r="N31" s="1142" t="s">
        <v>4</v>
      </c>
      <c r="O31" s="1142" t="s">
        <v>4</v>
      </c>
      <c r="P31" s="1035" t="s">
        <v>4</v>
      </c>
    </row>
    <row r="32" spans="1:16" s="486" customFormat="1" x14ac:dyDescent="0.2">
      <c r="A32" s="361" t="s">
        <v>447</v>
      </c>
      <c r="B32" s="494" t="s">
        <v>4</v>
      </c>
      <c r="C32" s="494" t="s">
        <v>4</v>
      </c>
      <c r="D32" s="494" t="s">
        <v>4</v>
      </c>
      <c r="E32" s="494" t="s">
        <v>4</v>
      </c>
      <c r="F32" s="494" t="s">
        <v>4</v>
      </c>
      <c r="G32" s="494" t="s">
        <v>4</v>
      </c>
      <c r="H32" s="494" t="s">
        <v>4</v>
      </c>
      <c r="I32" s="494" t="s">
        <v>4</v>
      </c>
      <c r="J32" s="494" t="s">
        <v>4</v>
      </c>
      <c r="K32" s="1141" t="s">
        <v>4</v>
      </c>
      <c r="L32" s="1141" t="s">
        <v>4</v>
      </c>
      <c r="M32" s="1141" t="s">
        <v>4</v>
      </c>
      <c r="N32" s="1142" t="s">
        <v>4</v>
      </c>
      <c r="O32" s="1142" t="s">
        <v>4</v>
      </c>
      <c r="P32" s="1035" t="s">
        <v>4</v>
      </c>
    </row>
    <row r="33" spans="1:16" s="486" customFormat="1" x14ac:dyDescent="0.2">
      <c r="A33" s="361" t="s">
        <v>37</v>
      </c>
      <c r="B33" s="494" t="s">
        <v>4</v>
      </c>
      <c r="C33" s="494" t="s">
        <v>4</v>
      </c>
      <c r="D33" s="494" t="s">
        <v>4</v>
      </c>
      <c r="E33" s="494" t="s">
        <v>4</v>
      </c>
      <c r="F33" s="494" t="s">
        <v>4</v>
      </c>
      <c r="G33" s="494" t="s">
        <v>4</v>
      </c>
      <c r="H33" s="494" t="s">
        <v>4</v>
      </c>
      <c r="I33" s="494" t="s">
        <v>4</v>
      </c>
      <c r="J33" s="494" t="s">
        <v>4</v>
      </c>
      <c r="K33" s="1141" t="s">
        <v>4</v>
      </c>
      <c r="L33" s="1141" t="s">
        <v>4</v>
      </c>
      <c r="M33" s="1141" t="s">
        <v>4</v>
      </c>
      <c r="N33" s="1142" t="s">
        <v>4</v>
      </c>
      <c r="O33" s="1142" t="s">
        <v>4</v>
      </c>
      <c r="P33" s="1035" t="s">
        <v>4</v>
      </c>
    </row>
    <row r="34" spans="1:16" s="486" customFormat="1" x14ac:dyDescent="0.2">
      <c r="A34" s="361" t="s">
        <v>400</v>
      </c>
      <c r="B34" s="494" t="s">
        <v>4</v>
      </c>
      <c r="C34" s="494" t="s">
        <v>4</v>
      </c>
      <c r="D34" s="494" t="s">
        <v>4</v>
      </c>
      <c r="E34" s="494" t="s">
        <v>4</v>
      </c>
      <c r="F34" s="494" t="s">
        <v>4</v>
      </c>
      <c r="G34" s="494" t="s">
        <v>4</v>
      </c>
      <c r="H34" s="494" t="s">
        <v>4</v>
      </c>
      <c r="I34" s="494" t="s">
        <v>4</v>
      </c>
      <c r="J34" s="494" t="s">
        <v>4</v>
      </c>
      <c r="K34" s="1141" t="s">
        <v>4</v>
      </c>
      <c r="L34" s="1141" t="s">
        <v>4</v>
      </c>
      <c r="M34" s="1141" t="s">
        <v>4</v>
      </c>
      <c r="N34" s="1142" t="s">
        <v>4</v>
      </c>
      <c r="O34" s="1142" t="s">
        <v>4</v>
      </c>
      <c r="P34" s="1035" t="s">
        <v>4</v>
      </c>
    </row>
    <row r="35" spans="1:16" s="486" customFormat="1" x14ac:dyDescent="0.2">
      <c r="A35" s="361" t="s">
        <v>448</v>
      </c>
      <c r="B35" s="494" t="s">
        <v>4</v>
      </c>
      <c r="C35" s="494" t="s">
        <v>4</v>
      </c>
      <c r="D35" s="494" t="s">
        <v>4</v>
      </c>
      <c r="E35" s="494" t="s">
        <v>4</v>
      </c>
      <c r="F35" s="494" t="s">
        <v>4</v>
      </c>
      <c r="G35" s="494" t="s">
        <v>4</v>
      </c>
      <c r="H35" s="494" t="s">
        <v>4</v>
      </c>
      <c r="I35" s="494" t="s">
        <v>4</v>
      </c>
      <c r="J35" s="494" t="s">
        <v>4</v>
      </c>
      <c r="K35" s="1141" t="s">
        <v>4</v>
      </c>
      <c r="L35" s="1141" t="s">
        <v>4</v>
      </c>
      <c r="M35" s="1141" t="s">
        <v>4</v>
      </c>
      <c r="N35" s="1142" t="s">
        <v>4</v>
      </c>
      <c r="O35" s="1142" t="s">
        <v>4</v>
      </c>
      <c r="P35" s="1035" t="s">
        <v>4</v>
      </c>
    </row>
    <row r="36" spans="1:16" s="486" customFormat="1" x14ac:dyDescent="0.2">
      <c r="A36" s="1212" t="s">
        <v>40</v>
      </c>
      <c r="B36" s="1213"/>
      <c r="C36" s="1213"/>
      <c r="D36" s="1213"/>
      <c r="E36" s="1213"/>
      <c r="F36" s="1213"/>
      <c r="G36" s="1213"/>
      <c r="H36" s="1213"/>
      <c r="I36" s="1213"/>
      <c r="J36" s="1213"/>
      <c r="K36" s="1213"/>
      <c r="L36" s="1213"/>
      <c r="M36" s="1213"/>
      <c r="N36" s="1213"/>
      <c r="O36" s="1214"/>
      <c r="P36" s="1213"/>
    </row>
    <row r="37" spans="1:16" s="486" customFormat="1" x14ac:dyDescent="0.2">
      <c r="A37" s="361" t="s">
        <v>41</v>
      </c>
      <c r="B37" s="491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0"/>
      <c r="O37" s="490"/>
      <c r="P37" s="1143"/>
    </row>
    <row r="38" spans="1:16" s="486" customFormat="1" x14ac:dyDescent="0.2">
      <c r="A38" s="361" t="s">
        <v>42</v>
      </c>
      <c r="B38" s="500">
        <v>11478</v>
      </c>
      <c r="C38" s="500">
        <v>13777</v>
      </c>
      <c r="D38" s="500">
        <v>14595</v>
      </c>
      <c r="E38" s="500">
        <v>15606</v>
      </c>
      <c r="F38" s="500">
        <v>17625</v>
      </c>
      <c r="G38" s="500">
        <v>19067</v>
      </c>
      <c r="H38" s="507">
        <v>20484</v>
      </c>
      <c r="I38" s="499">
        <v>22646</v>
      </c>
      <c r="J38" s="499">
        <v>25473</v>
      </c>
      <c r="K38" s="499">
        <v>26745</v>
      </c>
      <c r="L38" s="499">
        <v>29641</v>
      </c>
      <c r="M38" s="499">
        <v>33612</v>
      </c>
      <c r="N38" s="508">
        <v>38978</v>
      </c>
      <c r="O38" s="509">
        <v>44074</v>
      </c>
      <c r="P38" s="1144">
        <v>45870</v>
      </c>
    </row>
    <row r="39" spans="1:16" s="486" customFormat="1" x14ac:dyDescent="0.2">
      <c r="A39" s="1216" t="s">
        <v>44</v>
      </c>
      <c r="B39" s="1213"/>
      <c r="C39" s="1213"/>
      <c r="D39" s="1213"/>
      <c r="E39" s="1213"/>
      <c r="F39" s="1213"/>
      <c r="G39" s="1213"/>
      <c r="H39" s="1213"/>
      <c r="I39" s="1213"/>
      <c r="J39" s="1213"/>
      <c r="K39" s="1213"/>
      <c r="L39" s="1213"/>
      <c r="M39" s="1213"/>
      <c r="N39" s="1213"/>
      <c r="O39" s="1214"/>
      <c r="P39" s="1213"/>
    </row>
    <row r="40" spans="1:16" s="486" customFormat="1" x14ac:dyDescent="0.2">
      <c r="A40" s="361" t="s">
        <v>449</v>
      </c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1"/>
      <c r="O40" s="490"/>
      <c r="P40" s="1143"/>
    </row>
    <row r="41" spans="1:16" s="486" customFormat="1" x14ac:dyDescent="0.2">
      <c r="A41" s="361" t="s">
        <v>3</v>
      </c>
      <c r="B41" s="512" t="s">
        <v>8</v>
      </c>
      <c r="C41" s="512" t="s">
        <v>8</v>
      </c>
      <c r="D41" s="512" t="s">
        <v>8</v>
      </c>
      <c r="E41" s="512" t="s">
        <v>8</v>
      </c>
      <c r="F41" s="513">
        <v>13.099</v>
      </c>
      <c r="G41" s="513">
        <v>13.715999999999999</v>
      </c>
      <c r="H41" s="513">
        <v>14.092000000000001</v>
      </c>
      <c r="I41" s="514">
        <v>15.648999999999999</v>
      </c>
      <c r="J41" s="514">
        <v>14.541</v>
      </c>
      <c r="K41" s="1145">
        <v>15.361000000000001</v>
      </c>
      <c r="L41" s="1145">
        <v>15.034000000000001</v>
      </c>
      <c r="M41" s="1145">
        <v>15.692</v>
      </c>
      <c r="N41" s="1146">
        <v>13.506</v>
      </c>
      <c r="O41" s="550">
        <v>14.2</v>
      </c>
      <c r="P41" s="1150">
        <v>13.3</v>
      </c>
    </row>
    <row r="42" spans="1:16" s="486" customFormat="1" x14ac:dyDescent="0.2">
      <c r="A42" s="361" t="s">
        <v>5</v>
      </c>
      <c r="B42" s="512" t="s">
        <v>8</v>
      </c>
      <c r="C42" s="512" t="s">
        <v>8</v>
      </c>
      <c r="D42" s="512" t="s">
        <v>8</v>
      </c>
      <c r="E42" s="512" t="s">
        <v>8</v>
      </c>
      <c r="F42" s="514" t="s">
        <v>8</v>
      </c>
      <c r="G42" s="513">
        <v>104.7102832277273</v>
      </c>
      <c r="H42" s="513">
        <v>102.74132400116652</v>
      </c>
      <c r="I42" s="513">
        <v>111.0488220266818</v>
      </c>
      <c r="J42" s="513">
        <v>92.919675378618436</v>
      </c>
      <c r="K42" s="868">
        <v>105.63922701327282</v>
      </c>
      <c r="L42" s="868">
        <v>97.871232341644415</v>
      </c>
      <c r="M42" s="868">
        <v>104.37674604230412</v>
      </c>
      <c r="N42" s="516">
        <v>86.1</v>
      </c>
      <c r="O42" s="550">
        <v>105.2</v>
      </c>
      <c r="P42" s="1151">
        <v>93.7</v>
      </c>
    </row>
    <row r="43" spans="1:16" s="486" customFormat="1" x14ac:dyDescent="0.2">
      <c r="A43" s="361" t="s">
        <v>450</v>
      </c>
      <c r="B43" s="514"/>
      <c r="C43" s="514"/>
      <c r="D43" s="514"/>
      <c r="E43" s="514"/>
      <c r="F43" s="514"/>
      <c r="G43" s="513"/>
      <c r="H43" s="513"/>
      <c r="I43" s="513"/>
      <c r="J43" s="513"/>
      <c r="K43" s="868"/>
      <c r="L43" s="868"/>
      <c r="M43" s="868"/>
      <c r="N43" s="1148"/>
      <c r="O43" s="550"/>
      <c r="P43" s="1150"/>
    </row>
    <row r="44" spans="1:16" s="486" customFormat="1" x14ac:dyDescent="0.2">
      <c r="A44" s="361" t="s">
        <v>3</v>
      </c>
      <c r="B44" s="512" t="s">
        <v>8</v>
      </c>
      <c r="C44" s="512" t="s">
        <v>8</v>
      </c>
      <c r="D44" s="512" t="s">
        <v>8</v>
      </c>
      <c r="E44" s="512" t="s">
        <v>8</v>
      </c>
      <c r="F44" s="406">
        <v>12.366</v>
      </c>
      <c r="G44" s="513">
        <v>12.866</v>
      </c>
      <c r="H44" s="513">
        <v>13.278</v>
      </c>
      <c r="I44" s="514">
        <v>15.113</v>
      </c>
      <c r="J44" s="514">
        <v>14.222</v>
      </c>
      <c r="K44" s="1145">
        <v>14.93</v>
      </c>
      <c r="L44" s="1145">
        <v>14.862</v>
      </c>
      <c r="M44" s="1145">
        <v>15.191000000000001</v>
      </c>
      <c r="N44" s="1146">
        <v>12.929</v>
      </c>
      <c r="O44" s="550">
        <v>13.9</v>
      </c>
      <c r="P44" s="1150">
        <v>12.5</v>
      </c>
    </row>
    <row r="45" spans="1:16" s="486" customFormat="1" x14ac:dyDescent="0.2">
      <c r="A45" s="361" t="s">
        <v>5</v>
      </c>
      <c r="B45" s="512" t="s">
        <v>8</v>
      </c>
      <c r="C45" s="512" t="s">
        <v>8</v>
      </c>
      <c r="D45" s="512" t="s">
        <v>8</v>
      </c>
      <c r="E45" s="512" t="s">
        <v>8</v>
      </c>
      <c r="F45" s="514" t="s">
        <v>8</v>
      </c>
      <c r="G45" s="513">
        <v>104.04334465469837</v>
      </c>
      <c r="H45" s="513">
        <v>103.20223845795118</v>
      </c>
      <c r="I45" s="513">
        <v>113.81985238740775</v>
      </c>
      <c r="J45" s="513">
        <v>94.104413418910866</v>
      </c>
      <c r="K45" s="868">
        <v>104.97820278441851</v>
      </c>
      <c r="L45" s="868">
        <v>99.544541192230412</v>
      </c>
      <c r="M45" s="868">
        <v>102.21369936751448</v>
      </c>
      <c r="N45" s="516">
        <v>85.1</v>
      </c>
      <c r="O45" s="550">
        <v>107.8</v>
      </c>
      <c r="P45" s="1149">
        <v>90</v>
      </c>
    </row>
    <row r="46" spans="1:16" s="486" customFormat="1" x14ac:dyDescent="0.2">
      <c r="A46" s="361" t="s">
        <v>451</v>
      </c>
      <c r="B46" s="514"/>
      <c r="C46" s="514"/>
      <c r="D46" s="514"/>
      <c r="E46" s="514"/>
      <c r="F46" s="514"/>
      <c r="G46" s="513"/>
      <c r="H46" s="513"/>
      <c r="I46" s="514"/>
      <c r="J46" s="514"/>
      <c r="K46" s="1145"/>
      <c r="L46" s="1145"/>
      <c r="M46" s="1145"/>
      <c r="N46" s="516"/>
      <c r="O46" s="550"/>
      <c r="P46" s="1150"/>
    </row>
    <row r="47" spans="1:16" s="486" customFormat="1" x14ac:dyDescent="0.2">
      <c r="A47" s="361" t="s">
        <v>3</v>
      </c>
      <c r="B47" s="512" t="s">
        <v>8</v>
      </c>
      <c r="C47" s="512" t="s">
        <v>8</v>
      </c>
      <c r="D47" s="512" t="s">
        <v>8</v>
      </c>
      <c r="E47" s="512" t="s">
        <v>8</v>
      </c>
      <c r="F47" s="514">
        <v>10.529</v>
      </c>
      <c r="G47" s="513">
        <v>11.372</v>
      </c>
      <c r="H47" s="513">
        <v>12.487</v>
      </c>
      <c r="I47" s="514">
        <v>14.423</v>
      </c>
      <c r="J47" s="514">
        <v>13.798</v>
      </c>
      <c r="K47" s="1145">
        <v>14.894</v>
      </c>
      <c r="L47" s="1145">
        <v>14.207000000000001</v>
      </c>
      <c r="M47" s="1145">
        <v>14.826000000000001</v>
      </c>
      <c r="N47" s="1146">
        <v>11.536</v>
      </c>
      <c r="O47" s="550">
        <v>12.3</v>
      </c>
      <c r="P47" s="1149">
        <v>11.1</v>
      </c>
    </row>
    <row r="48" spans="1:16" s="486" customFormat="1" x14ac:dyDescent="0.2">
      <c r="A48" s="361" t="s">
        <v>5</v>
      </c>
      <c r="B48" s="512" t="s">
        <v>8</v>
      </c>
      <c r="C48" s="512" t="s">
        <v>8</v>
      </c>
      <c r="D48" s="512" t="s">
        <v>8</v>
      </c>
      <c r="E48" s="512" t="s">
        <v>8</v>
      </c>
      <c r="F48" s="514" t="s">
        <v>8</v>
      </c>
      <c r="G48" s="513">
        <v>108.00645835311995</v>
      </c>
      <c r="H48" s="513">
        <v>109.80478367921209</v>
      </c>
      <c r="I48" s="513">
        <v>115.50412428926083</v>
      </c>
      <c r="J48" s="513">
        <v>95.666643555432302</v>
      </c>
      <c r="K48" s="868">
        <v>107.94318017103927</v>
      </c>
      <c r="L48" s="868">
        <v>95.387404323888816</v>
      </c>
      <c r="M48" s="868">
        <v>104.35700710917153</v>
      </c>
      <c r="N48" s="516">
        <v>77.8</v>
      </c>
      <c r="O48" s="475">
        <v>107</v>
      </c>
      <c r="P48" s="1150">
        <v>90.2</v>
      </c>
    </row>
    <row r="49" spans="1:16" s="486" customFormat="1" x14ac:dyDescent="0.2">
      <c r="A49" s="361" t="s">
        <v>452</v>
      </c>
      <c r="B49" s="514"/>
      <c r="C49" s="514"/>
      <c r="D49" s="514"/>
      <c r="E49" s="514"/>
      <c r="F49" s="514"/>
      <c r="G49" s="513"/>
      <c r="H49" s="513"/>
      <c r="I49" s="514"/>
      <c r="J49" s="514"/>
      <c r="K49" s="1145"/>
      <c r="L49" s="1145"/>
      <c r="M49" s="1145"/>
      <c r="N49" s="516"/>
      <c r="O49" s="550"/>
      <c r="P49" s="1150"/>
    </row>
    <row r="50" spans="1:16" s="486" customFormat="1" x14ac:dyDescent="0.2">
      <c r="A50" s="361" t="s">
        <v>3</v>
      </c>
      <c r="B50" s="512" t="s">
        <v>8</v>
      </c>
      <c r="C50" s="512" t="s">
        <v>8</v>
      </c>
      <c r="D50" s="512" t="s">
        <v>8</v>
      </c>
      <c r="E50" s="512" t="s">
        <v>8</v>
      </c>
      <c r="F50" s="514">
        <v>1.837</v>
      </c>
      <c r="G50" s="513">
        <v>1.494</v>
      </c>
      <c r="H50" s="513">
        <v>0.79100000000000004</v>
      </c>
      <c r="I50" s="514">
        <v>0.69</v>
      </c>
      <c r="J50" s="514">
        <v>0.42399999999999999</v>
      </c>
      <c r="K50" s="1145">
        <v>3.5999999999999997E-2</v>
      </c>
      <c r="L50" s="1145">
        <v>0.65500000000000003</v>
      </c>
      <c r="M50" s="1145">
        <v>0.36499999999999999</v>
      </c>
      <c r="N50" s="1146">
        <v>1.393</v>
      </c>
      <c r="O50" s="550">
        <v>1.6</v>
      </c>
      <c r="P50" s="1149">
        <v>1.4</v>
      </c>
    </row>
    <row r="51" spans="1:16" s="486" customFormat="1" x14ac:dyDescent="0.2">
      <c r="A51" s="361" t="s">
        <v>5</v>
      </c>
      <c r="B51" s="512" t="s">
        <v>8</v>
      </c>
      <c r="C51" s="512" t="s">
        <v>8</v>
      </c>
      <c r="D51" s="512" t="s">
        <v>8</v>
      </c>
      <c r="E51" s="512" t="s">
        <v>8</v>
      </c>
      <c r="F51" s="514" t="s">
        <v>8</v>
      </c>
      <c r="G51" s="513">
        <v>81.328252585737616</v>
      </c>
      <c r="H51" s="513">
        <v>52.945113788487284</v>
      </c>
      <c r="I51" s="513">
        <v>87.231352718078384</v>
      </c>
      <c r="J51" s="513">
        <v>61.449275362318843</v>
      </c>
      <c r="K51" s="868">
        <v>8.4905660377358494</v>
      </c>
      <c r="L51" s="868">
        <v>1819.4444444444443</v>
      </c>
      <c r="M51" s="868">
        <v>55.725190839694662</v>
      </c>
      <c r="N51" s="516">
        <v>381.6</v>
      </c>
      <c r="O51" s="550">
        <v>114.3</v>
      </c>
      <c r="P51" s="1149">
        <v>87.5</v>
      </c>
    </row>
    <row r="52" spans="1:16" s="486" customFormat="1" x14ac:dyDescent="0.2">
      <c r="A52" s="361" t="s">
        <v>453</v>
      </c>
      <c r="B52" s="514"/>
      <c r="C52" s="514"/>
      <c r="D52" s="514"/>
      <c r="E52" s="514"/>
      <c r="F52" s="514"/>
      <c r="G52" s="513"/>
      <c r="H52" s="513"/>
      <c r="I52" s="514"/>
      <c r="J52" s="514"/>
      <c r="K52" s="1145"/>
      <c r="L52" s="1145"/>
      <c r="M52" s="1145"/>
      <c r="N52" s="516"/>
      <c r="O52" s="550"/>
      <c r="P52" s="1150"/>
    </row>
    <row r="53" spans="1:16" s="486" customFormat="1" x14ac:dyDescent="0.2">
      <c r="A53" s="361" t="s">
        <v>3</v>
      </c>
      <c r="B53" s="512" t="s">
        <v>8</v>
      </c>
      <c r="C53" s="512" t="s">
        <v>8</v>
      </c>
      <c r="D53" s="512" t="s">
        <v>8</v>
      </c>
      <c r="E53" s="512" t="s">
        <v>8</v>
      </c>
      <c r="F53" s="517">
        <v>0.73299999999999998</v>
      </c>
      <c r="G53" s="513">
        <v>0.85</v>
      </c>
      <c r="H53" s="513">
        <v>0.81399999999999995</v>
      </c>
      <c r="I53" s="514">
        <v>0.53600000000000003</v>
      </c>
      <c r="J53" s="514">
        <v>0.31900000000000001</v>
      </c>
      <c r="K53" s="1145">
        <v>0.43099999999999999</v>
      </c>
      <c r="L53" s="1145">
        <v>0.17199999999999999</v>
      </c>
      <c r="M53" s="1145">
        <v>0.501</v>
      </c>
      <c r="N53" s="1146">
        <v>0.57699999999999996</v>
      </c>
      <c r="O53" s="550">
        <v>0.3</v>
      </c>
      <c r="P53" s="1149">
        <v>0.7</v>
      </c>
    </row>
    <row r="54" spans="1:16" s="486" customFormat="1" x14ac:dyDescent="0.2">
      <c r="A54" s="361" t="s">
        <v>5</v>
      </c>
      <c r="B54" s="512" t="s">
        <v>8</v>
      </c>
      <c r="C54" s="512" t="s">
        <v>8</v>
      </c>
      <c r="D54" s="512" t="s">
        <v>8</v>
      </c>
      <c r="E54" s="512" t="s">
        <v>8</v>
      </c>
      <c r="F54" s="514" t="s">
        <v>8</v>
      </c>
      <c r="G54" s="513">
        <v>115.9618008185539</v>
      </c>
      <c r="H54" s="513">
        <v>95.764705882352942</v>
      </c>
      <c r="I54" s="513">
        <v>65.847665847665851</v>
      </c>
      <c r="J54" s="513">
        <v>59.514925373134332</v>
      </c>
      <c r="K54" s="868">
        <v>135.10971786833858</v>
      </c>
      <c r="L54" s="868">
        <v>39.907192575406029</v>
      </c>
      <c r="M54" s="868">
        <v>291.27906976744185</v>
      </c>
      <c r="N54" s="516">
        <v>115.2</v>
      </c>
      <c r="O54" s="550">
        <v>50</v>
      </c>
      <c r="P54" s="1149">
        <v>113.83709519136409</v>
      </c>
    </row>
    <row r="55" spans="1:16" s="486" customFormat="1" ht="22.5" x14ac:dyDescent="0.2">
      <c r="A55" s="361" t="s">
        <v>454</v>
      </c>
      <c r="B55" s="518" t="s">
        <v>4</v>
      </c>
      <c r="C55" s="518" t="s">
        <v>4</v>
      </c>
      <c r="D55" s="518" t="s">
        <v>4</v>
      </c>
      <c r="E55" s="518" t="s">
        <v>4</v>
      </c>
      <c r="F55" s="518" t="s">
        <v>4</v>
      </c>
      <c r="G55" s="518" t="s">
        <v>4</v>
      </c>
      <c r="H55" s="518" t="s">
        <v>4</v>
      </c>
      <c r="I55" s="518" t="s">
        <v>4</v>
      </c>
      <c r="J55" s="518" t="s">
        <v>4</v>
      </c>
      <c r="K55" s="518" t="s">
        <v>4</v>
      </c>
      <c r="L55" s="518" t="s">
        <v>4</v>
      </c>
      <c r="M55" s="518" t="s">
        <v>4</v>
      </c>
      <c r="N55" s="519" t="s">
        <v>4</v>
      </c>
      <c r="O55" s="550" t="s">
        <v>227</v>
      </c>
      <c r="P55" s="1149" t="s">
        <v>227</v>
      </c>
    </row>
    <row r="56" spans="1:16" s="486" customFormat="1" x14ac:dyDescent="0.2">
      <c r="A56" s="361" t="s">
        <v>455</v>
      </c>
      <c r="B56" s="518" t="s">
        <v>4</v>
      </c>
      <c r="C56" s="518" t="s">
        <v>4</v>
      </c>
      <c r="D56" s="518" t="s">
        <v>4</v>
      </c>
      <c r="E56" s="518" t="s">
        <v>4</v>
      </c>
      <c r="F56" s="518" t="s">
        <v>4</v>
      </c>
      <c r="G56" s="518" t="s">
        <v>4</v>
      </c>
      <c r="H56" s="518" t="s">
        <v>4</v>
      </c>
      <c r="I56" s="518" t="s">
        <v>4</v>
      </c>
      <c r="J56" s="518" t="s">
        <v>4</v>
      </c>
      <c r="K56" s="518" t="s">
        <v>4</v>
      </c>
      <c r="L56" s="518" t="s">
        <v>4</v>
      </c>
      <c r="M56" s="518" t="s">
        <v>4</v>
      </c>
      <c r="N56" s="519" t="s">
        <v>4</v>
      </c>
      <c r="O56" s="550" t="s">
        <v>227</v>
      </c>
      <c r="P56" s="1149" t="s">
        <v>227</v>
      </c>
    </row>
    <row r="57" spans="1:16" s="486" customFormat="1" x14ac:dyDescent="0.2">
      <c r="A57" s="361" t="s">
        <v>456</v>
      </c>
      <c r="B57" s="512" t="s">
        <v>8</v>
      </c>
      <c r="C57" s="512" t="s">
        <v>8</v>
      </c>
      <c r="D57" s="512" t="s">
        <v>8</v>
      </c>
      <c r="E57" s="512" t="s">
        <v>8</v>
      </c>
      <c r="F57" s="514">
        <v>5.6</v>
      </c>
      <c r="G57" s="513">
        <v>6.2</v>
      </c>
      <c r="H57" s="513">
        <v>5.8</v>
      </c>
      <c r="I57" s="514">
        <v>3.4</v>
      </c>
      <c r="J57" s="514">
        <v>2.2000000000000002</v>
      </c>
      <c r="K57" s="1145">
        <v>2.8</v>
      </c>
      <c r="L57" s="1145">
        <v>1.1000000000000001</v>
      </c>
      <c r="M57" s="1145">
        <v>3.2</v>
      </c>
      <c r="N57" s="516">
        <v>4.3</v>
      </c>
      <c r="O57" s="550">
        <v>2.4</v>
      </c>
      <c r="P57" s="1151">
        <v>5.5</v>
      </c>
    </row>
    <row r="58" spans="1:16" s="486" customFormat="1" x14ac:dyDescent="0.2">
      <c r="A58" s="361" t="s">
        <v>457</v>
      </c>
      <c r="B58" s="512" t="s">
        <v>8</v>
      </c>
      <c r="C58" s="512" t="s">
        <v>8</v>
      </c>
      <c r="D58" s="512" t="s">
        <v>8</v>
      </c>
      <c r="E58" s="512" t="s">
        <v>8</v>
      </c>
      <c r="F58" s="514">
        <v>2.6</v>
      </c>
      <c r="G58" s="514">
        <v>5</v>
      </c>
      <c r="H58" s="514">
        <v>6.2</v>
      </c>
      <c r="I58" s="514">
        <v>1.1000000000000001</v>
      </c>
      <c r="J58" s="514">
        <v>6.7</v>
      </c>
      <c r="K58" s="475">
        <v>0</v>
      </c>
      <c r="L58" s="475" t="s">
        <v>8</v>
      </c>
      <c r="M58" s="475" t="s">
        <v>8</v>
      </c>
      <c r="N58" s="516" t="s">
        <v>8</v>
      </c>
      <c r="O58" s="550" t="s">
        <v>8</v>
      </c>
      <c r="P58" s="1150" t="s">
        <v>8</v>
      </c>
    </row>
    <row r="59" spans="1:16" s="486" customFormat="1" ht="22.5" x14ac:dyDescent="0.2">
      <c r="A59" s="361" t="s">
        <v>458</v>
      </c>
      <c r="B59" s="512" t="s">
        <v>8</v>
      </c>
      <c r="C59" s="512" t="s">
        <v>8</v>
      </c>
      <c r="D59" s="512" t="s">
        <v>8</v>
      </c>
      <c r="E59" s="512" t="s">
        <v>8</v>
      </c>
      <c r="F59" s="514">
        <v>2.2000000000000002</v>
      </c>
      <c r="G59" s="513">
        <v>3.4</v>
      </c>
      <c r="H59" s="513">
        <v>4</v>
      </c>
      <c r="I59" s="514">
        <v>2.5</v>
      </c>
      <c r="J59" s="514">
        <v>3.5</v>
      </c>
      <c r="K59" s="475">
        <v>2.1</v>
      </c>
      <c r="L59" s="475">
        <v>2.5</v>
      </c>
      <c r="M59" s="475">
        <v>1.7</v>
      </c>
      <c r="N59" s="516">
        <v>6.1</v>
      </c>
      <c r="O59" s="550">
        <v>2.1</v>
      </c>
      <c r="P59" s="1149">
        <v>1.3</v>
      </c>
    </row>
    <row r="60" spans="1:16" s="486" customFormat="1" ht="22.5" x14ac:dyDescent="0.2">
      <c r="A60" s="361" t="s">
        <v>459</v>
      </c>
      <c r="B60" s="488"/>
      <c r="C60" s="488"/>
      <c r="D60" s="488"/>
      <c r="E60" s="488"/>
      <c r="F60" s="488"/>
      <c r="G60" s="488"/>
      <c r="H60" s="488"/>
      <c r="I60" s="488"/>
      <c r="J60" s="488"/>
      <c r="K60" s="1152"/>
      <c r="L60" s="1152"/>
      <c r="M60" s="1152"/>
      <c r="N60" s="1153"/>
      <c r="O60" s="491"/>
      <c r="P60" s="1147"/>
    </row>
    <row r="61" spans="1:16" s="486" customFormat="1" x14ac:dyDescent="0.2">
      <c r="A61" s="361" t="s">
        <v>42</v>
      </c>
      <c r="B61" s="512">
        <v>47119</v>
      </c>
      <c r="C61" s="512">
        <v>57582.856290995827</v>
      </c>
      <c r="D61" s="512">
        <v>65926.255088195394</v>
      </c>
      <c r="E61" s="512">
        <v>68059.059703322288</v>
      </c>
      <c r="F61" s="512">
        <v>71110.423986882175</v>
      </c>
      <c r="G61" s="512">
        <v>73600.580677044723</v>
      </c>
      <c r="H61" s="512">
        <v>88167.056513073039</v>
      </c>
      <c r="I61" s="512">
        <v>93693.010281574956</v>
      </c>
      <c r="J61" s="512">
        <v>100101.11111111111</v>
      </c>
      <c r="K61" s="642">
        <v>181734.76937485373</v>
      </c>
      <c r="L61" s="642">
        <v>198058.04079696393</v>
      </c>
      <c r="M61" s="642">
        <v>239152.32260131338</v>
      </c>
      <c r="N61" s="1154">
        <v>282398</v>
      </c>
      <c r="O61" s="642">
        <v>334189</v>
      </c>
      <c r="P61" s="1155">
        <v>382278</v>
      </c>
    </row>
    <row r="62" spans="1:16" s="486" customFormat="1" x14ac:dyDescent="0.2">
      <c r="A62" s="361" t="s">
        <v>43</v>
      </c>
      <c r="B62" s="522">
        <v>319.8</v>
      </c>
      <c r="C62" s="522">
        <v>392.7</v>
      </c>
      <c r="D62" s="522">
        <v>442.1</v>
      </c>
      <c r="E62" s="522">
        <v>447.4</v>
      </c>
      <c r="F62" s="522">
        <v>396.8</v>
      </c>
      <c r="G62" s="522">
        <v>331.9</v>
      </c>
      <c r="H62" s="522">
        <v>257.7</v>
      </c>
      <c r="I62" s="522">
        <v>287.39999999999998</v>
      </c>
      <c r="J62" s="522">
        <v>290.39999999999998</v>
      </c>
      <c r="K62" s="640">
        <v>474.8</v>
      </c>
      <c r="L62" s="640">
        <v>479.6</v>
      </c>
      <c r="M62" s="640">
        <v>561.29999999999995</v>
      </c>
      <c r="N62" s="1156">
        <v>613.6</v>
      </c>
      <c r="O62" s="613">
        <v>732.37</v>
      </c>
      <c r="P62" s="715">
        <v>814.3</v>
      </c>
    </row>
    <row r="63" spans="1:16" s="486" customFormat="1" x14ac:dyDescent="0.2">
      <c r="A63" s="361" t="s">
        <v>460</v>
      </c>
      <c r="B63" s="514">
        <v>123.15129277249139</v>
      </c>
      <c r="C63" s="514">
        <v>122.20682947138795</v>
      </c>
      <c r="D63" s="514">
        <v>114.48937988597869</v>
      </c>
      <c r="E63" s="514">
        <v>103.23513691513897</v>
      </c>
      <c r="F63" s="514">
        <v>104.48340646617976</v>
      </c>
      <c r="G63" s="514">
        <v>103.50181668249077</v>
      </c>
      <c r="H63" s="514">
        <v>119.79125124018411</v>
      </c>
      <c r="I63" s="514">
        <v>106.26759470832798</v>
      </c>
      <c r="J63" s="514">
        <v>106.83946519625951</v>
      </c>
      <c r="K63" s="475">
        <v>181.55120093834941</v>
      </c>
      <c r="L63" s="475">
        <v>108.98191990352773</v>
      </c>
      <c r="M63" s="475">
        <v>120.74860563044578</v>
      </c>
      <c r="N63" s="399">
        <v>118.1</v>
      </c>
      <c r="O63" s="550">
        <v>118.3</v>
      </c>
      <c r="P63" s="1157">
        <v>112.3</v>
      </c>
    </row>
    <row r="64" spans="1:16" s="486" customFormat="1" x14ac:dyDescent="0.2">
      <c r="A64" s="361" t="s">
        <v>461</v>
      </c>
      <c r="B64" s="514">
        <v>114.87993728777181</v>
      </c>
      <c r="C64" s="514">
        <v>112.11635731319996</v>
      </c>
      <c r="D64" s="514">
        <v>107.90704984540875</v>
      </c>
      <c r="E64" s="514">
        <v>96.122101410743909</v>
      </c>
      <c r="F64" s="514">
        <v>96.29807047574171</v>
      </c>
      <c r="G64" s="514">
        <v>97.093636662749319</v>
      </c>
      <c r="H64" s="514">
        <v>106.10385406570779</v>
      </c>
      <c r="I64" s="514">
        <v>99.315509073203714</v>
      </c>
      <c r="J64" s="514">
        <v>101.07801816107806</v>
      </c>
      <c r="K64" s="475">
        <v>172.08644638706105</v>
      </c>
      <c r="L64" s="475">
        <v>102.13863158718624</v>
      </c>
      <c r="M64" s="475">
        <v>111.39170261111234</v>
      </c>
      <c r="N64" s="399">
        <v>102.3</v>
      </c>
      <c r="O64" s="475">
        <v>106.5</v>
      </c>
      <c r="P64" s="1157">
        <v>102</v>
      </c>
    </row>
    <row r="65" spans="1:16" s="486" customFormat="1" x14ac:dyDescent="0.2">
      <c r="A65" s="361" t="s">
        <v>57</v>
      </c>
      <c r="B65" s="512" t="s">
        <v>8</v>
      </c>
      <c r="C65" s="512" t="s">
        <v>8</v>
      </c>
      <c r="D65" s="512" t="s">
        <v>8</v>
      </c>
      <c r="E65" s="512" t="s">
        <v>8</v>
      </c>
      <c r="F65" s="512" t="s">
        <v>8</v>
      </c>
      <c r="G65" s="512" t="s">
        <v>8</v>
      </c>
      <c r="H65" s="512" t="s">
        <v>8</v>
      </c>
      <c r="I65" s="512" t="s">
        <v>8</v>
      </c>
      <c r="J65" s="512" t="s">
        <v>8</v>
      </c>
      <c r="K65" s="439" t="s">
        <v>8</v>
      </c>
      <c r="L65" s="439" t="s">
        <v>8</v>
      </c>
      <c r="M65" s="439" t="s">
        <v>8</v>
      </c>
      <c r="N65" s="399" t="s">
        <v>8</v>
      </c>
      <c r="O65" s="550" t="s">
        <v>8</v>
      </c>
      <c r="P65" s="1158" t="s">
        <v>8</v>
      </c>
    </row>
    <row r="66" spans="1:16" s="486" customFormat="1" ht="54.75" customHeight="1" x14ac:dyDescent="0.2">
      <c r="A66" s="361" t="s">
        <v>75</v>
      </c>
      <c r="B66" s="524" t="s">
        <v>79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109">
        <v>28284</v>
      </c>
      <c r="K66" s="12">
        <v>42500</v>
      </c>
      <c r="L66" s="12">
        <v>42500</v>
      </c>
      <c r="M66" s="36">
        <v>42500</v>
      </c>
      <c r="N66" s="31">
        <v>60000</v>
      </c>
      <c r="O66" s="525">
        <v>70000</v>
      </c>
      <c r="P66" s="1159">
        <v>85000</v>
      </c>
    </row>
    <row r="67" spans="1:16" s="486" customFormat="1" ht="14.25" customHeight="1" x14ac:dyDescent="0.2">
      <c r="A67" s="1212" t="s">
        <v>80</v>
      </c>
      <c r="B67" s="1212"/>
      <c r="C67" s="1212"/>
      <c r="D67" s="1212"/>
      <c r="E67" s="1212"/>
      <c r="F67" s="1212"/>
      <c r="G67" s="1212"/>
      <c r="H67" s="1212"/>
      <c r="I67" s="1212"/>
      <c r="J67" s="1212"/>
      <c r="K67" s="1212"/>
      <c r="L67" s="1212"/>
      <c r="M67" s="1212"/>
      <c r="N67" s="1212"/>
      <c r="O67" s="1217"/>
      <c r="P67" s="1213"/>
    </row>
    <row r="68" spans="1:16" s="486" customFormat="1" ht="14.25" customHeight="1" x14ac:dyDescent="0.2">
      <c r="A68" s="361" t="s">
        <v>242</v>
      </c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0"/>
      <c r="P68" s="1143"/>
    </row>
    <row r="69" spans="1:16" s="486" customFormat="1" ht="14.25" customHeight="1" x14ac:dyDescent="0.2">
      <c r="A69" s="361" t="s">
        <v>82</v>
      </c>
      <c r="B69" s="526">
        <v>1057.9000000000001</v>
      </c>
      <c r="C69" s="526">
        <v>6661.8</v>
      </c>
      <c r="D69" s="526">
        <v>2007.4</v>
      </c>
      <c r="E69" s="526">
        <v>3213.2</v>
      </c>
      <c r="F69" s="526">
        <v>6790.7</v>
      </c>
      <c r="G69" s="526">
        <v>5045.6000000000004</v>
      </c>
      <c r="H69" s="526">
        <v>5247.1719999999996</v>
      </c>
      <c r="I69" s="526">
        <v>5657.72</v>
      </c>
      <c r="J69" s="526">
        <v>8654.1949999999997</v>
      </c>
      <c r="K69" s="526">
        <v>8895.0429999999997</v>
      </c>
      <c r="L69" s="526">
        <v>13713.422</v>
      </c>
      <c r="M69" s="526">
        <v>15442.941999999999</v>
      </c>
      <c r="N69" s="527">
        <v>10278.17</v>
      </c>
      <c r="O69" s="1160">
        <v>17319.400000000001</v>
      </c>
      <c r="P69" s="1160">
        <v>50122.705000000002</v>
      </c>
    </row>
    <row r="70" spans="1:16" s="486" customFormat="1" ht="14.25" customHeight="1" x14ac:dyDescent="0.2">
      <c r="A70" s="361" t="s">
        <v>84</v>
      </c>
      <c r="B70" s="528">
        <v>7.17950458092976</v>
      </c>
      <c r="C70" s="528">
        <v>45.4358204883372</v>
      </c>
      <c r="D70" s="528">
        <v>13.462544430286366</v>
      </c>
      <c r="E70" s="528">
        <v>21.121409320975481</v>
      </c>
      <c r="F70" s="528">
        <v>37.896646018192982</v>
      </c>
      <c r="G70" s="528">
        <v>22.755603662111579</v>
      </c>
      <c r="H70" s="528">
        <v>15.3</v>
      </c>
      <c r="I70" s="528">
        <v>17.399999999999999</v>
      </c>
      <c r="J70" s="528">
        <v>25.1</v>
      </c>
      <c r="K70" s="1160">
        <v>23.2</v>
      </c>
      <c r="L70" s="1160">
        <v>33.200000000000003</v>
      </c>
      <c r="M70" s="1160">
        <v>36.200000000000003</v>
      </c>
      <c r="N70" s="1161">
        <v>22.32055681028492</v>
      </c>
      <c r="O70" s="1162">
        <v>38</v>
      </c>
      <c r="P70" s="1160">
        <v>106.77127002385822</v>
      </c>
    </row>
    <row r="71" spans="1:16" s="486" customFormat="1" ht="21.75" customHeight="1" x14ac:dyDescent="0.2">
      <c r="A71" s="361" t="s">
        <v>85</v>
      </c>
      <c r="B71" s="526">
        <v>39.952716890493527</v>
      </c>
      <c r="C71" s="526">
        <v>590.17737125406165</v>
      </c>
      <c r="D71" s="526">
        <v>28.643533353492533</v>
      </c>
      <c r="E71" s="526">
        <v>151.86693484581431</v>
      </c>
      <c r="F71" s="526">
        <v>200.700481832479</v>
      </c>
      <c r="G71" s="526">
        <v>72.277838900638841</v>
      </c>
      <c r="H71" s="526">
        <v>101.11327715059753</v>
      </c>
      <c r="I71" s="526">
        <v>105.2</v>
      </c>
      <c r="J71" s="526">
        <v>142.80000000000001</v>
      </c>
      <c r="K71" s="1160">
        <v>99.9</v>
      </c>
      <c r="L71" s="1160">
        <v>153.4</v>
      </c>
      <c r="M71" s="1160">
        <v>108.1</v>
      </c>
      <c r="N71" s="1161">
        <v>62.7</v>
      </c>
      <c r="O71" s="1160">
        <v>160.6</v>
      </c>
      <c r="P71" s="1160">
        <v>285.39999999999998</v>
      </c>
    </row>
    <row r="72" spans="1:16" s="486" customFormat="1" ht="22.5" x14ac:dyDescent="0.2">
      <c r="A72" s="361" t="s">
        <v>463</v>
      </c>
      <c r="B72" s="528">
        <v>100</v>
      </c>
      <c r="C72" s="528">
        <f>B72*C71/100</f>
        <v>590.17737125406165</v>
      </c>
      <c r="D72" s="528">
        <f t="shared" ref="D72:N72" si="1">C72*D71/100</f>
        <v>169.04765217992258</v>
      </c>
      <c r="E72" s="528">
        <f t="shared" si="1"/>
        <v>256.72748779446181</v>
      </c>
      <c r="F72" s="528">
        <f t="shared" si="1"/>
        <v>515.25330499990355</v>
      </c>
      <c r="G72" s="528">
        <f t="shared" si="1"/>
        <v>372.41395371804754</v>
      </c>
      <c r="H72" s="528">
        <f t="shared" si="1"/>
        <v>376.55995317042738</v>
      </c>
      <c r="I72" s="528">
        <f t="shared" si="1"/>
        <v>396.14107073528959</v>
      </c>
      <c r="J72" s="528">
        <f t="shared" si="1"/>
        <v>565.6894490099935</v>
      </c>
      <c r="K72" s="1160">
        <f t="shared" si="1"/>
        <v>565.12375956098356</v>
      </c>
      <c r="L72" s="1160">
        <f t="shared" si="1"/>
        <v>866.89984716654885</v>
      </c>
      <c r="M72" s="1160">
        <f t="shared" si="1"/>
        <v>937.11873478703933</v>
      </c>
      <c r="N72" s="1161">
        <f t="shared" si="1"/>
        <v>587.57344671147371</v>
      </c>
      <c r="O72" s="1163">
        <v>943.6</v>
      </c>
      <c r="P72" s="1160">
        <f>O72*P71/100</f>
        <v>2693.0344</v>
      </c>
    </row>
    <row r="73" spans="1:16" s="486" customFormat="1" ht="14.25" customHeight="1" x14ac:dyDescent="0.2">
      <c r="A73" s="361" t="s">
        <v>87</v>
      </c>
      <c r="B73" s="530" t="s">
        <v>462</v>
      </c>
      <c r="C73" s="530" t="s">
        <v>462</v>
      </c>
      <c r="D73" s="530" t="s">
        <v>462</v>
      </c>
      <c r="E73" s="530" t="s">
        <v>462</v>
      </c>
      <c r="F73" s="530" t="s">
        <v>462</v>
      </c>
      <c r="G73" s="530" t="s">
        <v>462</v>
      </c>
      <c r="H73" s="530" t="s">
        <v>462</v>
      </c>
      <c r="I73" s="530" t="s">
        <v>462</v>
      </c>
      <c r="J73" s="530" t="s">
        <v>462</v>
      </c>
      <c r="K73" s="530" t="s">
        <v>462</v>
      </c>
      <c r="L73" s="530" t="s">
        <v>462</v>
      </c>
      <c r="M73" s="530" t="s">
        <v>462</v>
      </c>
      <c r="N73" s="530" t="s">
        <v>462</v>
      </c>
      <c r="O73" s="531" t="s">
        <v>462</v>
      </c>
      <c r="P73" s="1027" t="s">
        <v>462</v>
      </c>
    </row>
    <row r="74" spans="1:16" s="486" customFormat="1" ht="14.25" customHeight="1" x14ac:dyDescent="0.2">
      <c r="A74" s="361" t="s">
        <v>88</v>
      </c>
      <c r="B74" s="530" t="s">
        <v>462</v>
      </c>
      <c r="C74" s="530" t="s">
        <v>462</v>
      </c>
      <c r="D74" s="530" t="s">
        <v>462</v>
      </c>
      <c r="E74" s="530" t="s">
        <v>462</v>
      </c>
      <c r="F74" s="530" t="s">
        <v>462</v>
      </c>
      <c r="G74" s="530" t="s">
        <v>462</v>
      </c>
      <c r="H74" s="530" t="s">
        <v>462</v>
      </c>
      <c r="I74" s="530" t="s">
        <v>462</v>
      </c>
      <c r="J74" s="530" t="s">
        <v>462</v>
      </c>
      <c r="K74" s="530" t="s">
        <v>462</v>
      </c>
      <c r="L74" s="530" t="s">
        <v>462</v>
      </c>
      <c r="M74" s="530" t="s">
        <v>462</v>
      </c>
      <c r="N74" s="530" t="s">
        <v>462</v>
      </c>
      <c r="O74" s="531" t="s">
        <v>462</v>
      </c>
      <c r="P74" s="1027" t="s">
        <v>462</v>
      </c>
    </row>
    <row r="75" spans="1:16" s="486" customFormat="1" ht="33.75" x14ac:dyDescent="0.2">
      <c r="A75" s="361" t="s">
        <v>90</v>
      </c>
      <c r="B75" s="530" t="s">
        <v>462</v>
      </c>
      <c r="C75" s="530" t="s">
        <v>462</v>
      </c>
      <c r="D75" s="530" t="s">
        <v>462</v>
      </c>
      <c r="E75" s="530" t="s">
        <v>462</v>
      </c>
      <c r="F75" s="530" t="s">
        <v>462</v>
      </c>
      <c r="G75" s="530" t="s">
        <v>462</v>
      </c>
      <c r="H75" s="530" t="s">
        <v>462</v>
      </c>
      <c r="I75" s="530" t="s">
        <v>462</v>
      </c>
      <c r="J75" s="530" t="s">
        <v>462</v>
      </c>
      <c r="K75" s="530" t="s">
        <v>462</v>
      </c>
      <c r="L75" s="531" t="s">
        <v>462</v>
      </c>
      <c r="M75" s="531" t="s">
        <v>462</v>
      </c>
      <c r="N75" s="531" t="s">
        <v>462</v>
      </c>
      <c r="O75" s="531" t="s">
        <v>462</v>
      </c>
      <c r="P75" s="1027" t="s">
        <v>462</v>
      </c>
    </row>
    <row r="76" spans="1:16" s="486" customFormat="1" ht="22.5" x14ac:dyDescent="0.2">
      <c r="A76" s="361" t="s">
        <v>91</v>
      </c>
      <c r="B76" s="530" t="s">
        <v>462</v>
      </c>
      <c r="C76" s="530" t="s">
        <v>462</v>
      </c>
      <c r="D76" s="530" t="s">
        <v>462</v>
      </c>
      <c r="E76" s="530" t="s">
        <v>462</v>
      </c>
      <c r="F76" s="530" t="s">
        <v>462</v>
      </c>
      <c r="G76" s="530" t="s">
        <v>462</v>
      </c>
      <c r="H76" s="530" t="s">
        <v>462</v>
      </c>
      <c r="I76" s="530" t="s">
        <v>462</v>
      </c>
      <c r="J76" s="530" t="s">
        <v>462</v>
      </c>
      <c r="K76" s="530" t="s">
        <v>462</v>
      </c>
      <c r="L76" s="531" t="s">
        <v>462</v>
      </c>
      <c r="M76" s="531" t="s">
        <v>462</v>
      </c>
      <c r="N76" s="531" t="s">
        <v>462</v>
      </c>
      <c r="O76" s="531" t="s">
        <v>462</v>
      </c>
      <c r="P76" s="1027" t="s">
        <v>462</v>
      </c>
    </row>
    <row r="77" spans="1:16" s="486" customFormat="1" x14ac:dyDescent="0.2">
      <c r="A77" s="361" t="s">
        <v>92</v>
      </c>
      <c r="B77" s="530"/>
      <c r="C77" s="530"/>
      <c r="D77" s="530"/>
      <c r="E77" s="530"/>
      <c r="F77" s="530"/>
      <c r="G77" s="530"/>
      <c r="H77" s="530"/>
      <c r="I77" s="530"/>
      <c r="J77" s="530"/>
      <c r="K77" s="530"/>
      <c r="L77" s="531"/>
      <c r="M77" s="531"/>
      <c r="N77" s="531"/>
      <c r="O77" s="531"/>
      <c r="P77" s="1027"/>
    </row>
    <row r="78" spans="1:16" s="486" customFormat="1" x14ac:dyDescent="0.2">
      <c r="A78" s="361" t="s">
        <v>245</v>
      </c>
      <c r="B78" s="530" t="s">
        <v>462</v>
      </c>
      <c r="C78" s="530" t="s">
        <v>462</v>
      </c>
      <c r="D78" s="530" t="s">
        <v>462</v>
      </c>
      <c r="E78" s="530" t="s">
        <v>462</v>
      </c>
      <c r="F78" s="530" t="s">
        <v>462</v>
      </c>
      <c r="G78" s="530" t="s">
        <v>462</v>
      </c>
      <c r="H78" s="530" t="s">
        <v>462</v>
      </c>
      <c r="I78" s="530" t="s">
        <v>462</v>
      </c>
      <c r="J78" s="530" t="s">
        <v>462</v>
      </c>
      <c r="K78" s="530" t="s">
        <v>462</v>
      </c>
      <c r="L78" s="531" t="s">
        <v>462</v>
      </c>
      <c r="M78" s="531" t="s">
        <v>462</v>
      </c>
      <c r="N78" s="531" t="s">
        <v>462</v>
      </c>
      <c r="O78" s="531" t="s">
        <v>462</v>
      </c>
      <c r="P78" s="1027" t="s">
        <v>462</v>
      </c>
    </row>
    <row r="79" spans="1:16" s="486" customFormat="1" x14ac:dyDescent="0.2">
      <c r="A79" s="361" t="s">
        <v>94</v>
      </c>
      <c r="B79" s="530" t="s">
        <v>462</v>
      </c>
      <c r="C79" s="530" t="s">
        <v>462</v>
      </c>
      <c r="D79" s="530" t="s">
        <v>462</v>
      </c>
      <c r="E79" s="530" t="s">
        <v>462</v>
      </c>
      <c r="F79" s="530" t="s">
        <v>462</v>
      </c>
      <c r="G79" s="530" t="s">
        <v>462</v>
      </c>
      <c r="H79" s="530" t="s">
        <v>462</v>
      </c>
      <c r="I79" s="530" t="s">
        <v>462</v>
      </c>
      <c r="J79" s="530" t="s">
        <v>462</v>
      </c>
      <c r="K79" s="530" t="s">
        <v>462</v>
      </c>
      <c r="L79" s="531" t="s">
        <v>462</v>
      </c>
      <c r="M79" s="531" t="s">
        <v>462</v>
      </c>
      <c r="N79" s="531" t="s">
        <v>462</v>
      </c>
      <c r="O79" s="531" t="s">
        <v>462</v>
      </c>
      <c r="P79" s="1027" t="s">
        <v>462</v>
      </c>
    </row>
    <row r="80" spans="1:16" s="486" customFormat="1" x14ac:dyDescent="0.2">
      <c r="A80" s="361" t="s">
        <v>95</v>
      </c>
      <c r="B80" s="530" t="s">
        <v>462</v>
      </c>
      <c r="C80" s="530" t="s">
        <v>462</v>
      </c>
      <c r="D80" s="530" t="s">
        <v>462</v>
      </c>
      <c r="E80" s="530" t="s">
        <v>462</v>
      </c>
      <c r="F80" s="530" t="s">
        <v>462</v>
      </c>
      <c r="G80" s="530" t="s">
        <v>462</v>
      </c>
      <c r="H80" s="530" t="s">
        <v>462</v>
      </c>
      <c r="I80" s="530" t="s">
        <v>462</v>
      </c>
      <c r="J80" s="530" t="s">
        <v>462</v>
      </c>
      <c r="K80" s="530" t="s">
        <v>462</v>
      </c>
      <c r="L80" s="531" t="s">
        <v>462</v>
      </c>
      <c r="M80" s="531" t="s">
        <v>462</v>
      </c>
      <c r="N80" s="531" t="s">
        <v>462</v>
      </c>
      <c r="O80" s="531" t="s">
        <v>462</v>
      </c>
      <c r="P80" s="1027" t="s">
        <v>462</v>
      </c>
    </row>
    <row r="81" spans="1:16" s="486" customFormat="1" x14ac:dyDescent="0.2">
      <c r="A81" s="361" t="s">
        <v>246</v>
      </c>
      <c r="B81" s="530" t="s">
        <v>462</v>
      </c>
      <c r="C81" s="530" t="s">
        <v>462</v>
      </c>
      <c r="D81" s="530" t="s">
        <v>462</v>
      </c>
      <c r="E81" s="530" t="s">
        <v>462</v>
      </c>
      <c r="F81" s="530" t="s">
        <v>462</v>
      </c>
      <c r="G81" s="530" t="s">
        <v>462</v>
      </c>
      <c r="H81" s="530" t="s">
        <v>462</v>
      </c>
      <c r="I81" s="530" t="s">
        <v>462</v>
      </c>
      <c r="J81" s="530" t="s">
        <v>462</v>
      </c>
      <c r="K81" s="530" t="s">
        <v>462</v>
      </c>
      <c r="L81" s="531" t="s">
        <v>462</v>
      </c>
      <c r="M81" s="531" t="s">
        <v>462</v>
      </c>
      <c r="N81" s="531" t="s">
        <v>462</v>
      </c>
      <c r="O81" s="531" t="s">
        <v>462</v>
      </c>
      <c r="P81" s="1027" t="s">
        <v>462</v>
      </c>
    </row>
    <row r="82" spans="1:16" s="486" customFormat="1" ht="22.5" x14ac:dyDescent="0.2">
      <c r="A82" s="361" t="s">
        <v>97</v>
      </c>
      <c r="B82" s="532"/>
      <c r="C82" s="532"/>
      <c r="D82" s="532"/>
      <c r="E82" s="532"/>
      <c r="F82" s="532"/>
      <c r="G82" s="532"/>
      <c r="H82" s="532"/>
      <c r="I82" s="532"/>
      <c r="J82" s="530"/>
      <c r="K82" s="530"/>
      <c r="L82" s="531"/>
      <c r="M82" s="531"/>
      <c r="N82" s="531"/>
      <c r="O82" s="531"/>
      <c r="P82" s="1027"/>
    </row>
    <row r="83" spans="1:16" s="486" customFormat="1" x14ac:dyDescent="0.2">
      <c r="A83" s="361" t="s">
        <v>98</v>
      </c>
      <c r="B83" s="530" t="s">
        <v>462</v>
      </c>
      <c r="C83" s="530" t="s">
        <v>462</v>
      </c>
      <c r="D83" s="530" t="s">
        <v>462</v>
      </c>
      <c r="E83" s="530" t="s">
        <v>462</v>
      </c>
      <c r="F83" s="530" t="s">
        <v>462</v>
      </c>
      <c r="G83" s="530" t="s">
        <v>462</v>
      </c>
      <c r="H83" s="530" t="s">
        <v>462</v>
      </c>
      <c r="I83" s="530" t="s">
        <v>462</v>
      </c>
      <c r="J83" s="530" t="s">
        <v>462</v>
      </c>
      <c r="K83" s="530" t="s">
        <v>462</v>
      </c>
      <c r="L83" s="531" t="s">
        <v>462</v>
      </c>
      <c r="M83" s="531" t="s">
        <v>462</v>
      </c>
      <c r="N83" s="531" t="s">
        <v>462</v>
      </c>
      <c r="O83" s="531" t="s">
        <v>462</v>
      </c>
      <c r="P83" s="1027" t="s">
        <v>462</v>
      </c>
    </row>
    <row r="84" spans="1:16" s="486" customFormat="1" x14ac:dyDescent="0.2">
      <c r="A84" s="361" t="s">
        <v>99</v>
      </c>
      <c r="B84" s="530"/>
      <c r="C84" s="530"/>
      <c r="D84" s="530"/>
      <c r="E84" s="530"/>
      <c r="F84" s="530"/>
      <c r="G84" s="530"/>
      <c r="H84" s="530"/>
      <c r="I84" s="530"/>
      <c r="J84" s="530"/>
      <c r="K84" s="530"/>
      <c r="L84" s="531"/>
      <c r="M84" s="531"/>
      <c r="N84" s="531"/>
      <c r="O84" s="531"/>
      <c r="P84" s="1027"/>
    </row>
    <row r="85" spans="1:16" s="486" customFormat="1" x14ac:dyDescent="0.2">
      <c r="A85" s="361" t="s">
        <v>100</v>
      </c>
      <c r="B85" s="530" t="s">
        <v>462</v>
      </c>
      <c r="C85" s="530" t="s">
        <v>462</v>
      </c>
      <c r="D85" s="530" t="s">
        <v>462</v>
      </c>
      <c r="E85" s="530" t="s">
        <v>462</v>
      </c>
      <c r="F85" s="530" t="s">
        <v>462</v>
      </c>
      <c r="G85" s="530" t="s">
        <v>462</v>
      </c>
      <c r="H85" s="530" t="s">
        <v>462</v>
      </c>
      <c r="I85" s="530" t="s">
        <v>462</v>
      </c>
      <c r="J85" s="530" t="s">
        <v>462</v>
      </c>
      <c r="K85" s="530" t="s">
        <v>462</v>
      </c>
      <c r="L85" s="531" t="s">
        <v>462</v>
      </c>
      <c r="M85" s="531" t="s">
        <v>462</v>
      </c>
      <c r="N85" s="531" t="s">
        <v>462</v>
      </c>
      <c r="O85" s="531" t="s">
        <v>462</v>
      </c>
      <c r="P85" s="1027" t="s">
        <v>462</v>
      </c>
    </row>
    <row r="86" spans="1:16" s="486" customFormat="1" x14ac:dyDescent="0.2">
      <c r="A86" s="361" t="s">
        <v>102</v>
      </c>
      <c r="B86" s="530" t="s">
        <v>462</v>
      </c>
      <c r="C86" s="530" t="s">
        <v>462</v>
      </c>
      <c r="D86" s="530" t="s">
        <v>462</v>
      </c>
      <c r="E86" s="530" t="s">
        <v>462</v>
      </c>
      <c r="F86" s="530" t="s">
        <v>462</v>
      </c>
      <c r="G86" s="530" t="s">
        <v>462</v>
      </c>
      <c r="H86" s="530" t="s">
        <v>462</v>
      </c>
      <c r="I86" s="530" t="s">
        <v>462</v>
      </c>
      <c r="J86" s="530" t="s">
        <v>462</v>
      </c>
      <c r="K86" s="530" t="s">
        <v>462</v>
      </c>
      <c r="L86" s="531" t="s">
        <v>462</v>
      </c>
      <c r="M86" s="531" t="s">
        <v>462</v>
      </c>
      <c r="N86" s="531" t="s">
        <v>462</v>
      </c>
      <c r="O86" s="531" t="s">
        <v>462</v>
      </c>
      <c r="P86" s="1027" t="s">
        <v>462</v>
      </c>
    </row>
    <row r="87" spans="1:16" s="486" customFormat="1" x14ac:dyDescent="0.2">
      <c r="A87" s="361" t="s">
        <v>103</v>
      </c>
      <c r="B87" s="530" t="s">
        <v>462</v>
      </c>
      <c r="C87" s="530" t="s">
        <v>462</v>
      </c>
      <c r="D87" s="530" t="s">
        <v>462</v>
      </c>
      <c r="E87" s="530" t="s">
        <v>462</v>
      </c>
      <c r="F87" s="530" t="s">
        <v>462</v>
      </c>
      <c r="G87" s="530" t="s">
        <v>462</v>
      </c>
      <c r="H87" s="530" t="s">
        <v>462</v>
      </c>
      <c r="I87" s="530" t="s">
        <v>462</v>
      </c>
      <c r="J87" s="530" t="s">
        <v>462</v>
      </c>
      <c r="K87" s="530" t="s">
        <v>462</v>
      </c>
      <c r="L87" s="531" t="s">
        <v>462</v>
      </c>
      <c r="M87" s="531" t="s">
        <v>462</v>
      </c>
      <c r="N87" s="531" t="s">
        <v>462</v>
      </c>
      <c r="O87" s="531" t="s">
        <v>462</v>
      </c>
      <c r="P87" s="1027" t="s">
        <v>462</v>
      </c>
    </row>
    <row r="88" spans="1:16" s="486" customFormat="1" x14ac:dyDescent="0.2">
      <c r="A88" s="361" t="s">
        <v>104</v>
      </c>
      <c r="B88" s="530" t="s">
        <v>462</v>
      </c>
      <c r="C88" s="530" t="s">
        <v>462</v>
      </c>
      <c r="D88" s="530" t="s">
        <v>462</v>
      </c>
      <c r="E88" s="530" t="s">
        <v>462</v>
      </c>
      <c r="F88" s="530" t="s">
        <v>462</v>
      </c>
      <c r="G88" s="530" t="s">
        <v>462</v>
      </c>
      <c r="H88" s="530" t="s">
        <v>462</v>
      </c>
      <c r="I88" s="530" t="s">
        <v>462</v>
      </c>
      <c r="J88" s="530" t="s">
        <v>462</v>
      </c>
      <c r="K88" s="530" t="s">
        <v>462</v>
      </c>
      <c r="L88" s="531" t="s">
        <v>462</v>
      </c>
      <c r="M88" s="531" t="s">
        <v>462</v>
      </c>
      <c r="N88" s="531" t="s">
        <v>462</v>
      </c>
      <c r="O88" s="531" t="s">
        <v>462</v>
      </c>
      <c r="P88" s="1027" t="s">
        <v>462</v>
      </c>
    </row>
    <row r="89" spans="1:16" s="486" customFormat="1" x14ac:dyDescent="0.2">
      <c r="A89" s="1212" t="s">
        <v>105</v>
      </c>
      <c r="B89" s="1213"/>
      <c r="C89" s="1213"/>
      <c r="D89" s="1213"/>
      <c r="E89" s="1213"/>
      <c r="F89" s="1213"/>
      <c r="G89" s="1213"/>
      <c r="H89" s="1213"/>
      <c r="I89" s="1213"/>
      <c r="J89" s="1213"/>
      <c r="K89" s="1213"/>
      <c r="L89" s="1213"/>
      <c r="M89" s="1213"/>
      <c r="N89" s="1213"/>
      <c r="O89" s="1214"/>
      <c r="P89" s="1213"/>
    </row>
    <row r="90" spans="1:16" s="486" customFormat="1" x14ac:dyDescent="0.2">
      <c r="A90" s="417" t="s">
        <v>106</v>
      </c>
      <c r="B90" s="22" t="s">
        <v>464</v>
      </c>
      <c r="C90" s="22" t="s">
        <v>464</v>
      </c>
      <c r="D90" s="22" t="s">
        <v>464</v>
      </c>
      <c r="E90" s="22" t="s">
        <v>464</v>
      </c>
      <c r="F90" s="22" t="s">
        <v>464</v>
      </c>
      <c r="G90" s="22" t="s">
        <v>464</v>
      </c>
      <c r="H90" s="22" t="s">
        <v>464</v>
      </c>
      <c r="I90" s="22" t="s">
        <v>464</v>
      </c>
      <c r="J90" s="22" t="s">
        <v>464</v>
      </c>
      <c r="K90" s="22" t="s">
        <v>464</v>
      </c>
      <c r="L90" s="22" t="s">
        <v>464</v>
      </c>
      <c r="M90" s="22" t="s">
        <v>464</v>
      </c>
      <c r="N90" s="182" t="s">
        <v>464</v>
      </c>
      <c r="O90" s="490"/>
      <c r="P90" s="1143"/>
    </row>
    <row r="91" spans="1:16" s="486" customFormat="1" x14ac:dyDescent="0.2">
      <c r="A91" s="361" t="s">
        <v>82</v>
      </c>
      <c r="B91" s="12">
        <v>404.18099999999998</v>
      </c>
      <c r="C91" s="12">
        <v>1115.02</v>
      </c>
      <c r="D91" s="12">
        <v>32968.226999999999</v>
      </c>
      <c r="E91" s="12">
        <v>37022.163999999997</v>
      </c>
      <c r="F91" s="12">
        <v>31924.874</v>
      </c>
      <c r="G91" s="12">
        <v>32626.794000000002</v>
      </c>
      <c r="H91" s="12">
        <v>41074.080999999998</v>
      </c>
      <c r="I91" s="12">
        <v>44697.258000000002</v>
      </c>
      <c r="J91" s="12">
        <v>32714.797999999999</v>
      </c>
      <c r="K91" s="12">
        <v>50571.021000000001</v>
      </c>
      <c r="L91" s="12">
        <v>51174.514999999999</v>
      </c>
      <c r="M91" s="12">
        <v>64615.07</v>
      </c>
      <c r="N91" s="1164">
        <v>17459.465</v>
      </c>
      <c r="O91" s="509">
        <v>8920</v>
      </c>
      <c r="P91" s="1122">
        <v>6510.2110000000002</v>
      </c>
    </row>
    <row r="92" spans="1:16" s="486" customFormat="1" ht="22.5" x14ac:dyDescent="0.2">
      <c r="A92" s="361" t="s">
        <v>418</v>
      </c>
      <c r="B92" s="22">
        <v>0.4</v>
      </c>
      <c r="C92" s="22">
        <v>1.1000000000000001</v>
      </c>
      <c r="D92" s="22">
        <v>3.7</v>
      </c>
      <c r="E92" s="22">
        <v>5.0999999999999996</v>
      </c>
      <c r="F92" s="22">
        <v>4.3921786982962088</v>
      </c>
      <c r="G92" s="22">
        <v>4.8151577765853872</v>
      </c>
      <c r="H92" s="22">
        <v>3.7</v>
      </c>
      <c r="I92" s="22">
        <v>3.4504832867669157</v>
      </c>
      <c r="J92" s="22">
        <v>2.6</v>
      </c>
      <c r="K92" s="22">
        <v>3.6</v>
      </c>
      <c r="L92" s="22">
        <v>2.9</v>
      </c>
      <c r="M92" s="22">
        <v>2.5</v>
      </c>
      <c r="N92" s="182">
        <v>1.6</v>
      </c>
      <c r="O92" s="22">
        <v>0.3</v>
      </c>
      <c r="P92" s="1165">
        <v>0.15</v>
      </c>
    </row>
    <row r="93" spans="1:16" s="486" customFormat="1" ht="22.5" x14ac:dyDescent="0.2">
      <c r="A93" s="361" t="s">
        <v>465</v>
      </c>
      <c r="B93" s="96" t="s">
        <v>4</v>
      </c>
      <c r="C93" s="96" t="s">
        <v>4</v>
      </c>
      <c r="D93" s="96" t="s">
        <v>4</v>
      </c>
      <c r="E93" s="96" t="s">
        <v>4</v>
      </c>
      <c r="F93" s="96" t="s">
        <v>4</v>
      </c>
      <c r="G93" s="96" t="s">
        <v>4</v>
      </c>
      <c r="H93" s="96" t="s">
        <v>4</v>
      </c>
      <c r="I93" s="96" t="s">
        <v>4</v>
      </c>
      <c r="J93" s="96" t="s">
        <v>4</v>
      </c>
      <c r="K93" s="96" t="s">
        <v>4</v>
      </c>
      <c r="L93" s="96" t="s">
        <v>4</v>
      </c>
      <c r="M93" s="96" t="s">
        <v>4</v>
      </c>
      <c r="N93" s="112" t="s">
        <v>4</v>
      </c>
      <c r="O93" s="96" t="s">
        <v>4</v>
      </c>
      <c r="P93" s="1166" t="s">
        <v>4</v>
      </c>
    </row>
    <row r="94" spans="1:16" s="486" customFormat="1" x14ac:dyDescent="0.2">
      <c r="A94" s="419" t="s">
        <v>253</v>
      </c>
      <c r="B94" s="536"/>
      <c r="C94" s="536"/>
      <c r="D94" s="536"/>
      <c r="E94" s="536"/>
      <c r="F94" s="536"/>
      <c r="G94" s="536"/>
      <c r="H94" s="536"/>
      <c r="I94" s="536"/>
      <c r="J94" s="536"/>
      <c r="K94" s="1167"/>
      <c r="L94" s="1167"/>
      <c r="M94" s="1167"/>
      <c r="N94" s="1164"/>
      <c r="O94" s="509"/>
      <c r="P94" s="1032"/>
    </row>
    <row r="95" spans="1:16" s="486" customFormat="1" x14ac:dyDescent="0.2">
      <c r="A95" s="361" t="s">
        <v>82</v>
      </c>
      <c r="B95" s="12">
        <v>7.9870000000000001</v>
      </c>
      <c r="C95" s="12">
        <v>2.6349999999999998</v>
      </c>
      <c r="D95" s="12">
        <v>32449.81</v>
      </c>
      <c r="E95" s="12">
        <v>36397.042000000001</v>
      </c>
      <c r="F95" s="12">
        <v>30899.49</v>
      </c>
      <c r="G95" s="12">
        <v>31507.944</v>
      </c>
      <c r="H95" s="12">
        <v>39736.328999999998</v>
      </c>
      <c r="I95" s="12">
        <v>42736.587</v>
      </c>
      <c r="J95" s="12">
        <v>30942.862000000001</v>
      </c>
      <c r="K95" s="12">
        <v>48774.7</v>
      </c>
      <c r="L95" s="12">
        <v>49019.798999999999</v>
      </c>
      <c r="M95" s="12">
        <v>62180.205000000002</v>
      </c>
      <c r="N95" s="1164">
        <v>14390.659</v>
      </c>
      <c r="O95" s="509">
        <v>5928</v>
      </c>
      <c r="P95" s="1122">
        <v>3504.8339999999998</v>
      </c>
    </row>
    <row r="96" spans="1:16" s="486" customFormat="1" ht="22.5" x14ac:dyDescent="0.2">
      <c r="A96" s="361" t="s">
        <v>465</v>
      </c>
      <c r="B96" s="96" t="s">
        <v>4</v>
      </c>
      <c r="C96" s="96" t="s">
        <v>4</v>
      </c>
      <c r="D96" s="96" t="s">
        <v>4</v>
      </c>
      <c r="E96" s="96" t="s">
        <v>4</v>
      </c>
      <c r="F96" s="96" t="s">
        <v>4</v>
      </c>
      <c r="G96" s="96" t="s">
        <v>4</v>
      </c>
      <c r="H96" s="96" t="s">
        <v>4</v>
      </c>
      <c r="I96" s="96" t="s">
        <v>4</v>
      </c>
      <c r="J96" s="96" t="s">
        <v>4</v>
      </c>
      <c r="K96" s="96" t="s">
        <v>4</v>
      </c>
      <c r="L96" s="96" t="s">
        <v>4</v>
      </c>
      <c r="M96" s="96" t="s">
        <v>4</v>
      </c>
      <c r="N96" s="112" t="s">
        <v>4</v>
      </c>
      <c r="O96" s="96" t="s">
        <v>4</v>
      </c>
      <c r="P96" s="1166" t="s">
        <v>4</v>
      </c>
    </row>
    <row r="97" spans="1:16" s="486" customFormat="1" x14ac:dyDescent="0.2">
      <c r="A97" s="417" t="s">
        <v>117</v>
      </c>
      <c r="B97" s="537"/>
      <c r="C97" s="537"/>
      <c r="D97" s="537"/>
      <c r="E97" s="537"/>
      <c r="F97" s="537"/>
      <c r="G97" s="537"/>
      <c r="H97" s="537"/>
      <c r="I97" s="537"/>
      <c r="J97" s="537"/>
      <c r="K97" s="537"/>
      <c r="L97" s="537"/>
      <c r="M97" s="537"/>
      <c r="N97" s="1164"/>
      <c r="O97" s="509"/>
      <c r="P97" s="1032"/>
    </row>
    <row r="98" spans="1:16" s="486" customFormat="1" x14ac:dyDescent="0.2">
      <c r="A98" s="361" t="s">
        <v>82</v>
      </c>
      <c r="B98" s="12">
        <v>234.583</v>
      </c>
      <c r="C98" s="12">
        <v>725.72199999999998</v>
      </c>
      <c r="D98" s="12">
        <v>251.28200000000001</v>
      </c>
      <c r="E98" s="12">
        <v>300.65800000000002</v>
      </c>
      <c r="F98" s="12">
        <v>238.97300000000001</v>
      </c>
      <c r="G98" s="12">
        <v>250.39099999999999</v>
      </c>
      <c r="H98" s="12">
        <v>443.70400000000001</v>
      </c>
      <c r="I98" s="12">
        <v>958.899</v>
      </c>
      <c r="J98" s="12">
        <v>665.69399999999996</v>
      </c>
      <c r="K98" s="12">
        <v>918.15899999999999</v>
      </c>
      <c r="L98" s="12">
        <v>1301.2170000000001</v>
      </c>
      <c r="M98" s="12">
        <v>1466.501</v>
      </c>
      <c r="N98" s="1164">
        <v>2004.8150000000001</v>
      </c>
      <c r="O98" s="509">
        <v>1743</v>
      </c>
      <c r="P98" s="746">
        <v>1170.2429999999999</v>
      </c>
    </row>
    <row r="99" spans="1:16" s="486" customFormat="1" ht="22.5" x14ac:dyDescent="0.2">
      <c r="A99" s="361" t="s">
        <v>465</v>
      </c>
      <c r="B99" s="96" t="s">
        <v>4</v>
      </c>
      <c r="C99" s="96" t="s">
        <v>4</v>
      </c>
      <c r="D99" s="96" t="s">
        <v>4</v>
      </c>
      <c r="E99" s="96" t="s">
        <v>4</v>
      </c>
      <c r="F99" s="96" t="s">
        <v>4</v>
      </c>
      <c r="G99" s="96" t="s">
        <v>4</v>
      </c>
      <c r="H99" s="96" t="s">
        <v>4</v>
      </c>
      <c r="I99" s="96" t="s">
        <v>4</v>
      </c>
      <c r="J99" s="96" t="s">
        <v>4</v>
      </c>
      <c r="K99" s="12"/>
      <c r="L99" s="12"/>
      <c r="M99" s="12"/>
      <c r="N99" s="1164"/>
      <c r="O99" s="509"/>
      <c r="P99" s="756" t="s">
        <v>4</v>
      </c>
    </row>
    <row r="100" spans="1:16" s="486" customFormat="1" x14ac:dyDescent="0.2">
      <c r="A100" s="538" t="s">
        <v>118</v>
      </c>
      <c r="B100" s="109">
        <v>85</v>
      </c>
      <c r="C100" s="109">
        <v>46</v>
      </c>
      <c r="D100" s="109">
        <v>59</v>
      </c>
      <c r="E100" s="109">
        <v>88</v>
      </c>
      <c r="F100" s="109">
        <v>67</v>
      </c>
      <c r="G100" s="109">
        <v>73</v>
      </c>
      <c r="H100" s="109">
        <v>73</v>
      </c>
      <c r="I100" s="109">
        <v>307</v>
      </c>
      <c r="J100" s="109">
        <v>431</v>
      </c>
      <c r="K100" s="109">
        <v>321</v>
      </c>
      <c r="L100" s="109">
        <v>484</v>
      </c>
      <c r="M100" s="109">
        <v>382</v>
      </c>
      <c r="N100" s="189">
        <v>295</v>
      </c>
      <c r="O100" s="109">
        <v>242</v>
      </c>
      <c r="P100" s="746">
        <v>80.08</v>
      </c>
    </row>
    <row r="101" spans="1:16" s="486" customFormat="1" x14ac:dyDescent="0.2">
      <c r="A101" s="538" t="s">
        <v>119</v>
      </c>
      <c r="B101" s="109" t="s">
        <v>8</v>
      </c>
      <c r="C101" s="109" t="s">
        <v>8</v>
      </c>
      <c r="D101" s="109" t="s">
        <v>8</v>
      </c>
      <c r="E101" s="109" t="s">
        <v>8</v>
      </c>
      <c r="F101" s="109" t="s">
        <v>8</v>
      </c>
      <c r="G101" s="109" t="s">
        <v>8</v>
      </c>
      <c r="H101" s="109" t="s">
        <v>8</v>
      </c>
      <c r="I101" s="109" t="s">
        <v>8</v>
      </c>
      <c r="J101" s="109" t="s">
        <v>8</v>
      </c>
      <c r="K101" s="109" t="s">
        <v>8</v>
      </c>
      <c r="L101" s="109" t="s">
        <v>8</v>
      </c>
      <c r="M101" s="109" t="s">
        <v>8</v>
      </c>
      <c r="N101" s="189" t="s">
        <v>8</v>
      </c>
      <c r="O101" s="507" t="s">
        <v>8</v>
      </c>
      <c r="P101" s="1159" t="s">
        <v>8</v>
      </c>
    </row>
    <row r="102" spans="1:16" s="486" customFormat="1" x14ac:dyDescent="0.2">
      <c r="A102" s="361" t="s">
        <v>120</v>
      </c>
      <c r="B102" s="109">
        <v>19</v>
      </c>
      <c r="C102" s="109">
        <v>59</v>
      </c>
      <c r="D102" s="109">
        <v>36</v>
      </c>
      <c r="E102" s="109">
        <v>45</v>
      </c>
      <c r="F102" s="109">
        <v>31</v>
      </c>
      <c r="G102" s="109">
        <v>32</v>
      </c>
      <c r="H102" s="109">
        <v>84</v>
      </c>
      <c r="I102" s="109">
        <v>160</v>
      </c>
      <c r="J102" s="109">
        <v>167</v>
      </c>
      <c r="K102" s="109">
        <v>147</v>
      </c>
      <c r="L102" s="109">
        <v>221</v>
      </c>
      <c r="M102" s="109">
        <v>200</v>
      </c>
      <c r="N102" s="189">
        <v>370</v>
      </c>
      <c r="O102" s="509">
        <v>248</v>
      </c>
      <c r="P102" s="746">
        <v>365.209</v>
      </c>
    </row>
    <row r="103" spans="1:16" s="486" customFormat="1" ht="45" x14ac:dyDescent="0.2">
      <c r="A103" s="361" t="s">
        <v>419</v>
      </c>
      <c r="B103" s="109">
        <v>0</v>
      </c>
      <c r="C103" s="109">
        <v>0</v>
      </c>
      <c r="D103" s="109">
        <v>0</v>
      </c>
      <c r="E103" s="109" t="s">
        <v>8</v>
      </c>
      <c r="F103" s="109" t="s">
        <v>8</v>
      </c>
      <c r="G103" s="109">
        <v>4</v>
      </c>
      <c r="H103" s="109">
        <v>1</v>
      </c>
      <c r="I103" s="109">
        <v>11</v>
      </c>
      <c r="J103" s="109" t="s">
        <v>8</v>
      </c>
      <c r="K103" s="109">
        <v>1</v>
      </c>
      <c r="L103" s="109" t="s">
        <v>8</v>
      </c>
      <c r="M103" s="109" t="s">
        <v>8</v>
      </c>
      <c r="N103" s="189" t="s">
        <v>8</v>
      </c>
      <c r="O103" s="109" t="s">
        <v>8</v>
      </c>
      <c r="P103" s="1166" t="s">
        <v>8</v>
      </c>
    </row>
    <row r="104" spans="1:16" s="486" customFormat="1" x14ac:dyDescent="0.2">
      <c r="A104" s="539" t="s">
        <v>466</v>
      </c>
      <c r="B104" s="109">
        <v>9</v>
      </c>
      <c r="C104" s="109">
        <v>8</v>
      </c>
      <c r="D104" s="109">
        <v>10</v>
      </c>
      <c r="E104" s="109">
        <v>6</v>
      </c>
      <c r="F104" s="109">
        <v>6</v>
      </c>
      <c r="G104" s="109">
        <v>6</v>
      </c>
      <c r="H104" s="109">
        <v>5</v>
      </c>
      <c r="I104" s="109">
        <v>10</v>
      </c>
      <c r="J104" s="109">
        <v>3</v>
      </c>
      <c r="K104" s="109">
        <v>5</v>
      </c>
      <c r="L104" s="109">
        <v>2</v>
      </c>
      <c r="M104" s="109">
        <v>1</v>
      </c>
      <c r="N104" s="189">
        <v>1</v>
      </c>
      <c r="O104" s="109" t="s">
        <v>8</v>
      </c>
      <c r="P104" s="746">
        <v>16.736999999999998</v>
      </c>
    </row>
    <row r="105" spans="1:16" s="486" customFormat="1" ht="22.5" x14ac:dyDescent="0.2">
      <c r="A105" s="361" t="s">
        <v>420</v>
      </c>
      <c r="B105" s="109">
        <v>61</v>
      </c>
      <c r="C105" s="109">
        <v>113</v>
      </c>
      <c r="D105" s="109">
        <v>125</v>
      </c>
      <c r="E105" s="109">
        <v>110</v>
      </c>
      <c r="F105" s="109">
        <v>122</v>
      </c>
      <c r="G105" s="109">
        <v>131</v>
      </c>
      <c r="H105" s="109">
        <v>117</v>
      </c>
      <c r="I105" s="109">
        <v>190</v>
      </c>
      <c r="J105" s="109">
        <v>6</v>
      </c>
      <c r="K105" s="109">
        <v>320</v>
      </c>
      <c r="L105" s="109">
        <v>522</v>
      </c>
      <c r="M105" s="109">
        <v>873</v>
      </c>
      <c r="N105" s="189">
        <v>1334</v>
      </c>
      <c r="O105" s="109">
        <v>1239</v>
      </c>
      <c r="P105" s="746">
        <v>340.56</v>
      </c>
    </row>
    <row r="106" spans="1:16" s="486" customFormat="1" x14ac:dyDescent="0.2">
      <c r="A106" s="361" t="s">
        <v>421</v>
      </c>
      <c r="B106" s="109" t="s">
        <v>8</v>
      </c>
      <c r="C106" s="109" t="s">
        <v>8</v>
      </c>
      <c r="D106" s="109" t="s">
        <v>8</v>
      </c>
      <c r="E106" s="109" t="s">
        <v>8</v>
      </c>
      <c r="F106" s="109" t="s">
        <v>8</v>
      </c>
      <c r="G106" s="109" t="s">
        <v>8</v>
      </c>
      <c r="H106" s="109" t="s">
        <v>8</v>
      </c>
      <c r="I106" s="109" t="s">
        <v>8</v>
      </c>
      <c r="J106" s="109" t="s">
        <v>8</v>
      </c>
      <c r="K106" s="109" t="s">
        <v>8</v>
      </c>
      <c r="L106" s="109" t="s">
        <v>8</v>
      </c>
      <c r="M106" s="109" t="s">
        <v>8</v>
      </c>
      <c r="N106" s="189" t="s">
        <v>8</v>
      </c>
      <c r="O106" s="507" t="s">
        <v>8</v>
      </c>
      <c r="P106" s="1159" t="s">
        <v>8</v>
      </c>
    </row>
    <row r="107" spans="1:16" s="486" customFormat="1" ht="22.5" x14ac:dyDescent="0.2">
      <c r="A107" s="361" t="s">
        <v>422</v>
      </c>
      <c r="B107" s="109">
        <v>25</v>
      </c>
      <c r="C107" s="109">
        <v>110</v>
      </c>
      <c r="D107" s="109">
        <v>7</v>
      </c>
      <c r="E107" s="109">
        <v>5</v>
      </c>
      <c r="F107" s="109">
        <v>4</v>
      </c>
      <c r="G107" s="109">
        <v>2</v>
      </c>
      <c r="H107" s="109">
        <v>2</v>
      </c>
      <c r="I107" s="109">
        <v>9</v>
      </c>
      <c r="J107" s="109">
        <v>4</v>
      </c>
      <c r="K107" s="109">
        <v>0</v>
      </c>
      <c r="L107" s="109" t="s">
        <v>8</v>
      </c>
      <c r="M107" s="109" t="s">
        <v>8</v>
      </c>
      <c r="N107" s="189" t="s">
        <v>8</v>
      </c>
      <c r="O107" s="507" t="s">
        <v>8</v>
      </c>
      <c r="P107" s="1159">
        <v>306.346</v>
      </c>
    </row>
    <row r="108" spans="1:16" s="486" customFormat="1" ht="22.5" x14ac:dyDescent="0.2">
      <c r="A108" s="539" t="s">
        <v>467</v>
      </c>
      <c r="B108" s="109" t="s">
        <v>8</v>
      </c>
      <c r="C108" s="109" t="s">
        <v>8</v>
      </c>
      <c r="D108" s="109" t="s">
        <v>8</v>
      </c>
      <c r="E108" s="109" t="s">
        <v>8</v>
      </c>
      <c r="F108" s="109" t="s">
        <v>8</v>
      </c>
      <c r="G108" s="109" t="s">
        <v>8</v>
      </c>
      <c r="H108" s="109" t="s">
        <v>8</v>
      </c>
      <c r="I108" s="109" t="s">
        <v>8</v>
      </c>
      <c r="J108" s="109" t="s">
        <v>8</v>
      </c>
      <c r="K108" s="109" t="s">
        <v>8</v>
      </c>
      <c r="L108" s="109" t="s">
        <v>8</v>
      </c>
      <c r="M108" s="109" t="s">
        <v>8</v>
      </c>
      <c r="N108" s="189" t="s">
        <v>8</v>
      </c>
      <c r="O108" s="507" t="s">
        <v>8</v>
      </c>
      <c r="P108" s="1159" t="s">
        <v>8</v>
      </c>
    </row>
    <row r="109" spans="1:16" s="486" customFormat="1" ht="22.5" x14ac:dyDescent="0.2">
      <c r="A109" s="361" t="s">
        <v>127</v>
      </c>
      <c r="B109" s="109" t="s">
        <v>8</v>
      </c>
      <c r="C109" s="109">
        <v>0</v>
      </c>
      <c r="D109" s="109">
        <v>0</v>
      </c>
      <c r="E109" s="109" t="s">
        <v>8</v>
      </c>
      <c r="F109" s="109" t="s">
        <v>8</v>
      </c>
      <c r="G109" s="109">
        <v>0</v>
      </c>
      <c r="H109" s="109" t="s">
        <v>8</v>
      </c>
      <c r="I109" s="109" t="s">
        <v>8</v>
      </c>
      <c r="J109" s="109" t="s">
        <v>8</v>
      </c>
      <c r="K109" s="109">
        <v>0</v>
      </c>
      <c r="L109" s="109" t="s">
        <v>8</v>
      </c>
      <c r="M109" s="109" t="s">
        <v>8</v>
      </c>
      <c r="N109" s="189" t="s">
        <v>8</v>
      </c>
      <c r="O109" s="507" t="s">
        <v>8</v>
      </c>
      <c r="P109" s="1159" t="s">
        <v>8</v>
      </c>
    </row>
    <row r="110" spans="1:16" s="486" customFormat="1" ht="22.5" x14ac:dyDescent="0.2">
      <c r="A110" s="361" t="s">
        <v>128</v>
      </c>
      <c r="B110" s="109" t="s">
        <v>8</v>
      </c>
      <c r="C110" s="109" t="s">
        <v>8</v>
      </c>
      <c r="D110" s="109" t="s">
        <v>8</v>
      </c>
      <c r="E110" s="109" t="s">
        <v>8</v>
      </c>
      <c r="F110" s="109" t="s">
        <v>8</v>
      </c>
      <c r="G110" s="109" t="s">
        <v>8</v>
      </c>
      <c r="H110" s="109" t="s">
        <v>8</v>
      </c>
      <c r="I110" s="109" t="s">
        <v>8</v>
      </c>
      <c r="J110" s="109" t="s">
        <v>8</v>
      </c>
      <c r="K110" s="109" t="s">
        <v>8</v>
      </c>
      <c r="L110" s="109" t="s">
        <v>8</v>
      </c>
      <c r="M110" s="109" t="s">
        <v>8</v>
      </c>
      <c r="N110" s="189" t="s">
        <v>8</v>
      </c>
      <c r="O110" s="507" t="s">
        <v>8</v>
      </c>
      <c r="P110" s="1159" t="s">
        <v>8</v>
      </c>
    </row>
    <row r="111" spans="1:16" s="486" customFormat="1" x14ac:dyDescent="0.2">
      <c r="A111" s="361" t="s">
        <v>423</v>
      </c>
      <c r="B111" s="109" t="s">
        <v>8</v>
      </c>
      <c r="C111" s="109" t="s">
        <v>8</v>
      </c>
      <c r="D111" s="109" t="s">
        <v>8</v>
      </c>
      <c r="E111" s="109" t="s">
        <v>8</v>
      </c>
      <c r="F111" s="109" t="s">
        <v>8</v>
      </c>
      <c r="G111" s="109" t="s">
        <v>8</v>
      </c>
      <c r="H111" s="109" t="s">
        <v>8</v>
      </c>
      <c r="I111" s="109" t="s">
        <v>8</v>
      </c>
      <c r="J111" s="109" t="s">
        <v>8</v>
      </c>
      <c r="K111" s="109" t="s">
        <v>8</v>
      </c>
      <c r="L111" s="109" t="s">
        <v>8</v>
      </c>
      <c r="M111" s="109" t="s">
        <v>8</v>
      </c>
      <c r="N111" s="189" t="s">
        <v>8</v>
      </c>
      <c r="O111" s="507" t="s">
        <v>8</v>
      </c>
      <c r="P111" s="1159" t="s">
        <v>8</v>
      </c>
    </row>
    <row r="112" spans="1:16" s="486" customFormat="1" x14ac:dyDescent="0.2">
      <c r="A112" s="361" t="s">
        <v>424</v>
      </c>
      <c r="B112" s="109">
        <v>1</v>
      </c>
      <c r="C112" s="109">
        <v>389</v>
      </c>
      <c r="D112" s="109">
        <v>14</v>
      </c>
      <c r="E112" s="109">
        <v>20</v>
      </c>
      <c r="F112" s="109">
        <v>6</v>
      </c>
      <c r="G112" s="109" t="s">
        <v>8</v>
      </c>
      <c r="H112" s="109">
        <v>161</v>
      </c>
      <c r="I112" s="109">
        <v>258</v>
      </c>
      <c r="J112" s="109">
        <v>39</v>
      </c>
      <c r="K112" s="109">
        <v>78</v>
      </c>
      <c r="L112" s="109">
        <v>38</v>
      </c>
      <c r="M112" s="109" t="s">
        <v>8</v>
      </c>
      <c r="N112" s="189" t="s">
        <v>8</v>
      </c>
      <c r="O112" s="507" t="s">
        <v>8</v>
      </c>
      <c r="P112" s="1159" t="s">
        <v>8</v>
      </c>
    </row>
    <row r="113" spans="1:16" s="486" customFormat="1" ht="22.5" x14ac:dyDescent="0.2">
      <c r="A113" s="429" t="s">
        <v>131</v>
      </c>
      <c r="B113" s="536"/>
      <c r="C113" s="536"/>
      <c r="D113" s="536"/>
      <c r="E113" s="536"/>
      <c r="F113" s="536"/>
      <c r="G113" s="536"/>
      <c r="H113" s="536"/>
      <c r="I113" s="536"/>
      <c r="J113" s="536"/>
      <c r="K113" s="1167"/>
      <c r="L113" s="1167"/>
      <c r="M113" s="1167"/>
      <c r="N113" s="1164"/>
      <c r="O113" s="509"/>
      <c r="P113" s="1032"/>
    </row>
    <row r="114" spans="1:16" s="486" customFormat="1" x14ac:dyDescent="0.2">
      <c r="A114" s="361" t="s">
        <v>82</v>
      </c>
      <c r="B114" s="12">
        <v>107.83199999999999</v>
      </c>
      <c r="C114" s="12">
        <v>184.726</v>
      </c>
      <c r="D114" s="12">
        <v>238.006</v>
      </c>
      <c r="E114" s="12">
        <v>261.13799999999998</v>
      </c>
      <c r="F114" s="12">
        <v>703.05700000000002</v>
      </c>
      <c r="G114" s="12">
        <v>672.774</v>
      </c>
      <c r="H114" s="12">
        <v>636.83399999999995</v>
      </c>
      <c r="I114" s="12">
        <v>725.61</v>
      </c>
      <c r="J114" s="12">
        <v>736.22699999999998</v>
      </c>
      <c r="K114" s="12">
        <v>568.16200000000003</v>
      </c>
      <c r="L114" s="12">
        <v>537.93600000000004</v>
      </c>
      <c r="M114" s="12">
        <v>599.87699999999995</v>
      </c>
      <c r="N114" s="1164">
        <v>642.24900000000002</v>
      </c>
      <c r="O114" s="509">
        <v>691</v>
      </c>
      <c r="P114" s="1159">
        <v>1140.9670000000001</v>
      </c>
    </row>
    <row r="115" spans="1:16" s="486" customFormat="1" ht="22.5" x14ac:dyDescent="0.2">
      <c r="A115" s="361" t="s">
        <v>465</v>
      </c>
      <c r="B115" s="96" t="s">
        <v>4</v>
      </c>
      <c r="C115" s="96" t="s">
        <v>4</v>
      </c>
      <c r="D115" s="96" t="s">
        <v>4</v>
      </c>
      <c r="E115" s="96" t="s">
        <v>4</v>
      </c>
      <c r="F115" s="96" t="s">
        <v>4</v>
      </c>
      <c r="G115" s="96" t="s">
        <v>4</v>
      </c>
      <c r="H115" s="96" t="s">
        <v>4</v>
      </c>
      <c r="I115" s="96" t="s">
        <v>4</v>
      </c>
      <c r="J115" s="96" t="s">
        <v>4</v>
      </c>
      <c r="K115" s="96" t="s">
        <v>4</v>
      </c>
      <c r="L115" s="96" t="s">
        <v>4</v>
      </c>
      <c r="M115" s="96" t="s">
        <v>4</v>
      </c>
      <c r="N115" s="112" t="s">
        <v>4</v>
      </c>
      <c r="O115" s="96" t="s">
        <v>4</v>
      </c>
      <c r="P115" s="1166" t="s">
        <v>4</v>
      </c>
    </row>
    <row r="116" spans="1:16" s="486" customFormat="1" ht="22.5" x14ac:dyDescent="0.2">
      <c r="A116" s="429" t="s">
        <v>132</v>
      </c>
      <c r="B116" s="536"/>
      <c r="C116" s="536"/>
      <c r="D116" s="536"/>
      <c r="E116" s="536"/>
      <c r="F116" s="536"/>
      <c r="G116" s="536"/>
      <c r="H116" s="536"/>
      <c r="I116" s="536"/>
      <c r="J116" s="536"/>
      <c r="K116" s="1167"/>
      <c r="L116" s="1167"/>
      <c r="M116" s="1167"/>
      <c r="N116" s="1164"/>
      <c r="O116" s="509"/>
      <c r="P116" s="1032"/>
    </row>
    <row r="117" spans="1:16" s="486" customFormat="1" x14ac:dyDescent="0.2">
      <c r="A117" s="361" t="s">
        <v>82</v>
      </c>
      <c r="B117" s="12">
        <v>53.779000000000003</v>
      </c>
      <c r="C117" s="12">
        <v>201.93700000000001</v>
      </c>
      <c r="D117" s="12">
        <v>29.129000000000001</v>
      </c>
      <c r="E117" s="12">
        <v>63.326000000000001</v>
      </c>
      <c r="F117" s="12">
        <v>83.353999999999999</v>
      </c>
      <c r="G117" s="12">
        <v>195.685</v>
      </c>
      <c r="H117" s="12">
        <v>257.214</v>
      </c>
      <c r="I117" s="12">
        <v>276.16199999999998</v>
      </c>
      <c r="J117" s="12">
        <v>370.01499999999999</v>
      </c>
      <c r="K117" s="12">
        <v>310</v>
      </c>
      <c r="L117" s="12">
        <v>315.56299999999999</v>
      </c>
      <c r="M117" s="12">
        <v>368.48700000000002</v>
      </c>
      <c r="N117" s="1164">
        <v>421.74200000000002</v>
      </c>
      <c r="O117" s="509">
        <v>558</v>
      </c>
      <c r="P117" s="1159">
        <v>694.16700000000003</v>
      </c>
    </row>
    <row r="118" spans="1:16" s="486" customFormat="1" ht="22.5" x14ac:dyDescent="0.2">
      <c r="A118" s="361" t="s">
        <v>465</v>
      </c>
      <c r="B118" s="96" t="s">
        <v>4</v>
      </c>
      <c r="C118" s="96" t="s">
        <v>4</v>
      </c>
      <c r="D118" s="96" t="s">
        <v>4</v>
      </c>
      <c r="E118" s="96" t="s">
        <v>4</v>
      </c>
      <c r="F118" s="96" t="s">
        <v>4</v>
      </c>
      <c r="G118" s="96" t="s">
        <v>4</v>
      </c>
      <c r="H118" s="96" t="s">
        <v>4</v>
      </c>
      <c r="I118" s="96" t="s">
        <v>4</v>
      </c>
      <c r="J118" s="96" t="s">
        <v>4</v>
      </c>
      <c r="K118" s="96" t="s">
        <v>4</v>
      </c>
      <c r="L118" s="96" t="s">
        <v>4</v>
      </c>
      <c r="M118" s="96" t="s">
        <v>4</v>
      </c>
      <c r="N118" s="112" t="s">
        <v>4</v>
      </c>
      <c r="O118" s="112" t="s">
        <v>4</v>
      </c>
      <c r="P118" s="756" t="s">
        <v>4</v>
      </c>
    </row>
    <row r="119" spans="1:16" s="486" customFormat="1" ht="22.5" x14ac:dyDescent="0.2">
      <c r="A119" s="361" t="s">
        <v>468</v>
      </c>
      <c r="B119" s="499" t="s">
        <v>464</v>
      </c>
      <c r="C119" s="499" t="s">
        <v>464</v>
      </c>
      <c r="D119" s="499" t="s">
        <v>464</v>
      </c>
      <c r="E119" s="499" t="s">
        <v>464</v>
      </c>
      <c r="F119" s="499" t="s">
        <v>464</v>
      </c>
      <c r="G119" s="499" t="s">
        <v>464</v>
      </c>
      <c r="H119" s="499" t="s">
        <v>464</v>
      </c>
      <c r="I119" s="499" t="s">
        <v>464</v>
      </c>
      <c r="J119" s="499" t="s">
        <v>464</v>
      </c>
      <c r="K119" s="499" t="s">
        <v>464</v>
      </c>
      <c r="L119" s="499" t="s">
        <v>464</v>
      </c>
      <c r="M119" s="499" t="s">
        <v>464</v>
      </c>
      <c r="N119" s="508" t="s">
        <v>464</v>
      </c>
      <c r="O119" s="490" t="s">
        <v>464</v>
      </c>
      <c r="P119" s="1143"/>
    </row>
    <row r="120" spans="1:16" s="486" customFormat="1" x14ac:dyDescent="0.2">
      <c r="A120" s="361" t="s">
        <v>82</v>
      </c>
      <c r="B120" s="499" t="s">
        <v>8</v>
      </c>
      <c r="C120" s="499" t="s">
        <v>8</v>
      </c>
      <c r="D120" s="499" t="s">
        <v>8</v>
      </c>
      <c r="E120" s="499" t="s">
        <v>8</v>
      </c>
      <c r="F120" s="499" t="s">
        <v>8</v>
      </c>
      <c r="G120" s="499" t="s">
        <v>8</v>
      </c>
      <c r="H120" s="499" t="s">
        <v>8</v>
      </c>
      <c r="I120" s="499" t="s">
        <v>8</v>
      </c>
      <c r="J120" s="499" t="s">
        <v>8</v>
      </c>
      <c r="K120" s="499" t="s">
        <v>8</v>
      </c>
      <c r="L120" s="499" t="s">
        <v>8</v>
      </c>
      <c r="M120" s="499" t="s">
        <v>8</v>
      </c>
      <c r="N120" s="508" t="s">
        <v>8</v>
      </c>
      <c r="O120" s="508" t="s">
        <v>8</v>
      </c>
      <c r="P120" s="1168" t="s">
        <v>8</v>
      </c>
    </row>
    <row r="121" spans="1:16" s="486" customFormat="1" ht="33.75" x14ac:dyDescent="0.2">
      <c r="A121" s="361" t="s">
        <v>469</v>
      </c>
      <c r="B121" s="499" t="s">
        <v>8</v>
      </c>
      <c r="C121" s="499" t="s">
        <v>8</v>
      </c>
      <c r="D121" s="499" t="s">
        <v>8</v>
      </c>
      <c r="E121" s="499" t="s">
        <v>8</v>
      </c>
      <c r="F121" s="499" t="s">
        <v>8</v>
      </c>
      <c r="G121" s="499" t="s">
        <v>8</v>
      </c>
      <c r="H121" s="499" t="s">
        <v>8</v>
      </c>
      <c r="I121" s="499" t="s">
        <v>8</v>
      </c>
      <c r="J121" s="499" t="s">
        <v>8</v>
      </c>
      <c r="K121" s="499" t="s">
        <v>8</v>
      </c>
      <c r="L121" s="499" t="s">
        <v>8</v>
      </c>
      <c r="M121" s="499" t="s">
        <v>8</v>
      </c>
      <c r="N121" s="508" t="s">
        <v>8</v>
      </c>
      <c r="O121" s="508" t="s">
        <v>8</v>
      </c>
      <c r="P121" s="1168" t="s">
        <v>8</v>
      </c>
    </row>
    <row r="122" spans="1:16" s="486" customFormat="1" x14ac:dyDescent="0.2">
      <c r="A122" s="361" t="s">
        <v>135</v>
      </c>
      <c r="B122" s="499"/>
      <c r="C122" s="499"/>
      <c r="D122" s="499"/>
      <c r="E122" s="499"/>
      <c r="F122" s="499"/>
      <c r="G122" s="499"/>
      <c r="H122" s="499"/>
      <c r="I122" s="499"/>
      <c r="J122" s="499"/>
      <c r="K122" s="499"/>
      <c r="L122" s="499"/>
      <c r="M122" s="499"/>
      <c r="N122" s="508"/>
      <c r="O122" s="461"/>
      <c r="P122" s="1032"/>
    </row>
    <row r="123" spans="1:16" s="486" customFormat="1" x14ac:dyDescent="0.2">
      <c r="A123" s="361" t="s">
        <v>136</v>
      </c>
      <c r="B123" s="499"/>
      <c r="C123" s="499"/>
      <c r="D123" s="499"/>
      <c r="E123" s="499"/>
      <c r="F123" s="499"/>
      <c r="G123" s="499"/>
      <c r="H123" s="499"/>
      <c r="I123" s="499"/>
      <c r="J123" s="499"/>
      <c r="K123" s="499"/>
      <c r="L123" s="499"/>
      <c r="M123" s="499"/>
      <c r="N123" s="508"/>
      <c r="O123" s="461"/>
      <c r="P123" s="1032"/>
    </row>
    <row r="124" spans="1:16" s="486" customFormat="1" x14ac:dyDescent="0.2">
      <c r="A124" s="361" t="s">
        <v>82</v>
      </c>
      <c r="B124" s="499" t="s">
        <v>8</v>
      </c>
      <c r="C124" s="499" t="s">
        <v>8</v>
      </c>
      <c r="D124" s="499" t="s">
        <v>8</v>
      </c>
      <c r="E124" s="499" t="s">
        <v>8</v>
      </c>
      <c r="F124" s="499" t="s">
        <v>8</v>
      </c>
      <c r="G124" s="499" t="s">
        <v>8</v>
      </c>
      <c r="H124" s="499" t="s">
        <v>8</v>
      </c>
      <c r="I124" s="499" t="s">
        <v>8</v>
      </c>
      <c r="J124" s="499" t="s">
        <v>8</v>
      </c>
      <c r="K124" s="499" t="s">
        <v>8</v>
      </c>
      <c r="L124" s="499" t="s">
        <v>8</v>
      </c>
      <c r="M124" s="499" t="s">
        <v>8</v>
      </c>
      <c r="N124" s="508" t="s">
        <v>8</v>
      </c>
      <c r="O124" s="508">
        <f>-S157</f>
        <v>0</v>
      </c>
      <c r="P124" s="1168" t="s">
        <v>8</v>
      </c>
    </row>
    <row r="125" spans="1:16" s="486" customFormat="1" ht="22.5" x14ac:dyDescent="0.2">
      <c r="A125" s="361" t="s">
        <v>470</v>
      </c>
      <c r="B125" s="499" t="s">
        <v>8</v>
      </c>
      <c r="C125" s="499" t="s">
        <v>8</v>
      </c>
      <c r="D125" s="499" t="s">
        <v>8</v>
      </c>
      <c r="E125" s="499" t="s">
        <v>8</v>
      </c>
      <c r="F125" s="499" t="s">
        <v>8</v>
      </c>
      <c r="G125" s="499" t="s">
        <v>8</v>
      </c>
      <c r="H125" s="499" t="s">
        <v>8</v>
      </c>
      <c r="I125" s="499" t="s">
        <v>8</v>
      </c>
      <c r="J125" s="499" t="s">
        <v>8</v>
      </c>
      <c r="K125" s="499" t="s">
        <v>8</v>
      </c>
      <c r="L125" s="499" t="s">
        <v>8</v>
      </c>
      <c r="M125" s="499" t="s">
        <v>8</v>
      </c>
      <c r="N125" s="508" t="s">
        <v>8</v>
      </c>
      <c r="O125" s="508" t="s">
        <v>8</v>
      </c>
      <c r="P125" s="1168" t="s">
        <v>8</v>
      </c>
    </row>
    <row r="126" spans="1:16" s="486" customFormat="1" x14ac:dyDescent="0.2">
      <c r="A126" s="361" t="s">
        <v>138</v>
      </c>
      <c r="B126" s="499"/>
      <c r="C126" s="499"/>
      <c r="D126" s="499"/>
      <c r="E126" s="499"/>
      <c r="F126" s="499"/>
      <c r="G126" s="499"/>
      <c r="H126" s="499"/>
      <c r="I126" s="499"/>
      <c r="J126" s="499"/>
      <c r="K126" s="499"/>
      <c r="L126" s="499"/>
      <c r="M126" s="499"/>
      <c r="N126" s="508"/>
      <c r="O126" s="461"/>
      <c r="P126" s="1032"/>
    </row>
    <row r="127" spans="1:16" s="486" customFormat="1" x14ac:dyDescent="0.2">
      <c r="A127" s="361" t="s">
        <v>82</v>
      </c>
      <c r="B127" s="499" t="s">
        <v>8</v>
      </c>
      <c r="C127" s="499" t="s">
        <v>8</v>
      </c>
      <c r="D127" s="499" t="s">
        <v>8</v>
      </c>
      <c r="E127" s="499" t="s">
        <v>8</v>
      </c>
      <c r="F127" s="499" t="s">
        <v>8</v>
      </c>
      <c r="G127" s="499" t="s">
        <v>8</v>
      </c>
      <c r="H127" s="499" t="s">
        <v>8</v>
      </c>
      <c r="I127" s="499" t="s">
        <v>8</v>
      </c>
      <c r="J127" s="499" t="s">
        <v>8</v>
      </c>
      <c r="K127" s="499" t="s">
        <v>8</v>
      </c>
      <c r="L127" s="499" t="s">
        <v>8</v>
      </c>
      <c r="M127" s="499" t="s">
        <v>8</v>
      </c>
      <c r="N127" s="508" t="s">
        <v>8</v>
      </c>
      <c r="O127" s="508" t="s">
        <v>8</v>
      </c>
      <c r="P127" s="1168" t="s">
        <v>8</v>
      </c>
    </row>
    <row r="128" spans="1:16" s="486" customFormat="1" ht="22.5" x14ac:dyDescent="0.2">
      <c r="A128" s="361" t="s">
        <v>471</v>
      </c>
      <c r="B128" s="499" t="s">
        <v>8</v>
      </c>
      <c r="C128" s="499" t="s">
        <v>8</v>
      </c>
      <c r="D128" s="499" t="s">
        <v>8</v>
      </c>
      <c r="E128" s="499" t="s">
        <v>8</v>
      </c>
      <c r="F128" s="499" t="s">
        <v>8</v>
      </c>
      <c r="G128" s="499" t="s">
        <v>8</v>
      </c>
      <c r="H128" s="499" t="s">
        <v>8</v>
      </c>
      <c r="I128" s="499" t="s">
        <v>8</v>
      </c>
      <c r="J128" s="499" t="s">
        <v>8</v>
      </c>
      <c r="K128" s="499" t="s">
        <v>8</v>
      </c>
      <c r="L128" s="499" t="s">
        <v>8</v>
      </c>
      <c r="M128" s="499" t="s">
        <v>8</v>
      </c>
      <c r="N128" s="508" t="s">
        <v>8</v>
      </c>
      <c r="O128" s="508" t="s">
        <v>8</v>
      </c>
      <c r="P128" s="1168" t="s">
        <v>8</v>
      </c>
    </row>
    <row r="129" spans="1:16" s="486" customFormat="1" ht="22.5" x14ac:dyDescent="0.2">
      <c r="A129" s="540" t="s">
        <v>425</v>
      </c>
      <c r="B129" s="499" t="s">
        <v>8</v>
      </c>
      <c r="C129" s="499" t="s">
        <v>8</v>
      </c>
      <c r="D129" s="499" t="s">
        <v>8</v>
      </c>
      <c r="E129" s="499" t="s">
        <v>8</v>
      </c>
      <c r="F129" s="499" t="s">
        <v>8</v>
      </c>
      <c r="G129" s="499" t="s">
        <v>8</v>
      </c>
      <c r="H129" s="499" t="s">
        <v>8</v>
      </c>
      <c r="I129" s="499" t="s">
        <v>8</v>
      </c>
      <c r="J129" s="499" t="s">
        <v>8</v>
      </c>
      <c r="K129" s="499" t="s">
        <v>8</v>
      </c>
      <c r="L129" s="499" t="s">
        <v>8</v>
      </c>
      <c r="M129" s="499" t="s">
        <v>8</v>
      </c>
      <c r="N129" s="508" t="s">
        <v>8</v>
      </c>
      <c r="O129" s="508" t="s">
        <v>8</v>
      </c>
      <c r="P129" s="1168" t="s">
        <v>8</v>
      </c>
    </row>
    <row r="130" spans="1:16" s="486" customFormat="1" ht="22.5" x14ac:dyDescent="0.2">
      <c r="A130" s="540" t="s">
        <v>472</v>
      </c>
      <c r="B130" s="499" t="s">
        <v>8</v>
      </c>
      <c r="C130" s="499" t="s">
        <v>8</v>
      </c>
      <c r="D130" s="499" t="s">
        <v>8</v>
      </c>
      <c r="E130" s="499" t="s">
        <v>8</v>
      </c>
      <c r="F130" s="499" t="s">
        <v>8</v>
      </c>
      <c r="G130" s="499" t="s">
        <v>8</v>
      </c>
      <c r="H130" s="499" t="s">
        <v>8</v>
      </c>
      <c r="I130" s="499" t="s">
        <v>8</v>
      </c>
      <c r="J130" s="499" t="s">
        <v>8</v>
      </c>
      <c r="K130" s="499" t="s">
        <v>8</v>
      </c>
      <c r="L130" s="499" t="s">
        <v>8</v>
      </c>
      <c r="M130" s="499" t="s">
        <v>8</v>
      </c>
      <c r="N130" s="508" t="s">
        <v>8</v>
      </c>
      <c r="O130" s="508" t="s">
        <v>8</v>
      </c>
      <c r="P130" s="1168" t="s">
        <v>8</v>
      </c>
    </row>
    <row r="131" spans="1:16" s="486" customFormat="1" x14ac:dyDescent="0.2">
      <c r="A131" s="540" t="s">
        <v>473</v>
      </c>
      <c r="B131" s="499" t="s">
        <v>8</v>
      </c>
      <c r="C131" s="499" t="s">
        <v>8</v>
      </c>
      <c r="D131" s="499" t="s">
        <v>8</v>
      </c>
      <c r="E131" s="499" t="s">
        <v>8</v>
      </c>
      <c r="F131" s="499" t="s">
        <v>8</v>
      </c>
      <c r="G131" s="499" t="s">
        <v>8</v>
      </c>
      <c r="H131" s="499" t="s">
        <v>8</v>
      </c>
      <c r="I131" s="499" t="s">
        <v>8</v>
      </c>
      <c r="J131" s="499" t="s">
        <v>8</v>
      </c>
      <c r="K131" s="499" t="s">
        <v>8</v>
      </c>
      <c r="L131" s="499" t="s">
        <v>8</v>
      </c>
      <c r="M131" s="499" t="s">
        <v>8</v>
      </c>
      <c r="N131" s="508" t="s">
        <v>8</v>
      </c>
      <c r="O131" s="508" t="s">
        <v>8</v>
      </c>
      <c r="P131" s="1168" t="s">
        <v>8</v>
      </c>
    </row>
    <row r="132" spans="1:16" s="486" customFormat="1" ht="22.5" x14ac:dyDescent="0.2">
      <c r="A132" s="540" t="s">
        <v>474</v>
      </c>
      <c r="B132" s="499" t="s">
        <v>8</v>
      </c>
      <c r="C132" s="499" t="s">
        <v>8</v>
      </c>
      <c r="D132" s="499" t="s">
        <v>8</v>
      </c>
      <c r="E132" s="499" t="s">
        <v>8</v>
      </c>
      <c r="F132" s="499" t="s">
        <v>8</v>
      </c>
      <c r="G132" s="499" t="s">
        <v>8</v>
      </c>
      <c r="H132" s="499" t="s">
        <v>8</v>
      </c>
      <c r="I132" s="499" t="s">
        <v>8</v>
      </c>
      <c r="J132" s="499" t="s">
        <v>8</v>
      </c>
      <c r="K132" s="499" t="s">
        <v>8</v>
      </c>
      <c r="L132" s="499" t="s">
        <v>8</v>
      </c>
      <c r="M132" s="499" t="s">
        <v>8</v>
      </c>
      <c r="N132" s="508" t="s">
        <v>8</v>
      </c>
      <c r="O132" s="508" t="s">
        <v>8</v>
      </c>
      <c r="P132" s="1168" t="s">
        <v>8</v>
      </c>
    </row>
    <row r="133" spans="1:16" s="486" customFormat="1" x14ac:dyDescent="0.2">
      <c r="A133" s="540" t="s">
        <v>475</v>
      </c>
      <c r="B133" s="499" t="s">
        <v>8</v>
      </c>
      <c r="C133" s="499" t="s">
        <v>8</v>
      </c>
      <c r="D133" s="499" t="s">
        <v>8</v>
      </c>
      <c r="E133" s="499" t="s">
        <v>8</v>
      </c>
      <c r="F133" s="499" t="s">
        <v>8</v>
      </c>
      <c r="G133" s="499" t="s">
        <v>8</v>
      </c>
      <c r="H133" s="499" t="s">
        <v>8</v>
      </c>
      <c r="I133" s="499" t="s">
        <v>8</v>
      </c>
      <c r="J133" s="499" t="s">
        <v>8</v>
      </c>
      <c r="K133" s="499" t="s">
        <v>8</v>
      </c>
      <c r="L133" s="499" t="s">
        <v>8</v>
      </c>
      <c r="M133" s="499" t="s">
        <v>8</v>
      </c>
      <c r="N133" s="508" t="s">
        <v>8</v>
      </c>
      <c r="O133" s="508" t="s">
        <v>8</v>
      </c>
      <c r="P133" s="1168" t="s">
        <v>8</v>
      </c>
    </row>
    <row r="134" spans="1:16" s="486" customFormat="1" x14ac:dyDescent="0.2">
      <c r="A134" s="540" t="s">
        <v>476</v>
      </c>
      <c r="B134" s="499" t="s">
        <v>8</v>
      </c>
      <c r="C134" s="499" t="s">
        <v>8</v>
      </c>
      <c r="D134" s="499" t="s">
        <v>8</v>
      </c>
      <c r="E134" s="499" t="s">
        <v>8</v>
      </c>
      <c r="F134" s="499" t="s">
        <v>8</v>
      </c>
      <c r="G134" s="499" t="s">
        <v>8</v>
      </c>
      <c r="H134" s="499" t="s">
        <v>8</v>
      </c>
      <c r="I134" s="499" t="s">
        <v>8</v>
      </c>
      <c r="J134" s="499" t="s">
        <v>8</v>
      </c>
      <c r="K134" s="499" t="s">
        <v>8</v>
      </c>
      <c r="L134" s="499" t="s">
        <v>8</v>
      </c>
      <c r="M134" s="499" t="s">
        <v>8</v>
      </c>
      <c r="N134" s="508" t="s">
        <v>8</v>
      </c>
      <c r="O134" s="508" t="s">
        <v>8</v>
      </c>
      <c r="P134" s="1168" t="s">
        <v>8</v>
      </c>
    </row>
    <row r="135" spans="1:16" s="486" customFormat="1" ht="22.5" x14ac:dyDescent="0.2">
      <c r="A135" s="361" t="s">
        <v>425</v>
      </c>
      <c r="B135" s="499" t="s">
        <v>8</v>
      </c>
      <c r="C135" s="499" t="s">
        <v>8</v>
      </c>
      <c r="D135" s="499" t="s">
        <v>8</v>
      </c>
      <c r="E135" s="499" t="s">
        <v>8</v>
      </c>
      <c r="F135" s="499" t="s">
        <v>8</v>
      </c>
      <c r="G135" s="499" t="s">
        <v>8</v>
      </c>
      <c r="H135" s="499" t="s">
        <v>8</v>
      </c>
      <c r="I135" s="499" t="s">
        <v>8</v>
      </c>
      <c r="J135" s="499" t="s">
        <v>8</v>
      </c>
      <c r="K135" s="499" t="s">
        <v>8</v>
      </c>
      <c r="L135" s="499" t="s">
        <v>8</v>
      </c>
      <c r="M135" s="499" t="s">
        <v>8</v>
      </c>
      <c r="N135" s="508" t="s">
        <v>8</v>
      </c>
      <c r="O135" s="508" t="s">
        <v>8</v>
      </c>
      <c r="P135" s="1168" t="s">
        <v>8</v>
      </c>
    </row>
    <row r="136" spans="1:16" s="486" customFormat="1" x14ac:dyDescent="0.2">
      <c r="A136" s="361" t="s">
        <v>426</v>
      </c>
      <c r="B136" s="499" t="s">
        <v>8</v>
      </c>
      <c r="C136" s="499" t="s">
        <v>8</v>
      </c>
      <c r="D136" s="499" t="s">
        <v>8</v>
      </c>
      <c r="E136" s="499" t="s">
        <v>8</v>
      </c>
      <c r="F136" s="499" t="s">
        <v>8</v>
      </c>
      <c r="G136" s="499" t="s">
        <v>8</v>
      </c>
      <c r="H136" s="499" t="s">
        <v>8</v>
      </c>
      <c r="I136" s="499" t="s">
        <v>8</v>
      </c>
      <c r="J136" s="499" t="s">
        <v>8</v>
      </c>
      <c r="K136" s="499" t="s">
        <v>8</v>
      </c>
      <c r="L136" s="499" t="s">
        <v>8</v>
      </c>
      <c r="M136" s="499" t="s">
        <v>8</v>
      </c>
      <c r="N136" s="508" t="s">
        <v>8</v>
      </c>
      <c r="O136" s="508" t="s">
        <v>8</v>
      </c>
      <c r="P136" s="1168" t="s">
        <v>8</v>
      </c>
    </row>
    <row r="137" spans="1:16" s="486" customFormat="1" x14ac:dyDescent="0.2">
      <c r="A137" s="361" t="s">
        <v>427</v>
      </c>
      <c r="B137" s="499" t="s">
        <v>8</v>
      </c>
      <c r="C137" s="499" t="s">
        <v>8</v>
      </c>
      <c r="D137" s="499" t="s">
        <v>8</v>
      </c>
      <c r="E137" s="499" t="s">
        <v>8</v>
      </c>
      <c r="F137" s="499" t="s">
        <v>8</v>
      </c>
      <c r="G137" s="499" t="s">
        <v>8</v>
      </c>
      <c r="H137" s="499" t="s">
        <v>8</v>
      </c>
      <c r="I137" s="499" t="s">
        <v>8</v>
      </c>
      <c r="J137" s="499" t="s">
        <v>8</v>
      </c>
      <c r="K137" s="499" t="s">
        <v>8</v>
      </c>
      <c r="L137" s="499" t="s">
        <v>8</v>
      </c>
      <c r="M137" s="499" t="s">
        <v>8</v>
      </c>
      <c r="N137" s="508" t="s">
        <v>8</v>
      </c>
      <c r="O137" s="508" t="s">
        <v>8</v>
      </c>
      <c r="P137" s="1168" t="s">
        <v>8</v>
      </c>
    </row>
    <row r="138" spans="1:16" s="486" customFormat="1" x14ac:dyDescent="0.2">
      <c r="A138" s="361" t="s">
        <v>142</v>
      </c>
      <c r="B138" s="499" t="s">
        <v>8</v>
      </c>
      <c r="C138" s="499" t="s">
        <v>8</v>
      </c>
      <c r="D138" s="499" t="s">
        <v>8</v>
      </c>
      <c r="E138" s="499" t="s">
        <v>8</v>
      </c>
      <c r="F138" s="499" t="s">
        <v>8</v>
      </c>
      <c r="G138" s="499" t="s">
        <v>8</v>
      </c>
      <c r="H138" s="499" t="s">
        <v>8</v>
      </c>
      <c r="I138" s="499" t="s">
        <v>8</v>
      </c>
      <c r="J138" s="499" t="s">
        <v>8</v>
      </c>
      <c r="K138" s="499" t="s">
        <v>8</v>
      </c>
      <c r="L138" s="499" t="s">
        <v>8</v>
      </c>
      <c r="M138" s="499" t="s">
        <v>8</v>
      </c>
      <c r="N138" s="508" t="s">
        <v>8</v>
      </c>
      <c r="O138" s="508" t="s">
        <v>8</v>
      </c>
      <c r="P138" s="1168" t="s">
        <v>8</v>
      </c>
    </row>
    <row r="139" spans="1:16" s="486" customFormat="1" x14ac:dyDescent="0.2">
      <c r="A139" s="361" t="s">
        <v>143</v>
      </c>
      <c r="B139" s="499" t="s">
        <v>8</v>
      </c>
      <c r="C139" s="499" t="s">
        <v>8</v>
      </c>
      <c r="D139" s="499" t="s">
        <v>8</v>
      </c>
      <c r="E139" s="499" t="s">
        <v>8</v>
      </c>
      <c r="F139" s="499" t="s">
        <v>8</v>
      </c>
      <c r="G139" s="499" t="s">
        <v>8</v>
      </c>
      <c r="H139" s="499" t="s">
        <v>8</v>
      </c>
      <c r="I139" s="499" t="s">
        <v>8</v>
      </c>
      <c r="J139" s="499" t="s">
        <v>8</v>
      </c>
      <c r="K139" s="499" t="s">
        <v>8</v>
      </c>
      <c r="L139" s="499" t="s">
        <v>8</v>
      </c>
      <c r="M139" s="499" t="s">
        <v>8</v>
      </c>
      <c r="N139" s="508" t="s">
        <v>8</v>
      </c>
      <c r="O139" s="508" t="s">
        <v>8</v>
      </c>
      <c r="P139" s="1168" t="s">
        <v>8</v>
      </c>
    </row>
    <row r="140" spans="1:16" s="486" customFormat="1" ht="22.5" x14ac:dyDescent="0.2">
      <c r="A140" s="361" t="s">
        <v>145</v>
      </c>
      <c r="B140" s="499" t="s">
        <v>8</v>
      </c>
      <c r="C140" s="499" t="s">
        <v>8</v>
      </c>
      <c r="D140" s="499" t="s">
        <v>8</v>
      </c>
      <c r="E140" s="499" t="s">
        <v>8</v>
      </c>
      <c r="F140" s="499" t="s">
        <v>8</v>
      </c>
      <c r="G140" s="499" t="s">
        <v>8</v>
      </c>
      <c r="H140" s="499" t="s">
        <v>8</v>
      </c>
      <c r="I140" s="499" t="s">
        <v>8</v>
      </c>
      <c r="J140" s="499" t="s">
        <v>8</v>
      </c>
      <c r="K140" s="499" t="s">
        <v>8</v>
      </c>
      <c r="L140" s="499" t="s">
        <v>8</v>
      </c>
      <c r="M140" s="499" t="s">
        <v>8</v>
      </c>
      <c r="N140" s="508" t="s">
        <v>8</v>
      </c>
      <c r="O140" s="508" t="s">
        <v>8</v>
      </c>
      <c r="P140" s="1168" t="s">
        <v>8</v>
      </c>
    </row>
    <row r="141" spans="1:16" s="486" customFormat="1" x14ac:dyDescent="0.2">
      <c r="A141" s="361" t="s">
        <v>426</v>
      </c>
      <c r="B141" s="499" t="s">
        <v>8</v>
      </c>
      <c r="C141" s="499" t="s">
        <v>8</v>
      </c>
      <c r="D141" s="499" t="s">
        <v>8</v>
      </c>
      <c r="E141" s="499" t="s">
        <v>8</v>
      </c>
      <c r="F141" s="499" t="s">
        <v>8</v>
      </c>
      <c r="G141" s="499" t="s">
        <v>8</v>
      </c>
      <c r="H141" s="499" t="s">
        <v>8</v>
      </c>
      <c r="I141" s="499" t="s">
        <v>8</v>
      </c>
      <c r="J141" s="499" t="s">
        <v>8</v>
      </c>
      <c r="K141" s="499" t="s">
        <v>8</v>
      </c>
      <c r="L141" s="499" t="s">
        <v>8</v>
      </c>
      <c r="M141" s="499" t="s">
        <v>8</v>
      </c>
      <c r="N141" s="508" t="s">
        <v>8</v>
      </c>
      <c r="O141" s="508" t="s">
        <v>8</v>
      </c>
      <c r="P141" s="1168" t="s">
        <v>8</v>
      </c>
    </row>
    <row r="142" spans="1:16" s="486" customFormat="1" ht="14.25" customHeight="1" x14ac:dyDescent="0.2">
      <c r="A142" s="361" t="s">
        <v>427</v>
      </c>
      <c r="B142" s="499" t="s">
        <v>8</v>
      </c>
      <c r="C142" s="499" t="s">
        <v>8</v>
      </c>
      <c r="D142" s="499" t="s">
        <v>8</v>
      </c>
      <c r="E142" s="499" t="s">
        <v>8</v>
      </c>
      <c r="F142" s="499" t="s">
        <v>8</v>
      </c>
      <c r="G142" s="499" t="s">
        <v>8</v>
      </c>
      <c r="H142" s="499" t="s">
        <v>8</v>
      </c>
      <c r="I142" s="499" t="s">
        <v>8</v>
      </c>
      <c r="J142" s="499" t="s">
        <v>8</v>
      </c>
      <c r="K142" s="499" t="s">
        <v>8</v>
      </c>
      <c r="L142" s="499" t="s">
        <v>8</v>
      </c>
      <c r="M142" s="499" t="s">
        <v>8</v>
      </c>
      <c r="N142" s="508" t="s">
        <v>8</v>
      </c>
      <c r="O142" s="508" t="s">
        <v>8</v>
      </c>
      <c r="P142" s="1168" t="s">
        <v>8</v>
      </c>
    </row>
    <row r="143" spans="1:16" s="486" customFormat="1" x14ac:dyDescent="0.2">
      <c r="A143" s="361" t="s">
        <v>142</v>
      </c>
      <c r="B143" s="499" t="s">
        <v>8</v>
      </c>
      <c r="C143" s="499" t="s">
        <v>8</v>
      </c>
      <c r="D143" s="499" t="s">
        <v>8</v>
      </c>
      <c r="E143" s="499" t="s">
        <v>8</v>
      </c>
      <c r="F143" s="499" t="s">
        <v>8</v>
      </c>
      <c r="G143" s="499" t="s">
        <v>8</v>
      </c>
      <c r="H143" s="499" t="s">
        <v>8</v>
      </c>
      <c r="I143" s="499" t="s">
        <v>8</v>
      </c>
      <c r="J143" s="499" t="s">
        <v>8</v>
      </c>
      <c r="K143" s="499" t="s">
        <v>8</v>
      </c>
      <c r="L143" s="499" t="s">
        <v>8</v>
      </c>
      <c r="M143" s="499" t="s">
        <v>8</v>
      </c>
      <c r="N143" s="508" t="s">
        <v>8</v>
      </c>
      <c r="O143" s="508" t="s">
        <v>8</v>
      </c>
      <c r="P143" s="1168" t="s">
        <v>8</v>
      </c>
    </row>
    <row r="144" spans="1:16" s="486" customFormat="1" x14ac:dyDescent="0.2">
      <c r="A144" s="361" t="s">
        <v>146</v>
      </c>
      <c r="B144" s="499" t="s">
        <v>8</v>
      </c>
      <c r="C144" s="499" t="s">
        <v>8</v>
      </c>
      <c r="D144" s="499" t="s">
        <v>8</v>
      </c>
      <c r="E144" s="499" t="s">
        <v>8</v>
      </c>
      <c r="F144" s="499" t="s">
        <v>8</v>
      </c>
      <c r="G144" s="499" t="s">
        <v>8</v>
      </c>
      <c r="H144" s="499" t="s">
        <v>8</v>
      </c>
      <c r="I144" s="499" t="s">
        <v>8</v>
      </c>
      <c r="J144" s="499" t="s">
        <v>8</v>
      </c>
      <c r="K144" s="499" t="s">
        <v>8</v>
      </c>
      <c r="L144" s="499" t="s">
        <v>8</v>
      </c>
      <c r="M144" s="499" t="s">
        <v>8</v>
      </c>
      <c r="N144" s="508" t="s">
        <v>8</v>
      </c>
      <c r="O144" s="508" t="s">
        <v>8</v>
      </c>
      <c r="P144" s="1168" t="s">
        <v>8</v>
      </c>
    </row>
    <row r="145" spans="1:16" s="486" customFormat="1" x14ac:dyDescent="0.2">
      <c r="A145" s="361" t="s">
        <v>152</v>
      </c>
      <c r="B145" s="499" t="s">
        <v>8</v>
      </c>
      <c r="C145" s="499" t="s">
        <v>8</v>
      </c>
      <c r="D145" s="499" t="s">
        <v>8</v>
      </c>
      <c r="E145" s="499" t="s">
        <v>8</v>
      </c>
      <c r="F145" s="499" t="s">
        <v>8</v>
      </c>
      <c r="G145" s="499" t="s">
        <v>8</v>
      </c>
      <c r="H145" s="499" t="s">
        <v>8</v>
      </c>
      <c r="I145" s="499" t="s">
        <v>8</v>
      </c>
      <c r="J145" s="499" t="s">
        <v>8</v>
      </c>
      <c r="K145" s="499" t="s">
        <v>8</v>
      </c>
      <c r="L145" s="499" t="s">
        <v>8</v>
      </c>
      <c r="M145" s="499" t="s">
        <v>8</v>
      </c>
      <c r="N145" s="508" t="s">
        <v>8</v>
      </c>
      <c r="O145" s="508" t="s">
        <v>8</v>
      </c>
      <c r="P145" s="1168" t="s">
        <v>8</v>
      </c>
    </row>
    <row r="146" spans="1:16" s="486" customFormat="1" x14ac:dyDescent="0.2">
      <c r="A146" s="361" t="s">
        <v>153</v>
      </c>
      <c r="B146" s="499" t="s">
        <v>8</v>
      </c>
      <c r="C146" s="499" t="s">
        <v>8</v>
      </c>
      <c r="D146" s="499" t="s">
        <v>8</v>
      </c>
      <c r="E146" s="499" t="s">
        <v>8</v>
      </c>
      <c r="F146" s="499" t="s">
        <v>8</v>
      </c>
      <c r="G146" s="499" t="s">
        <v>8</v>
      </c>
      <c r="H146" s="499" t="s">
        <v>8</v>
      </c>
      <c r="I146" s="499" t="s">
        <v>8</v>
      </c>
      <c r="J146" s="499" t="s">
        <v>8</v>
      </c>
      <c r="K146" s="499" t="s">
        <v>8</v>
      </c>
      <c r="L146" s="499" t="s">
        <v>8</v>
      </c>
      <c r="M146" s="499" t="s">
        <v>8</v>
      </c>
      <c r="N146" s="508" t="s">
        <v>8</v>
      </c>
      <c r="O146" s="508" t="s">
        <v>8</v>
      </c>
      <c r="P146" s="1168" t="s">
        <v>8</v>
      </c>
    </row>
    <row r="147" spans="1:16" s="486" customFormat="1" x14ac:dyDescent="0.2">
      <c r="A147" s="73" t="s">
        <v>155</v>
      </c>
      <c r="B147" s="499" t="s">
        <v>8</v>
      </c>
      <c r="C147" s="499" t="s">
        <v>8</v>
      </c>
      <c r="D147" s="499" t="s">
        <v>8</v>
      </c>
      <c r="E147" s="499" t="s">
        <v>8</v>
      </c>
      <c r="F147" s="499" t="s">
        <v>8</v>
      </c>
      <c r="G147" s="499" t="s">
        <v>8</v>
      </c>
      <c r="H147" s="499" t="s">
        <v>8</v>
      </c>
      <c r="I147" s="499" t="s">
        <v>8</v>
      </c>
      <c r="J147" s="499" t="s">
        <v>8</v>
      </c>
      <c r="K147" s="499" t="s">
        <v>8</v>
      </c>
      <c r="L147" s="499" t="s">
        <v>8</v>
      </c>
      <c r="M147" s="499" t="s">
        <v>8</v>
      </c>
      <c r="N147" s="508" t="s">
        <v>8</v>
      </c>
      <c r="O147" s="508" t="s">
        <v>8</v>
      </c>
      <c r="P147" s="1168" t="s">
        <v>8</v>
      </c>
    </row>
    <row r="148" spans="1:16" s="486" customFormat="1" x14ac:dyDescent="0.2">
      <c r="A148" s="361" t="s">
        <v>156</v>
      </c>
      <c r="B148" s="499" t="s">
        <v>8</v>
      </c>
      <c r="C148" s="499" t="s">
        <v>8</v>
      </c>
      <c r="D148" s="499" t="s">
        <v>8</v>
      </c>
      <c r="E148" s="499" t="s">
        <v>8</v>
      </c>
      <c r="F148" s="499" t="s">
        <v>8</v>
      </c>
      <c r="G148" s="499" t="s">
        <v>8</v>
      </c>
      <c r="H148" s="499" t="s">
        <v>8</v>
      </c>
      <c r="I148" s="499" t="s">
        <v>8</v>
      </c>
      <c r="J148" s="499" t="s">
        <v>8</v>
      </c>
      <c r="K148" s="499" t="s">
        <v>8</v>
      </c>
      <c r="L148" s="499" t="s">
        <v>8</v>
      </c>
      <c r="M148" s="499" t="s">
        <v>8</v>
      </c>
      <c r="N148" s="508" t="s">
        <v>8</v>
      </c>
      <c r="O148" s="508" t="s">
        <v>8</v>
      </c>
      <c r="P148" s="1168" t="s">
        <v>8</v>
      </c>
    </row>
    <row r="149" spans="1:16" s="486" customFormat="1" x14ac:dyDescent="0.2">
      <c r="A149" s="361" t="s">
        <v>157</v>
      </c>
      <c r="B149" s="499" t="s">
        <v>8</v>
      </c>
      <c r="C149" s="499" t="s">
        <v>8</v>
      </c>
      <c r="D149" s="499" t="s">
        <v>8</v>
      </c>
      <c r="E149" s="499" t="s">
        <v>8</v>
      </c>
      <c r="F149" s="499" t="s">
        <v>8</v>
      </c>
      <c r="G149" s="499" t="s">
        <v>8</v>
      </c>
      <c r="H149" s="499" t="s">
        <v>8</v>
      </c>
      <c r="I149" s="499" t="s">
        <v>8</v>
      </c>
      <c r="J149" s="499" t="s">
        <v>8</v>
      </c>
      <c r="K149" s="499" t="s">
        <v>8</v>
      </c>
      <c r="L149" s="499" t="s">
        <v>8</v>
      </c>
      <c r="M149" s="499" t="s">
        <v>8</v>
      </c>
      <c r="N149" s="508" t="s">
        <v>8</v>
      </c>
      <c r="O149" s="508" t="s">
        <v>8</v>
      </c>
      <c r="P149" s="1168" t="s">
        <v>8</v>
      </c>
    </row>
    <row r="150" spans="1:16" s="486" customFormat="1" x14ac:dyDescent="0.2">
      <c r="A150" s="361" t="s">
        <v>428</v>
      </c>
      <c r="B150" s="499" t="s">
        <v>8</v>
      </c>
      <c r="C150" s="499" t="s">
        <v>8</v>
      </c>
      <c r="D150" s="499" t="s">
        <v>8</v>
      </c>
      <c r="E150" s="499" t="s">
        <v>8</v>
      </c>
      <c r="F150" s="499" t="s">
        <v>8</v>
      </c>
      <c r="G150" s="499" t="s">
        <v>8</v>
      </c>
      <c r="H150" s="499" t="s">
        <v>8</v>
      </c>
      <c r="I150" s="499" t="s">
        <v>8</v>
      </c>
      <c r="J150" s="499" t="s">
        <v>8</v>
      </c>
      <c r="K150" s="499" t="s">
        <v>8</v>
      </c>
      <c r="L150" s="499" t="s">
        <v>8</v>
      </c>
      <c r="M150" s="499" t="s">
        <v>8</v>
      </c>
      <c r="N150" s="508" t="s">
        <v>8</v>
      </c>
      <c r="O150" s="508" t="s">
        <v>8</v>
      </c>
      <c r="P150" s="1168" t="s">
        <v>8</v>
      </c>
    </row>
    <row r="151" spans="1:16" s="486" customFormat="1" ht="22.5" x14ac:dyDescent="0.2">
      <c r="A151" s="361" t="s">
        <v>920</v>
      </c>
      <c r="B151" s="541"/>
      <c r="C151" s="541"/>
      <c r="D151" s="541"/>
      <c r="E151" s="541"/>
      <c r="F151" s="541"/>
      <c r="G151" s="541"/>
      <c r="H151" s="541"/>
      <c r="I151" s="541"/>
      <c r="J151" s="541"/>
      <c r="K151" s="541"/>
      <c r="L151" s="541"/>
      <c r="M151" s="541"/>
      <c r="N151" s="542"/>
      <c r="O151" s="490"/>
      <c r="P151" s="1143"/>
    </row>
    <row r="152" spans="1:16" s="486" customFormat="1" x14ac:dyDescent="0.2">
      <c r="A152" s="361" t="s">
        <v>82</v>
      </c>
      <c r="B152" s="541">
        <v>461.2</v>
      </c>
      <c r="C152" s="541">
        <v>1048.8</v>
      </c>
      <c r="D152" s="541">
        <v>1667.3309999999999</v>
      </c>
      <c r="E152" s="541">
        <v>1505.3620000000001</v>
      </c>
      <c r="F152" s="541">
        <v>3318.1860000000001</v>
      </c>
      <c r="G152" s="541">
        <v>2345.4</v>
      </c>
      <c r="H152" s="541">
        <v>1236.356</v>
      </c>
      <c r="I152" s="541">
        <v>3007.3470000000002</v>
      </c>
      <c r="J152" s="541">
        <v>4334.2190000000001</v>
      </c>
      <c r="K152" s="543">
        <v>10397.028</v>
      </c>
      <c r="L152" s="543">
        <v>4041.82</v>
      </c>
      <c r="M152" s="543">
        <v>3658.0940000000001</v>
      </c>
      <c r="N152" s="543">
        <v>1473.8689999999999</v>
      </c>
      <c r="O152" s="543">
        <v>2523.7779999999998</v>
      </c>
      <c r="P152" s="1169">
        <v>4770.567</v>
      </c>
    </row>
    <row r="153" spans="1:16" s="486" customFormat="1" x14ac:dyDescent="0.2">
      <c r="A153" s="361" t="s">
        <v>160</v>
      </c>
      <c r="B153" s="541">
        <v>43.123051421527272</v>
      </c>
      <c r="C153" s="541">
        <v>215.14358085238538</v>
      </c>
      <c r="D153" s="541">
        <v>151.54920344754618</v>
      </c>
      <c r="E153" s="541">
        <v>86.72980990123159</v>
      </c>
      <c r="F153" s="541">
        <v>211.53978507145851</v>
      </c>
      <c r="G153" s="541">
        <v>68.892006424013047</v>
      </c>
      <c r="H153" s="541">
        <v>50.395868663464107</v>
      </c>
      <c r="I153" s="541">
        <v>233</v>
      </c>
      <c r="J153" s="541">
        <v>137.4</v>
      </c>
      <c r="K153" s="543">
        <v>234.5</v>
      </c>
      <c r="L153" s="543">
        <v>38.700000000000003</v>
      </c>
      <c r="M153" s="543">
        <v>88.2</v>
      </c>
      <c r="N153" s="543">
        <v>38.9</v>
      </c>
      <c r="O153" s="543">
        <v>161.69999999999999</v>
      </c>
      <c r="P153" s="1170">
        <v>181.58004521116339</v>
      </c>
    </row>
    <row r="154" spans="1:16" s="486" customFormat="1" ht="22.5" x14ac:dyDescent="0.2">
      <c r="A154" s="160" t="s">
        <v>477</v>
      </c>
      <c r="B154" s="541">
        <v>100</v>
      </c>
      <c r="C154" s="541">
        <v>215.14358085238538</v>
      </c>
      <c r="D154" s="541">
        <v>326.04838305031751</v>
      </c>
      <c r="E154" s="541">
        <v>282.78114280557975</v>
      </c>
      <c r="F154" s="541">
        <v>598.19462171353757</v>
      </c>
      <c r="G154" s="541">
        <v>412.10827721899085</v>
      </c>
      <c r="H154" s="541">
        <v>207.68554613854721</v>
      </c>
      <c r="I154" s="541">
        <v>483.90732250281502</v>
      </c>
      <c r="J154" s="541">
        <v>664.88866111886784</v>
      </c>
      <c r="K154" s="543">
        <v>1559.1639103237453</v>
      </c>
      <c r="L154" s="543">
        <v>603.39643329528951</v>
      </c>
      <c r="M154" s="543">
        <v>532.19565416644537</v>
      </c>
      <c r="N154" s="424">
        <v>207.02410947074725</v>
      </c>
      <c r="O154" s="543">
        <f t="shared" ref="O154" si="2">N154*O153/100</f>
        <v>334.75798501419825</v>
      </c>
      <c r="P154" s="1172">
        <f>O154*P153/100</f>
        <v>607.85370053676081</v>
      </c>
    </row>
    <row r="155" spans="1:16" s="486" customFormat="1" ht="22.5" x14ac:dyDescent="0.2">
      <c r="A155" s="361" t="s">
        <v>921</v>
      </c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543"/>
      <c r="P155" s="1184"/>
    </row>
    <row r="156" spans="1:16" s="486" customFormat="1" x14ac:dyDescent="0.2">
      <c r="A156" s="361" t="s">
        <v>163</v>
      </c>
      <c r="B156" s="541">
        <v>3.0190000000000001</v>
      </c>
      <c r="C156" s="541">
        <v>1.8839999999999999</v>
      </c>
      <c r="D156" s="541">
        <v>8.2449999999999992</v>
      </c>
      <c r="E156" s="541">
        <v>5.1849999999999996</v>
      </c>
      <c r="F156" s="541">
        <v>1.446</v>
      </c>
      <c r="G156" s="541">
        <v>4.1349999999999998</v>
      </c>
      <c r="H156" s="541">
        <v>6.9950000000000001</v>
      </c>
      <c r="I156" s="541">
        <v>6.0620000000000003</v>
      </c>
      <c r="J156" s="541">
        <v>4</v>
      </c>
      <c r="K156" s="543">
        <v>0.249</v>
      </c>
      <c r="L156" s="543">
        <v>7.4749999999999996</v>
      </c>
      <c r="M156" s="543">
        <v>9.4350000000000005</v>
      </c>
      <c r="N156" s="543">
        <v>7.0430000000000001</v>
      </c>
      <c r="O156" s="543">
        <v>5.7960000000000003</v>
      </c>
      <c r="P156" s="1172">
        <v>4.6120000000000001</v>
      </c>
    </row>
    <row r="157" spans="1:16" s="486" customFormat="1" ht="22.5" x14ac:dyDescent="0.2">
      <c r="A157" s="361" t="s">
        <v>164</v>
      </c>
      <c r="B157" s="541">
        <v>67.7</v>
      </c>
      <c r="C157" s="541">
        <v>62.4</v>
      </c>
      <c r="D157" s="541">
        <v>437.63269639065817</v>
      </c>
      <c r="E157" s="541">
        <v>62.886597938144327</v>
      </c>
      <c r="F157" s="541">
        <v>27.888138862102217</v>
      </c>
      <c r="G157" s="541">
        <v>285.96127247579528</v>
      </c>
      <c r="H157" s="541">
        <v>169.16565900846433</v>
      </c>
      <c r="I157" s="541">
        <v>86.661901358112942</v>
      </c>
      <c r="J157" s="541">
        <v>65.984823490597165</v>
      </c>
      <c r="K157" s="543">
        <v>6.2249999999999996</v>
      </c>
      <c r="L157" s="543">
        <v>3002.0080321285141</v>
      </c>
      <c r="M157" s="543">
        <v>126.22073578595318</v>
      </c>
      <c r="N157" s="543">
        <v>74.647588765235824</v>
      </c>
      <c r="O157" s="543">
        <v>82.3</v>
      </c>
      <c r="P157" s="740">
        <v>79.572118702553482</v>
      </c>
    </row>
    <row r="158" spans="1:16" s="486" customFormat="1" ht="33.75" x14ac:dyDescent="0.2">
      <c r="A158" s="160" t="s">
        <v>478</v>
      </c>
      <c r="B158" s="541">
        <v>100</v>
      </c>
      <c r="C158" s="541">
        <v>62.4</v>
      </c>
      <c r="D158" s="541">
        <v>273.08280254777071</v>
      </c>
      <c r="E158" s="541">
        <v>171.73248407643311</v>
      </c>
      <c r="F158" s="541">
        <v>47.892993630573244</v>
      </c>
      <c r="G158" s="541">
        <v>136.95541401273883</v>
      </c>
      <c r="H158" s="541">
        <v>231.68152866242036</v>
      </c>
      <c r="I158" s="541">
        <v>200.77961783439488</v>
      </c>
      <c r="J158" s="541">
        <v>132.484076433121</v>
      </c>
      <c r="K158" s="543">
        <v>8.2471337579617821</v>
      </c>
      <c r="L158" s="543">
        <v>247.57961783439484</v>
      </c>
      <c r="M158" s="543">
        <v>312.4968152866241</v>
      </c>
      <c r="N158" s="424">
        <v>233.27133757961775</v>
      </c>
      <c r="O158" s="543">
        <f t="shared" ref="O158" si="3">N158*O157/100</f>
        <v>191.98231082802539</v>
      </c>
      <c r="P158" s="1172">
        <f>O158*P157/100</f>
        <v>152.76439225998155</v>
      </c>
    </row>
    <row r="159" spans="1:16" s="486" customFormat="1" ht="22.5" x14ac:dyDescent="0.2">
      <c r="A159" s="361" t="s">
        <v>165</v>
      </c>
      <c r="B159" s="544" t="s">
        <v>462</v>
      </c>
      <c r="C159" s="544" t="s">
        <v>462</v>
      </c>
      <c r="D159" s="544" t="s">
        <v>462</v>
      </c>
      <c r="E159" s="544" t="s">
        <v>462</v>
      </c>
      <c r="F159" s="544" t="s">
        <v>462</v>
      </c>
      <c r="G159" s="544" t="s">
        <v>462</v>
      </c>
      <c r="H159" s="544" t="s">
        <v>462</v>
      </c>
      <c r="I159" s="544" t="s">
        <v>479</v>
      </c>
      <c r="J159" s="544" t="s">
        <v>479</v>
      </c>
      <c r="K159" s="544" t="s">
        <v>479</v>
      </c>
      <c r="L159" s="544" t="s">
        <v>479</v>
      </c>
      <c r="M159" s="544" t="s">
        <v>479</v>
      </c>
      <c r="N159" s="545" t="s">
        <v>479</v>
      </c>
      <c r="O159" s="484"/>
      <c r="P159" s="1173"/>
    </row>
    <row r="160" spans="1:16" s="486" customFormat="1" ht="22.5" x14ac:dyDescent="0.2">
      <c r="A160" s="361" t="s">
        <v>166</v>
      </c>
      <c r="B160" s="544" t="s">
        <v>462</v>
      </c>
      <c r="C160" s="544" t="s">
        <v>462</v>
      </c>
      <c r="D160" s="544" t="s">
        <v>462</v>
      </c>
      <c r="E160" s="544" t="s">
        <v>462</v>
      </c>
      <c r="F160" s="544" t="s">
        <v>462</v>
      </c>
      <c r="G160" s="544" t="s">
        <v>462</v>
      </c>
      <c r="H160" s="544" t="s">
        <v>462</v>
      </c>
      <c r="I160" s="544" t="s">
        <v>462</v>
      </c>
      <c r="J160" s="544" t="s">
        <v>462</v>
      </c>
      <c r="K160" s="544" t="s">
        <v>462</v>
      </c>
      <c r="L160" s="544" t="s">
        <v>462</v>
      </c>
      <c r="M160" s="544" t="s">
        <v>479</v>
      </c>
      <c r="N160" s="545" t="s">
        <v>479</v>
      </c>
      <c r="O160" s="484" t="s">
        <v>479</v>
      </c>
      <c r="P160" s="1173" t="s">
        <v>479</v>
      </c>
    </row>
    <row r="161" spans="1:16" s="486" customFormat="1" ht="22.5" x14ac:dyDescent="0.2">
      <c r="A161" s="361" t="s">
        <v>167</v>
      </c>
      <c r="B161" s="544"/>
      <c r="C161" s="544"/>
      <c r="D161" s="544"/>
      <c r="E161" s="544"/>
      <c r="F161" s="544"/>
      <c r="G161" s="544"/>
      <c r="H161" s="544"/>
      <c r="I161" s="544"/>
      <c r="J161" s="544"/>
      <c r="K161" s="544"/>
      <c r="L161" s="544"/>
      <c r="M161" s="544"/>
      <c r="N161" s="545"/>
      <c r="O161" s="484" t="s">
        <v>479</v>
      </c>
      <c r="P161" s="1173" t="s">
        <v>479</v>
      </c>
    </row>
    <row r="162" spans="1:16" s="486" customFormat="1" x14ac:dyDescent="0.2">
      <c r="A162" s="361" t="s">
        <v>377</v>
      </c>
      <c r="B162" s="544" t="s">
        <v>462</v>
      </c>
      <c r="C162" s="544" t="s">
        <v>462</v>
      </c>
      <c r="D162" s="544" t="s">
        <v>462</v>
      </c>
      <c r="E162" s="544" t="s">
        <v>462</v>
      </c>
      <c r="F162" s="544" t="s">
        <v>462</v>
      </c>
      <c r="G162" s="544" t="s">
        <v>462</v>
      </c>
      <c r="H162" s="544" t="s">
        <v>462</v>
      </c>
      <c r="I162" s="544" t="s">
        <v>462</v>
      </c>
      <c r="J162" s="544" t="s">
        <v>462</v>
      </c>
      <c r="K162" s="544" t="s">
        <v>462</v>
      </c>
      <c r="L162" s="544" t="s">
        <v>462</v>
      </c>
      <c r="M162" s="544" t="s">
        <v>479</v>
      </c>
      <c r="N162" s="545" t="s">
        <v>479</v>
      </c>
      <c r="O162" s="484"/>
      <c r="P162" s="1173"/>
    </row>
    <row r="163" spans="1:16" s="486" customFormat="1" ht="24" customHeight="1" x14ac:dyDescent="0.2">
      <c r="A163" s="361" t="s">
        <v>430</v>
      </c>
      <c r="B163" s="499" t="s">
        <v>8</v>
      </c>
      <c r="C163" s="499" t="s">
        <v>8</v>
      </c>
      <c r="D163" s="499" t="s">
        <v>8</v>
      </c>
      <c r="E163" s="499" t="s">
        <v>8</v>
      </c>
      <c r="F163" s="499" t="s">
        <v>8</v>
      </c>
      <c r="G163" s="499" t="s">
        <v>8</v>
      </c>
      <c r="H163" s="499" t="s">
        <v>8</v>
      </c>
      <c r="I163" s="499" t="s">
        <v>8</v>
      </c>
      <c r="J163" s="499" t="s">
        <v>8</v>
      </c>
      <c r="K163" s="499" t="s">
        <v>8</v>
      </c>
      <c r="L163" s="499" t="s">
        <v>8</v>
      </c>
      <c r="M163" s="499" t="s">
        <v>8</v>
      </c>
      <c r="N163" s="508" t="s">
        <v>8</v>
      </c>
      <c r="O163" s="499" t="s">
        <v>8</v>
      </c>
      <c r="P163" s="1173" t="s">
        <v>479</v>
      </c>
    </row>
    <row r="164" spans="1:16" s="486" customFormat="1" ht="24" customHeight="1" x14ac:dyDescent="0.2">
      <c r="A164" s="361" t="s">
        <v>431</v>
      </c>
      <c r="B164" s="499" t="s">
        <v>8</v>
      </c>
      <c r="C164" s="499" t="s">
        <v>8</v>
      </c>
      <c r="D164" s="499" t="s">
        <v>8</v>
      </c>
      <c r="E164" s="499" t="s">
        <v>8</v>
      </c>
      <c r="F164" s="499" t="s">
        <v>8</v>
      </c>
      <c r="G164" s="499" t="s">
        <v>8</v>
      </c>
      <c r="H164" s="499" t="s">
        <v>8</v>
      </c>
      <c r="I164" s="499" t="s">
        <v>8</v>
      </c>
      <c r="J164" s="499" t="s">
        <v>8</v>
      </c>
      <c r="K164" s="499" t="s">
        <v>8</v>
      </c>
      <c r="L164" s="499" t="s">
        <v>8</v>
      </c>
      <c r="M164" s="499" t="s">
        <v>8</v>
      </c>
      <c r="N164" s="508" t="s">
        <v>8</v>
      </c>
      <c r="O164" s="499" t="s">
        <v>8</v>
      </c>
      <c r="P164" s="1173" t="s">
        <v>479</v>
      </c>
    </row>
    <row r="165" spans="1:16" s="486" customFormat="1" ht="22.5" x14ac:dyDescent="0.2">
      <c r="A165" s="546" t="s">
        <v>432</v>
      </c>
      <c r="B165" s="499">
        <v>1314</v>
      </c>
      <c r="C165" s="499">
        <v>1466</v>
      </c>
      <c r="D165" s="499">
        <v>1578</v>
      </c>
      <c r="E165" s="499">
        <v>1814</v>
      </c>
      <c r="F165" s="499">
        <v>2045</v>
      </c>
      <c r="G165" s="499">
        <v>1826</v>
      </c>
      <c r="H165" s="499">
        <v>1808</v>
      </c>
      <c r="I165" s="499">
        <v>1742</v>
      </c>
      <c r="J165" s="499">
        <v>1744</v>
      </c>
      <c r="K165" s="547">
        <v>1755</v>
      </c>
      <c r="L165" s="548">
        <v>1697</v>
      </c>
      <c r="M165" s="548">
        <v>1624</v>
      </c>
      <c r="N165" s="548">
        <v>1689</v>
      </c>
      <c r="O165" s="326">
        <v>1786</v>
      </c>
      <c r="P165" s="1031">
        <v>1831</v>
      </c>
    </row>
    <row r="166" spans="1:16" s="486" customFormat="1" ht="22.5" x14ac:dyDescent="0.2">
      <c r="A166" s="546" t="s">
        <v>481</v>
      </c>
      <c r="B166" s="499">
        <v>1119</v>
      </c>
      <c r="C166" s="499">
        <v>996</v>
      </c>
      <c r="D166" s="499">
        <v>1317</v>
      </c>
      <c r="E166" s="499">
        <v>1379</v>
      </c>
      <c r="F166" s="499">
        <v>1690</v>
      </c>
      <c r="G166" s="499">
        <v>1651</v>
      </c>
      <c r="H166" s="499">
        <v>1588</v>
      </c>
      <c r="I166" s="499">
        <v>1341</v>
      </c>
      <c r="J166" s="499">
        <v>1412</v>
      </c>
      <c r="K166" s="547">
        <v>1500</v>
      </c>
      <c r="L166" s="548">
        <v>1486</v>
      </c>
      <c r="M166" s="548">
        <v>1429</v>
      </c>
      <c r="N166" s="548">
        <v>1575</v>
      </c>
      <c r="O166" s="326">
        <v>1683</v>
      </c>
      <c r="P166" s="1031">
        <v>1687</v>
      </c>
    </row>
    <row r="167" spans="1:16" s="486" customFormat="1" ht="24" x14ac:dyDescent="0.2">
      <c r="A167" s="446" t="s">
        <v>922</v>
      </c>
      <c r="B167" s="499" t="s">
        <v>8</v>
      </c>
      <c r="C167" s="499" t="s">
        <v>8</v>
      </c>
      <c r="D167" s="499" t="s">
        <v>8</v>
      </c>
      <c r="E167" s="499" t="s">
        <v>8</v>
      </c>
      <c r="F167" s="499" t="s">
        <v>8</v>
      </c>
      <c r="G167" s="499" t="s">
        <v>8</v>
      </c>
      <c r="H167" s="499" t="s">
        <v>8</v>
      </c>
      <c r="I167" s="499" t="s">
        <v>8</v>
      </c>
      <c r="J167" s="499" t="s">
        <v>8</v>
      </c>
      <c r="K167" s="499" t="s">
        <v>8</v>
      </c>
      <c r="L167" s="499" t="s">
        <v>8</v>
      </c>
      <c r="M167" s="499" t="s">
        <v>8</v>
      </c>
      <c r="N167" s="499" t="s">
        <v>8</v>
      </c>
      <c r="O167" s="499" t="s">
        <v>8</v>
      </c>
      <c r="P167" s="1031" t="s">
        <v>8</v>
      </c>
    </row>
    <row r="168" spans="1:16" s="486" customFormat="1" ht="24" x14ac:dyDescent="0.2">
      <c r="A168" s="446" t="s">
        <v>923</v>
      </c>
      <c r="B168" s="499" t="s">
        <v>8</v>
      </c>
      <c r="C168" s="499" t="s">
        <v>8</v>
      </c>
      <c r="D168" s="499" t="s">
        <v>8</v>
      </c>
      <c r="E168" s="499" t="s">
        <v>8</v>
      </c>
      <c r="F168" s="499" t="s">
        <v>8</v>
      </c>
      <c r="G168" s="499" t="s">
        <v>8</v>
      </c>
      <c r="H168" s="499" t="s">
        <v>8</v>
      </c>
      <c r="I168" s="499" t="s">
        <v>8</v>
      </c>
      <c r="J168" s="499" t="s">
        <v>8</v>
      </c>
      <c r="K168" s="499" t="s">
        <v>8</v>
      </c>
      <c r="L168" s="499" t="s">
        <v>8</v>
      </c>
      <c r="M168" s="499" t="s">
        <v>8</v>
      </c>
      <c r="N168" s="499" t="s">
        <v>8</v>
      </c>
      <c r="O168" s="499" t="s">
        <v>8</v>
      </c>
      <c r="P168" s="1031" t="s">
        <v>8</v>
      </c>
    </row>
    <row r="169" spans="1:16" s="486" customFormat="1" ht="22.5" x14ac:dyDescent="0.2">
      <c r="A169" s="446" t="s">
        <v>434</v>
      </c>
      <c r="B169" s="549">
        <v>6153.9049999999997</v>
      </c>
      <c r="C169" s="549">
        <v>5112.54</v>
      </c>
      <c r="D169" s="549">
        <v>11504.295</v>
      </c>
      <c r="E169" s="549">
        <v>7702.6109999999999</v>
      </c>
      <c r="F169" s="549">
        <v>10713.973</v>
      </c>
      <c r="G169" s="549">
        <v>11970.054908869999</v>
      </c>
      <c r="H169" s="549">
        <v>21844.756121040002</v>
      </c>
      <c r="I169" s="549">
        <v>13210.8548407</v>
      </c>
      <c r="J169" s="549">
        <v>14880.768362999997</v>
      </c>
      <c r="K169" s="549">
        <v>17317.118999999999</v>
      </c>
      <c r="L169" s="549">
        <v>18519.661</v>
      </c>
      <c r="M169" s="549">
        <v>21650.384999999998</v>
      </c>
      <c r="N169" s="549">
        <v>31462.205999999998</v>
      </c>
      <c r="O169" s="549">
        <v>27472.405999999999</v>
      </c>
      <c r="P169" s="1174">
        <v>42036.3</v>
      </c>
    </row>
    <row r="170" spans="1:16" s="486" customFormat="1" x14ac:dyDescent="0.2">
      <c r="A170" s="1218" t="s">
        <v>181</v>
      </c>
      <c r="B170" s="1219" t="s">
        <v>464</v>
      </c>
      <c r="C170" s="1219" t="s">
        <v>464</v>
      </c>
      <c r="D170" s="1219" t="s">
        <v>464</v>
      </c>
      <c r="E170" s="1219" t="s">
        <v>464</v>
      </c>
      <c r="F170" s="1219" t="s">
        <v>464</v>
      </c>
      <c r="G170" s="1219" t="s">
        <v>464</v>
      </c>
      <c r="H170" s="1219" t="s">
        <v>4</v>
      </c>
      <c r="I170" s="1219" t="s">
        <v>464</v>
      </c>
      <c r="J170" s="1219" t="s">
        <v>464</v>
      </c>
      <c r="K170" s="1220" t="s">
        <v>464</v>
      </c>
      <c r="L170" s="1220" t="s">
        <v>464</v>
      </c>
      <c r="M170" s="1220" t="s">
        <v>464</v>
      </c>
      <c r="N170" s="1221" t="s">
        <v>464</v>
      </c>
      <c r="O170" s="1222"/>
      <c r="P170" s="1213"/>
    </row>
    <row r="171" spans="1:16" s="486" customFormat="1" x14ac:dyDescent="0.2">
      <c r="A171" s="361" t="s">
        <v>385</v>
      </c>
      <c r="B171" s="551" t="s">
        <v>4</v>
      </c>
      <c r="C171" s="551" t="s">
        <v>4</v>
      </c>
      <c r="D171" s="551" t="s">
        <v>4</v>
      </c>
      <c r="E171" s="549">
        <v>5365.9</v>
      </c>
      <c r="F171" s="549">
        <v>6502.9</v>
      </c>
      <c r="G171" s="549">
        <v>7616.8</v>
      </c>
      <c r="H171" s="549">
        <v>7980</v>
      </c>
      <c r="I171" s="549">
        <v>6170.9</v>
      </c>
      <c r="J171" s="549">
        <v>8440.6</v>
      </c>
      <c r="K171" s="543">
        <v>6052.3</v>
      </c>
      <c r="L171" s="543">
        <v>1937.3</v>
      </c>
      <c r="M171" s="543">
        <v>4488.3</v>
      </c>
      <c r="N171" s="543">
        <v>8169.9</v>
      </c>
      <c r="O171" s="543">
        <v>8088.9</v>
      </c>
      <c r="P171" s="1172">
        <v>7116.5</v>
      </c>
    </row>
    <row r="172" spans="1:16" s="486" customFormat="1" x14ac:dyDescent="0.2">
      <c r="A172" s="361" t="s">
        <v>386</v>
      </c>
      <c r="B172" s="551" t="s">
        <v>4</v>
      </c>
      <c r="C172" s="551" t="s">
        <v>4</v>
      </c>
      <c r="D172" s="551" t="s">
        <v>4</v>
      </c>
      <c r="E172" s="551" t="s">
        <v>4</v>
      </c>
      <c r="F172" s="551" t="s">
        <v>4</v>
      </c>
      <c r="G172" s="551" t="s">
        <v>4</v>
      </c>
      <c r="H172" s="551" t="s">
        <v>4</v>
      </c>
      <c r="I172" s="551" t="s">
        <v>4</v>
      </c>
      <c r="J172" s="551" t="s">
        <v>4</v>
      </c>
      <c r="K172" s="1175" t="s">
        <v>4</v>
      </c>
      <c r="L172" s="1175" t="s">
        <v>4</v>
      </c>
      <c r="M172" s="1175" t="s">
        <v>4</v>
      </c>
      <c r="N172" s="1175" t="s">
        <v>4</v>
      </c>
      <c r="O172" s="1175" t="s">
        <v>4</v>
      </c>
      <c r="P172" s="1172" t="s">
        <v>4</v>
      </c>
    </row>
    <row r="173" spans="1:16" s="486" customFormat="1" x14ac:dyDescent="0.2">
      <c r="A173" s="546" t="s">
        <v>482</v>
      </c>
      <c r="B173" s="551" t="s">
        <v>4</v>
      </c>
      <c r="C173" s="551" t="s">
        <v>4</v>
      </c>
      <c r="D173" s="551" t="s">
        <v>4</v>
      </c>
      <c r="E173" s="551" t="s">
        <v>4</v>
      </c>
      <c r="F173" s="537">
        <v>113.3</v>
      </c>
      <c r="G173" s="537">
        <v>112</v>
      </c>
      <c r="H173" s="537">
        <v>89</v>
      </c>
      <c r="I173" s="537">
        <v>71.5</v>
      </c>
      <c r="J173" s="537">
        <v>128.4</v>
      </c>
      <c r="K173" s="581">
        <v>206.3</v>
      </c>
      <c r="L173" s="581">
        <v>30</v>
      </c>
      <c r="M173" s="581">
        <v>214.1</v>
      </c>
      <c r="N173" s="1176">
        <v>158.30000000000001</v>
      </c>
      <c r="O173" s="581">
        <v>162.5</v>
      </c>
      <c r="P173" s="1172">
        <v>82.4</v>
      </c>
    </row>
    <row r="174" spans="1:16" s="486" customFormat="1" ht="12.75" x14ac:dyDescent="0.2">
      <c r="A174" s="222" t="s">
        <v>924</v>
      </c>
      <c r="B174" s="557"/>
      <c r="C174" s="557"/>
      <c r="D174" s="557"/>
      <c r="E174" s="558"/>
      <c r="F174" s="558"/>
      <c r="G174" s="558"/>
      <c r="H174" s="558"/>
      <c r="I174" s="555"/>
      <c r="J174" s="555"/>
      <c r="K174" s="555"/>
      <c r="L174" s="555"/>
      <c r="M174" s="555"/>
      <c r="N174" s="556"/>
    </row>
    <row r="175" spans="1:16" s="486" customFormat="1" ht="12.75" x14ac:dyDescent="0.2">
      <c r="A175" s="223" t="s">
        <v>925</v>
      </c>
      <c r="B175" s="557"/>
      <c r="C175" s="557"/>
      <c r="D175" s="557"/>
      <c r="E175" s="558"/>
      <c r="F175" s="558"/>
      <c r="G175" s="558"/>
      <c r="H175" s="558"/>
      <c r="I175" s="555"/>
      <c r="J175" s="555"/>
      <c r="K175" s="555"/>
      <c r="L175" s="555"/>
      <c r="M175" s="555"/>
      <c r="N175" s="556"/>
    </row>
    <row r="176" spans="1:16" s="486" customFormat="1" ht="12.75" x14ac:dyDescent="0.2">
      <c r="A176" s="223" t="s">
        <v>483</v>
      </c>
      <c r="B176" s="1434"/>
      <c r="C176" s="1434"/>
      <c r="D176" s="1434"/>
      <c r="E176" s="555"/>
      <c r="F176" s="555"/>
      <c r="G176" s="555"/>
      <c r="H176" s="555"/>
      <c r="I176" s="555"/>
      <c r="J176" s="555"/>
      <c r="K176" s="555"/>
      <c r="L176" s="555"/>
      <c r="M176" s="555"/>
      <c r="N176" s="556"/>
    </row>
    <row r="177" spans="1:27" s="486" customFormat="1" ht="12.75" x14ac:dyDescent="0.2">
      <c r="A177" s="1434" t="s">
        <v>484</v>
      </c>
      <c r="B177" s="557"/>
      <c r="C177" s="557"/>
      <c r="D177" s="557"/>
      <c r="E177" s="555"/>
      <c r="F177" s="555"/>
      <c r="G177" s="555"/>
      <c r="H177" s="555"/>
      <c r="I177" s="555"/>
      <c r="J177" s="555"/>
      <c r="K177" s="555"/>
      <c r="L177" s="555"/>
      <c r="M177" s="555"/>
      <c r="N177" s="556"/>
    </row>
    <row r="178" spans="1:27" s="486" customFormat="1" ht="12.75" x14ac:dyDescent="0.2">
      <c r="A178" s="559" t="s">
        <v>485</v>
      </c>
      <c r="B178" s="560"/>
      <c r="C178" s="560"/>
      <c r="D178" s="224"/>
      <c r="E178" s="555"/>
      <c r="F178" s="555"/>
      <c r="G178" s="555"/>
      <c r="H178" s="555"/>
      <c r="I178" s="555"/>
      <c r="J178" s="555"/>
      <c r="K178" s="555"/>
      <c r="L178" s="555"/>
      <c r="M178" s="555"/>
      <c r="N178" s="556"/>
    </row>
    <row r="179" spans="1:27" s="486" customFormat="1" ht="12.75" x14ac:dyDescent="0.2">
      <c r="A179" s="1434" t="s">
        <v>486</v>
      </c>
      <c r="B179" s="560"/>
      <c r="C179" s="560"/>
      <c r="D179" s="224"/>
      <c r="E179" s="555"/>
      <c r="F179" s="555"/>
      <c r="G179" s="555"/>
      <c r="H179" s="555"/>
      <c r="I179" s="555"/>
      <c r="J179" s="555"/>
      <c r="K179" s="555"/>
      <c r="L179" s="555"/>
      <c r="M179" s="555"/>
      <c r="N179" s="556"/>
    </row>
    <row r="180" spans="1:27" s="486" customFormat="1" ht="12.75" x14ac:dyDescent="0.2">
      <c r="A180" s="1434" t="s">
        <v>487</v>
      </c>
      <c r="B180" s="1434"/>
      <c r="C180" s="1434"/>
      <c r="D180" s="1434"/>
      <c r="E180" s="555"/>
      <c r="F180" s="555"/>
      <c r="G180" s="555"/>
      <c r="H180" s="555"/>
      <c r="I180" s="555"/>
      <c r="J180" s="555"/>
      <c r="K180" s="555"/>
      <c r="L180" s="555"/>
      <c r="M180" s="555"/>
      <c r="N180" s="556"/>
    </row>
    <row r="181" spans="1:27" s="486" customFormat="1" ht="12.75" x14ac:dyDescent="0.2">
      <c r="A181" s="1434" t="s">
        <v>488</v>
      </c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</row>
    <row r="182" spans="1:27" s="486" customFormat="1" ht="12.75" x14ac:dyDescent="0.2">
      <c r="A182" s="223" t="s">
        <v>926</v>
      </c>
      <c r="B182" s="561"/>
      <c r="C182" s="561"/>
      <c r="D182" s="561"/>
      <c r="E182" s="562"/>
      <c r="F182" s="562"/>
      <c r="G182" s="562"/>
      <c r="H182" s="555"/>
      <c r="I182" s="555"/>
      <c r="J182" s="563"/>
      <c r="K182" s="563"/>
      <c r="L182" s="563"/>
      <c r="M182" s="563"/>
      <c r="N182" s="225"/>
    </row>
    <row r="183" spans="1:27" s="486" customFormat="1" ht="12.75" x14ac:dyDescent="0.2">
      <c r="A183" s="223" t="s">
        <v>489</v>
      </c>
      <c r="B183" s="561"/>
      <c r="C183" s="561"/>
      <c r="D183" s="561"/>
      <c r="E183" s="564"/>
      <c r="F183" s="564"/>
      <c r="G183" s="555"/>
      <c r="H183" s="555"/>
      <c r="I183" s="555"/>
      <c r="J183" s="555"/>
      <c r="K183" s="555"/>
      <c r="L183" s="555"/>
      <c r="M183" s="555"/>
      <c r="N183" s="556"/>
    </row>
    <row r="184" spans="1:27" s="486" customFormat="1" ht="12.75" x14ac:dyDescent="0.2">
      <c r="A184" s="223" t="s">
        <v>927</v>
      </c>
      <c r="B184" s="560"/>
      <c r="C184" s="560"/>
      <c r="D184" s="560"/>
      <c r="E184" s="226"/>
      <c r="F184" s="226"/>
      <c r="G184" s="226"/>
      <c r="H184" s="563"/>
      <c r="I184" s="563"/>
      <c r="J184" s="555"/>
      <c r="K184" s="555"/>
      <c r="L184" s="555"/>
      <c r="M184" s="555"/>
      <c r="N184" s="556"/>
    </row>
    <row r="185" spans="1:27" s="486" customFormat="1" ht="12.75" x14ac:dyDescent="0.2">
      <c r="A185" s="565" t="s">
        <v>490</v>
      </c>
      <c r="B185" s="566"/>
      <c r="C185" s="566"/>
      <c r="D185" s="566"/>
      <c r="E185" s="226"/>
      <c r="F185" s="226"/>
      <c r="G185" s="226"/>
      <c r="H185" s="566"/>
      <c r="I185" s="566"/>
      <c r="J185" s="567"/>
      <c r="K185" s="567"/>
      <c r="L185" s="567"/>
      <c r="M185" s="567"/>
      <c r="O185" s="279"/>
      <c r="P185" s="279"/>
      <c r="Q185" s="279"/>
      <c r="R185" s="279"/>
      <c r="S185" s="279"/>
      <c r="T185" s="279"/>
      <c r="U185" s="279"/>
      <c r="V185" s="279"/>
      <c r="W185" s="279"/>
      <c r="X185" s="279"/>
      <c r="Y185" s="279"/>
      <c r="Z185" s="279"/>
      <c r="AA185" s="279"/>
    </row>
    <row r="186" spans="1:27" s="227" customFormat="1" ht="12.75" x14ac:dyDescent="0.2">
      <c r="A186" s="565" t="s">
        <v>928</v>
      </c>
      <c r="B186" s="566"/>
      <c r="C186" s="566"/>
      <c r="D186" s="566"/>
      <c r="E186" s="566"/>
      <c r="F186" s="566"/>
      <c r="G186" s="566"/>
      <c r="H186" s="566"/>
      <c r="I186" s="566"/>
      <c r="J186" s="567"/>
      <c r="K186" s="567"/>
      <c r="L186" s="567"/>
      <c r="M186" s="567"/>
      <c r="N186" s="486"/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79"/>
      <c r="AA186" s="279"/>
    </row>
    <row r="187" spans="1:27" x14ac:dyDescent="0.2">
      <c r="A187" s="217" t="s">
        <v>491</v>
      </c>
    </row>
    <row r="188" spans="1:27" x14ac:dyDescent="0.2">
      <c r="A188" s="228" t="s">
        <v>492</v>
      </c>
      <c r="B188" s="568"/>
      <c r="C188" s="568"/>
      <c r="D188" s="568"/>
      <c r="E188" s="568"/>
      <c r="F188" s="568"/>
      <c r="G188" s="568"/>
      <c r="H188" s="568"/>
      <c r="I188" s="568"/>
      <c r="J188" s="568"/>
      <c r="K188" s="568"/>
      <c r="L188" s="568"/>
      <c r="M188" s="568"/>
      <c r="N188" s="568"/>
    </row>
    <row r="261" spans="1:29" s="569" customFormat="1" x14ac:dyDescent="0.2">
      <c r="A261" s="279"/>
      <c r="B261" s="279"/>
      <c r="C261" s="279"/>
      <c r="D261" s="279"/>
      <c r="E261" s="279"/>
      <c r="F261" s="279"/>
      <c r="G261" s="279"/>
      <c r="H261" s="279"/>
      <c r="I261" s="279"/>
      <c r="J261" s="279"/>
      <c r="K261" s="279"/>
      <c r="L261" s="279"/>
      <c r="M261" s="279"/>
      <c r="N261" s="279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</row>
    <row r="262" spans="1:29" ht="32.25" customHeight="1" x14ac:dyDescent="0.2"/>
    <row r="263" spans="1:29" ht="15.75" customHeight="1" x14ac:dyDescent="0.2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3" sqref="A43"/>
    </sheetView>
  </sheetViews>
  <sheetFormatPr defaultRowHeight="11.25" x14ac:dyDescent="0.2"/>
  <cols>
    <col min="1" max="1" width="57.5703125" style="279" customWidth="1"/>
    <col min="2" max="3" width="11.42578125" style="279" bestFit="1" customWidth="1"/>
    <col min="4" max="4" width="10.140625" style="279" bestFit="1" customWidth="1"/>
    <col min="5" max="14" width="11.42578125" style="279" bestFit="1" customWidth="1"/>
    <col min="15" max="15" width="9.140625" style="279"/>
    <col min="16" max="16" width="13.140625" style="279" customWidth="1"/>
    <col min="17" max="255" width="9.140625" style="279"/>
    <col min="256" max="256" width="57.5703125" style="279" customWidth="1"/>
    <col min="257" max="258" width="11.42578125" style="279" bestFit="1" customWidth="1"/>
    <col min="259" max="259" width="10.140625" style="279" bestFit="1" customWidth="1"/>
    <col min="260" max="269" width="11.42578125" style="279" bestFit="1" customWidth="1"/>
    <col min="270" max="270" width="11.140625" style="279" customWidth="1"/>
    <col min="271" max="511" width="9.140625" style="279"/>
    <col min="512" max="512" width="57.5703125" style="279" customWidth="1"/>
    <col min="513" max="514" width="11.42578125" style="279" bestFit="1" customWidth="1"/>
    <col min="515" max="515" width="10.140625" style="279" bestFit="1" customWidth="1"/>
    <col min="516" max="525" width="11.42578125" style="279" bestFit="1" customWidth="1"/>
    <col min="526" max="526" width="11.140625" style="279" customWidth="1"/>
    <col min="527" max="767" width="9.140625" style="279"/>
    <col min="768" max="768" width="57.5703125" style="279" customWidth="1"/>
    <col min="769" max="770" width="11.42578125" style="279" bestFit="1" customWidth="1"/>
    <col min="771" max="771" width="10.140625" style="279" bestFit="1" customWidth="1"/>
    <col min="772" max="781" width="11.42578125" style="279" bestFit="1" customWidth="1"/>
    <col min="782" max="782" width="11.140625" style="279" customWidth="1"/>
    <col min="783" max="1023" width="9.140625" style="279"/>
    <col min="1024" max="1024" width="57.5703125" style="279" customWidth="1"/>
    <col min="1025" max="1026" width="11.42578125" style="279" bestFit="1" customWidth="1"/>
    <col min="1027" max="1027" width="10.140625" style="279" bestFit="1" customWidth="1"/>
    <col min="1028" max="1037" width="11.42578125" style="279" bestFit="1" customWidth="1"/>
    <col min="1038" max="1038" width="11.140625" style="279" customWidth="1"/>
    <col min="1039" max="1279" width="9.140625" style="279"/>
    <col min="1280" max="1280" width="57.5703125" style="279" customWidth="1"/>
    <col min="1281" max="1282" width="11.42578125" style="279" bestFit="1" customWidth="1"/>
    <col min="1283" max="1283" width="10.140625" style="279" bestFit="1" customWidth="1"/>
    <col min="1284" max="1293" width="11.42578125" style="279" bestFit="1" customWidth="1"/>
    <col min="1294" max="1294" width="11.140625" style="279" customWidth="1"/>
    <col min="1295" max="1535" width="9.140625" style="279"/>
    <col min="1536" max="1536" width="57.5703125" style="279" customWidth="1"/>
    <col min="1537" max="1538" width="11.42578125" style="279" bestFit="1" customWidth="1"/>
    <col min="1539" max="1539" width="10.140625" style="279" bestFit="1" customWidth="1"/>
    <col min="1540" max="1549" width="11.42578125" style="279" bestFit="1" customWidth="1"/>
    <col min="1550" max="1550" width="11.140625" style="279" customWidth="1"/>
    <col min="1551" max="1791" width="9.140625" style="279"/>
    <col min="1792" max="1792" width="57.5703125" style="279" customWidth="1"/>
    <col min="1793" max="1794" width="11.42578125" style="279" bestFit="1" customWidth="1"/>
    <col min="1795" max="1795" width="10.140625" style="279" bestFit="1" customWidth="1"/>
    <col min="1796" max="1805" width="11.42578125" style="279" bestFit="1" customWidth="1"/>
    <col min="1806" max="1806" width="11.140625" style="279" customWidth="1"/>
    <col min="1807" max="2047" width="9.140625" style="279"/>
    <col min="2048" max="2048" width="57.5703125" style="279" customWidth="1"/>
    <col min="2049" max="2050" width="11.42578125" style="279" bestFit="1" customWidth="1"/>
    <col min="2051" max="2051" width="10.140625" style="279" bestFit="1" customWidth="1"/>
    <col min="2052" max="2061" width="11.42578125" style="279" bestFit="1" customWidth="1"/>
    <col min="2062" max="2062" width="11.140625" style="279" customWidth="1"/>
    <col min="2063" max="2303" width="9.140625" style="279"/>
    <col min="2304" max="2304" width="57.5703125" style="279" customWidth="1"/>
    <col min="2305" max="2306" width="11.42578125" style="279" bestFit="1" customWidth="1"/>
    <col min="2307" max="2307" width="10.140625" style="279" bestFit="1" customWidth="1"/>
    <col min="2308" max="2317" width="11.42578125" style="279" bestFit="1" customWidth="1"/>
    <col min="2318" max="2318" width="11.140625" style="279" customWidth="1"/>
    <col min="2319" max="2559" width="9.140625" style="279"/>
    <col min="2560" max="2560" width="57.5703125" style="279" customWidth="1"/>
    <col min="2561" max="2562" width="11.42578125" style="279" bestFit="1" customWidth="1"/>
    <col min="2563" max="2563" width="10.140625" style="279" bestFit="1" customWidth="1"/>
    <col min="2564" max="2573" width="11.42578125" style="279" bestFit="1" customWidth="1"/>
    <col min="2574" max="2574" width="11.140625" style="279" customWidth="1"/>
    <col min="2575" max="2815" width="9.140625" style="279"/>
    <col min="2816" max="2816" width="57.5703125" style="279" customWidth="1"/>
    <col min="2817" max="2818" width="11.42578125" style="279" bestFit="1" customWidth="1"/>
    <col min="2819" max="2819" width="10.140625" style="279" bestFit="1" customWidth="1"/>
    <col min="2820" max="2829" width="11.42578125" style="279" bestFit="1" customWidth="1"/>
    <col min="2830" max="2830" width="11.140625" style="279" customWidth="1"/>
    <col min="2831" max="3071" width="9.140625" style="279"/>
    <col min="3072" max="3072" width="57.5703125" style="279" customWidth="1"/>
    <col min="3073" max="3074" width="11.42578125" style="279" bestFit="1" customWidth="1"/>
    <col min="3075" max="3075" width="10.140625" style="279" bestFit="1" customWidth="1"/>
    <col min="3076" max="3085" width="11.42578125" style="279" bestFit="1" customWidth="1"/>
    <col min="3086" max="3086" width="11.140625" style="279" customWidth="1"/>
    <col min="3087" max="3327" width="9.140625" style="279"/>
    <col min="3328" max="3328" width="57.5703125" style="279" customWidth="1"/>
    <col min="3329" max="3330" width="11.42578125" style="279" bestFit="1" customWidth="1"/>
    <col min="3331" max="3331" width="10.140625" style="279" bestFit="1" customWidth="1"/>
    <col min="3332" max="3341" width="11.42578125" style="279" bestFit="1" customWidth="1"/>
    <col min="3342" max="3342" width="11.140625" style="279" customWidth="1"/>
    <col min="3343" max="3583" width="9.140625" style="279"/>
    <col min="3584" max="3584" width="57.5703125" style="279" customWidth="1"/>
    <col min="3585" max="3586" width="11.42578125" style="279" bestFit="1" customWidth="1"/>
    <col min="3587" max="3587" width="10.140625" style="279" bestFit="1" customWidth="1"/>
    <col min="3588" max="3597" width="11.42578125" style="279" bestFit="1" customWidth="1"/>
    <col min="3598" max="3598" width="11.140625" style="279" customWidth="1"/>
    <col min="3599" max="3839" width="9.140625" style="279"/>
    <col min="3840" max="3840" width="57.5703125" style="279" customWidth="1"/>
    <col min="3841" max="3842" width="11.42578125" style="279" bestFit="1" customWidth="1"/>
    <col min="3843" max="3843" width="10.140625" style="279" bestFit="1" customWidth="1"/>
    <col min="3844" max="3853" width="11.42578125" style="279" bestFit="1" customWidth="1"/>
    <col min="3854" max="3854" width="11.140625" style="279" customWidth="1"/>
    <col min="3855" max="4095" width="9.140625" style="279"/>
    <col min="4096" max="4096" width="57.5703125" style="279" customWidth="1"/>
    <col min="4097" max="4098" width="11.42578125" style="279" bestFit="1" customWidth="1"/>
    <col min="4099" max="4099" width="10.140625" style="279" bestFit="1" customWidth="1"/>
    <col min="4100" max="4109" width="11.42578125" style="279" bestFit="1" customWidth="1"/>
    <col min="4110" max="4110" width="11.140625" style="279" customWidth="1"/>
    <col min="4111" max="4351" width="9.140625" style="279"/>
    <col min="4352" max="4352" width="57.5703125" style="279" customWidth="1"/>
    <col min="4353" max="4354" width="11.42578125" style="279" bestFit="1" customWidth="1"/>
    <col min="4355" max="4355" width="10.140625" style="279" bestFit="1" customWidth="1"/>
    <col min="4356" max="4365" width="11.42578125" style="279" bestFit="1" customWidth="1"/>
    <col min="4366" max="4366" width="11.140625" style="279" customWidth="1"/>
    <col min="4367" max="4607" width="9.140625" style="279"/>
    <col min="4608" max="4608" width="57.5703125" style="279" customWidth="1"/>
    <col min="4609" max="4610" width="11.42578125" style="279" bestFit="1" customWidth="1"/>
    <col min="4611" max="4611" width="10.140625" style="279" bestFit="1" customWidth="1"/>
    <col min="4612" max="4621" width="11.42578125" style="279" bestFit="1" customWidth="1"/>
    <col min="4622" max="4622" width="11.140625" style="279" customWidth="1"/>
    <col min="4623" max="4863" width="9.140625" style="279"/>
    <col min="4864" max="4864" width="57.5703125" style="279" customWidth="1"/>
    <col min="4865" max="4866" width="11.42578125" style="279" bestFit="1" customWidth="1"/>
    <col min="4867" max="4867" width="10.140625" style="279" bestFit="1" customWidth="1"/>
    <col min="4868" max="4877" width="11.42578125" style="279" bestFit="1" customWidth="1"/>
    <col min="4878" max="4878" width="11.140625" style="279" customWidth="1"/>
    <col min="4879" max="5119" width="9.140625" style="279"/>
    <col min="5120" max="5120" width="57.5703125" style="279" customWidth="1"/>
    <col min="5121" max="5122" width="11.42578125" style="279" bestFit="1" customWidth="1"/>
    <col min="5123" max="5123" width="10.140625" style="279" bestFit="1" customWidth="1"/>
    <col min="5124" max="5133" width="11.42578125" style="279" bestFit="1" customWidth="1"/>
    <col min="5134" max="5134" width="11.140625" style="279" customWidth="1"/>
    <col min="5135" max="5375" width="9.140625" style="279"/>
    <col min="5376" max="5376" width="57.5703125" style="279" customWidth="1"/>
    <col min="5377" max="5378" width="11.42578125" style="279" bestFit="1" customWidth="1"/>
    <col min="5379" max="5379" width="10.140625" style="279" bestFit="1" customWidth="1"/>
    <col min="5380" max="5389" width="11.42578125" style="279" bestFit="1" customWidth="1"/>
    <col min="5390" max="5390" width="11.140625" style="279" customWidth="1"/>
    <col min="5391" max="5631" width="9.140625" style="279"/>
    <col min="5632" max="5632" width="57.5703125" style="279" customWidth="1"/>
    <col min="5633" max="5634" width="11.42578125" style="279" bestFit="1" customWidth="1"/>
    <col min="5635" max="5635" width="10.140625" style="279" bestFit="1" customWidth="1"/>
    <col min="5636" max="5645" width="11.42578125" style="279" bestFit="1" customWidth="1"/>
    <col min="5646" max="5646" width="11.140625" style="279" customWidth="1"/>
    <col min="5647" max="5887" width="9.140625" style="279"/>
    <col min="5888" max="5888" width="57.5703125" style="279" customWidth="1"/>
    <col min="5889" max="5890" width="11.42578125" style="279" bestFit="1" customWidth="1"/>
    <col min="5891" max="5891" width="10.140625" style="279" bestFit="1" customWidth="1"/>
    <col min="5892" max="5901" width="11.42578125" style="279" bestFit="1" customWidth="1"/>
    <col min="5902" max="5902" width="11.140625" style="279" customWidth="1"/>
    <col min="5903" max="6143" width="9.140625" style="279"/>
    <col min="6144" max="6144" width="57.5703125" style="279" customWidth="1"/>
    <col min="6145" max="6146" width="11.42578125" style="279" bestFit="1" customWidth="1"/>
    <col min="6147" max="6147" width="10.140625" style="279" bestFit="1" customWidth="1"/>
    <col min="6148" max="6157" width="11.42578125" style="279" bestFit="1" customWidth="1"/>
    <col min="6158" max="6158" width="11.140625" style="279" customWidth="1"/>
    <col min="6159" max="6399" width="9.140625" style="279"/>
    <col min="6400" max="6400" width="57.5703125" style="279" customWidth="1"/>
    <col min="6401" max="6402" width="11.42578125" style="279" bestFit="1" customWidth="1"/>
    <col min="6403" max="6403" width="10.140625" style="279" bestFit="1" customWidth="1"/>
    <col min="6404" max="6413" width="11.42578125" style="279" bestFit="1" customWidth="1"/>
    <col min="6414" max="6414" width="11.140625" style="279" customWidth="1"/>
    <col min="6415" max="6655" width="9.140625" style="279"/>
    <col min="6656" max="6656" width="57.5703125" style="279" customWidth="1"/>
    <col min="6657" max="6658" width="11.42578125" style="279" bestFit="1" customWidth="1"/>
    <col min="6659" max="6659" width="10.140625" style="279" bestFit="1" customWidth="1"/>
    <col min="6660" max="6669" width="11.42578125" style="279" bestFit="1" customWidth="1"/>
    <col min="6670" max="6670" width="11.140625" style="279" customWidth="1"/>
    <col min="6671" max="6911" width="9.140625" style="279"/>
    <col min="6912" max="6912" width="57.5703125" style="279" customWidth="1"/>
    <col min="6913" max="6914" width="11.42578125" style="279" bestFit="1" customWidth="1"/>
    <col min="6915" max="6915" width="10.140625" style="279" bestFit="1" customWidth="1"/>
    <col min="6916" max="6925" width="11.42578125" style="279" bestFit="1" customWidth="1"/>
    <col min="6926" max="6926" width="11.140625" style="279" customWidth="1"/>
    <col min="6927" max="7167" width="9.140625" style="279"/>
    <col min="7168" max="7168" width="57.5703125" style="279" customWidth="1"/>
    <col min="7169" max="7170" width="11.42578125" style="279" bestFit="1" customWidth="1"/>
    <col min="7171" max="7171" width="10.140625" style="279" bestFit="1" customWidth="1"/>
    <col min="7172" max="7181" width="11.42578125" style="279" bestFit="1" customWidth="1"/>
    <col min="7182" max="7182" width="11.140625" style="279" customWidth="1"/>
    <col min="7183" max="7423" width="9.140625" style="279"/>
    <col min="7424" max="7424" width="57.5703125" style="279" customWidth="1"/>
    <col min="7425" max="7426" width="11.42578125" style="279" bestFit="1" customWidth="1"/>
    <col min="7427" max="7427" width="10.140625" style="279" bestFit="1" customWidth="1"/>
    <col min="7428" max="7437" width="11.42578125" style="279" bestFit="1" customWidth="1"/>
    <col min="7438" max="7438" width="11.140625" style="279" customWidth="1"/>
    <col min="7439" max="7679" width="9.140625" style="279"/>
    <col min="7680" max="7680" width="57.5703125" style="279" customWidth="1"/>
    <col min="7681" max="7682" width="11.42578125" style="279" bestFit="1" customWidth="1"/>
    <col min="7683" max="7683" width="10.140625" style="279" bestFit="1" customWidth="1"/>
    <col min="7684" max="7693" width="11.42578125" style="279" bestFit="1" customWidth="1"/>
    <col min="7694" max="7694" width="11.140625" style="279" customWidth="1"/>
    <col min="7695" max="7935" width="9.140625" style="279"/>
    <col min="7936" max="7936" width="57.5703125" style="279" customWidth="1"/>
    <col min="7937" max="7938" width="11.42578125" style="279" bestFit="1" customWidth="1"/>
    <col min="7939" max="7939" width="10.140625" style="279" bestFit="1" customWidth="1"/>
    <col min="7940" max="7949" width="11.42578125" style="279" bestFit="1" customWidth="1"/>
    <col min="7950" max="7950" width="11.140625" style="279" customWidth="1"/>
    <col min="7951" max="8191" width="9.140625" style="279"/>
    <col min="8192" max="8192" width="57.5703125" style="279" customWidth="1"/>
    <col min="8193" max="8194" width="11.42578125" style="279" bestFit="1" customWidth="1"/>
    <col min="8195" max="8195" width="10.140625" style="279" bestFit="1" customWidth="1"/>
    <col min="8196" max="8205" width="11.42578125" style="279" bestFit="1" customWidth="1"/>
    <col min="8206" max="8206" width="11.140625" style="279" customWidth="1"/>
    <col min="8207" max="8447" width="9.140625" style="279"/>
    <col min="8448" max="8448" width="57.5703125" style="279" customWidth="1"/>
    <col min="8449" max="8450" width="11.42578125" style="279" bestFit="1" customWidth="1"/>
    <col min="8451" max="8451" width="10.140625" style="279" bestFit="1" customWidth="1"/>
    <col min="8452" max="8461" width="11.42578125" style="279" bestFit="1" customWidth="1"/>
    <col min="8462" max="8462" width="11.140625" style="279" customWidth="1"/>
    <col min="8463" max="8703" width="9.140625" style="279"/>
    <col min="8704" max="8704" width="57.5703125" style="279" customWidth="1"/>
    <col min="8705" max="8706" width="11.42578125" style="279" bestFit="1" customWidth="1"/>
    <col min="8707" max="8707" width="10.140625" style="279" bestFit="1" customWidth="1"/>
    <col min="8708" max="8717" width="11.42578125" style="279" bestFit="1" customWidth="1"/>
    <col min="8718" max="8718" width="11.140625" style="279" customWidth="1"/>
    <col min="8719" max="8959" width="9.140625" style="279"/>
    <col min="8960" max="8960" width="57.5703125" style="279" customWidth="1"/>
    <col min="8961" max="8962" width="11.42578125" style="279" bestFit="1" customWidth="1"/>
    <col min="8963" max="8963" width="10.140625" style="279" bestFit="1" customWidth="1"/>
    <col min="8964" max="8973" width="11.42578125" style="279" bestFit="1" customWidth="1"/>
    <col min="8974" max="8974" width="11.140625" style="279" customWidth="1"/>
    <col min="8975" max="9215" width="9.140625" style="279"/>
    <col min="9216" max="9216" width="57.5703125" style="279" customWidth="1"/>
    <col min="9217" max="9218" width="11.42578125" style="279" bestFit="1" customWidth="1"/>
    <col min="9219" max="9219" width="10.140625" style="279" bestFit="1" customWidth="1"/>
    <col min="9220" max="9229" width="11.42578125" style="279" bestFit="1" customWidth="1"/>
    <col min="9230" max="9230" width="11.140625" style="279" customWidth="1"/>
    <col min="9231" max="9471" width="9.140625" style="279"/>
    <col min="9472" max="9472" width="57.5703125" style="279" customWidth="1"/>
    <col min="9473" max="9474" width="11.42578125" style="279" bestFit="1" customWidth="1"/>
    <col min="9475" max="9475" width="10.140625" style="279" bestFit="1" customWidth="1"/>
    <col min="9476" max="9485" width="11.42578125" style="279" bestFit="1" customWidth="1"/>
    <col min="9486" max="9486" width="11.140625" style="279" customWidth="1"/>
    <col min="9487" max="9727" width="9.140625" style="279"/>
    <col min="9728" max="9728" width="57.5703125" style="279" customWidth="1"/>
    <col min="9729" max="9730" width="11.42578125" style="279" bestFit="1" customWidth="1"/>
    <col min="9731" max="9731" width="10.140625" style="279" bestFit="1" customWidth="1"/>
    <col min="9732" max="9741" width="11.42578125" style="279" bestFit="1" customWidth="1"/>
    <col min="9742" max="9742" width="11.140625" style="279" customWidth="1"/>
    <col min="9743" max="9983" width="9.140625" style="279"/>
    <col min="9984" max="9984" width="57.5703125" style="279" customWidth="1"/>
    <col min="9985" max="9986" width="11.42578125" style="279" bestFit="1" customWidth="1"/>
    <col min="9987" max="9987" width="10.140625" style="279" bestFit="1" customWidth="1"/>
    <col min="9988" max="9997" width="11.42578125" style="279" bestFit="1" customWidth="1"/>
    <col min="9998" max="9998" width="11.140625" style="279" customWidth="1"/>
    <col min="9999" max="10239" width="9.140625" style="279"/>
    <col min="10240" max="10240" width="57.5703125" style="279" customWidth="1"/>
    <col min="10241" max="10242" width="11.42578125" style="279" bestFit="1" customWidth="1"/>
    <col min="10243" max="10243" width="10.140625" style="279" bestFit="1" customWidth="1"/>
    <col min="10244" max="10253" width="11.42578125" style="279" bestFit="1" customWidth="1"/>
    <col min="10254" max="10254" width="11.140625" style="279" customWidth="1"/>
    <col min="10255" max="10495" width="9.140625" style="279"/>
    <col min="10496" max="10496" width="57.5703125" style="279" customWidth="1"/>
    <col min="10497" max="10498" width="11.42578125" style="279" bestFit="1" customWidth="1"/>
    <col min="10499" max="10499" width="10.140625" style="279" bestFit="1" customWidth="1"/>
    <col min="10500" max="10509" width="11.42578125" style="279" bestFit="1" customWidth="1"/>
    <col min="10510" max="10510" width="11.140625" style="279" customWidth="1"/>
    <col min="10511" max="10751" width="9.140625" style="279"/>
    <col min="10752" max="10752" width="57.5703125" style="279" customWidth="1"/>
    <col min="10753" max="10754" width="11.42578125" style="279" bestFit="1" customWidth="1"/>
    <col min="10755" max="10755" width="10.140625" style="279" bestFit="1" customWidth="1"/>
    <col min="10756" max="10765" width="11.42578125" style="279" bestFit="1" customWidth="1"/>
    <col min="10766" max="10766" width="11.140625" style="279" customWidth="1"/>
    <col min="10767" max="11007" width="9.140625" style="279"/>
    <col min="11008" max="11008" width="57.5703125" style="279" customWidth="1"/>
    <col min="11009" max="11010" width="11.42578125" style="279" bestFit="1" customWidth="1"/>
    <col min="11011" max="11011" width="10.140625" style="279" bestFit="1" customWidth="1"/>
    <col min="11012" max="11021" width="11.42578125" style="279" bestFit="1" customWidth="1"/>
    <col min="11022" max="11022" width="11.140625" style="279" customWidth="1"/>
    <col min="11023" max="11263" width="9.140625" style="279"/>
    <col min="11264" max="11264" width="57.5703125" style="279" customWidth="1"/>
    <col min="11265" max="11266" width="11.42578125" style="279" bestFit="1" customWidth="1"/>
    <col min="11267" max="11267" width="10.140625" style="279" bestFit="1" customWidth="1"/>
    <col min="11268" max="11277" width="11.42578125" style="279" bestFit="1" customWidth="1"/>
    <col min="11278" max="11278" width="11.140625" style="279" customWidth="1"/>
    <col min="11279" max="11519" width="9.140625" style="279"/>
    <col min="11520" max="11520" width="57.5703125" style="279" customWidth="1"/>
    <col min="11521" max="11522" width="11.42578125" style="279" bestFit="1" customWidth="1"/>
    <col min="11523" max="11523" width="10.140625" style="279" bestFit="1" customWidth="1"/>
    <col min="11524" max="11533" width="11.42578125" style="279" bestFit="1" customWidth="1"/>
    <col min="11534" max="11534" width="11.140625" style="279" customWidth="1"/>
    <col min="11535" max="11775" width="9.140625" style="279"/>
    <col min="11776" max="11776" width="57.5703125" style="279" customWidth="1"/>
    <col min="11777" max="11778" width="11.42578125" style="279" bestFit="1" customWidth="1"/>
    <col min="11779" max="11779" width="10.140625" style="279" bestFit="1" customWidth="1"/>
    <col min="11780" max="11789" width="11.42578125" style="279" bestFit="1" customWidth="1"/>
    <col min="11790" max="11790" width="11.140625" style="279" customWidth="1"/>
    <col min="11791" max="12031" width="9.140625" style="279"/>
    <col min="12032" max="12032" width="57.5703125" style="279" customWidth="1"/>
    <col min="12033" max="12034" width="11.42578125" style="279" bestFit="1" customWidth="1"/>
    <col min="12035" max="12035" width="10.140625" style="279" bestFit="1" customWidth="1"/>
    <col min="12036" max="12045" width="11.42578125" style="279" bestFit="1" customWidth="1"/>
    <col min="12046" max="12046" width="11.140625" style="279" customWidth="1"/>
    <col min="12047" max="12287" width="9.140625" style="279"/>
    <col min="12288" max="12288" width="57.5703125" style="279" customWidth="1"/>
    <col min="12289" max="12290" width="11.42578125" style="279" bestFit="1" customWidth="1"/>
    <col min="12291" max="12291" width="10.140625" style="279" bestFit="1" customWidth="1"/>
    <col min="12292" max="12301" width="11.42578125" style="279" bestFit="1" customWidth="1"/>
    <col min="12302" max="12302" width="11.140625" style="279" customWidth="1"/>
    <col min="12303" max="12543" width="9.140625" style="279"/>
    <col min="12544" max="12544" width="57.5703125" style="279" customWidth="1"/>
    <col min="12545" max="12546" width="11.42578125" style="279" bestFit="1" customWidth="1"/>
    <col min="12547" max="12547" width="10.140625" style="279" bestFit="1" customWidth="1"/>
    <col min="12548" max="12557" width="11.42578125" style="279" bestFit="1" customWidth="1"/>
    <col min="12558" max="12558" width="11.140625" style="279" customWidth="1"/>
    <col min="12559" max="12799" width="9.140625" style="279"/>
    <col min="12800" max="12800" width="57.5703125" style="279" customWidth="1"/>
    <col min="12801" max="12802" width="11.42578125" style="279" bestFit="1" customWidth="1"/>
    <col min="12803" max="12803" width="10.140625" style="279" bestFit="1" customWidth="1"/>
    <col min="12804" max="12813" width="11.42578125" style="279" bestFit="1" customWidth="1"/>
    <col min="12814" max="12814" width="11.140625" style="279" customWidth="1"/>
    <col min="12815" max="13055" width="9.140625" style="279"/>
    <col min="13056" max="13056" width="57.5703125" style="279" customWidth="1"/>
    <col min="13057" max="13058" width="11.42578125" style="279" bestFit="1" customWidth="1"/>
    <col min="13059" max="13059" width="10.140625" style="279" bestFit="1" customWidth="1"/>
    <col min="13060" max="13069" width="11.42578125" style="279" bestFit="1" customWidth="1"/>
    <col min="13070" max="13070" width="11.140625" style="279" customWidth="1"/>
    <col min="13071" max="13311" width="9.140625" style="279"/>
    <col min="13312" max="13312" width="57.5703125" style="279" customWidth="1"/>
    <col min="13313" max="13314" width="11.42578125" style="279" bestFit="1" customWidth="1"/>
    <col min="13315" max="13315" width="10.140625" style="279" bestFit="1" customWidth="1"/>
    <col min="13316" max="13325" width="11.42578125" style="279" bestFit="1" customWidth="1"/>
    <col min="13326" max="13326" width="11.140625" style="279" customWidth="1"/>
    <col min="13327" max="13567" width="9.140625" style="279"/>
    <col min="13568" max="13568" width="57.5703125" style="279" customWidth="1"/>
    <col min="13569" max="13570" width="11.42578125" style="279" bestFit="1" customWidth="1"/>
    <col min="13571" max="13571" width="10.140625" style="279" bestFit="1" customWidth="1"/>
    <col min="13572" max="13581" width="11.42578125" style="279" bestFit="1" customWidth="1"/>
    <col min="13582" max="13582" width="11.140625" style="279" customWidth="1"/>
    <col min="13583" max="13823" width="9.140625" style="279"/>
    <col min="13824" max="13824" width="57.5703125" style="279" customWidth="1"/>
    <col min="13825" max="13826" width="11.42578125" style="279" bestFit="1" customWidth="1"/>
    <col min="13827" max="13827" width="10.140625" style="279" bestFit="1" customWidth="1"/>
    <col min="13828" max="13837" width="11.42578125" style="279" bestFit="1" customWidth="1"/>
    <col min="13838" max="13838" width="11.140625" style="279" customWidth="1"/>
    <col min="13839" max="14079" width="9.140625" style="279"/>
    <col min="14080" max="14080" width="57.5703125" style="279" customWidth="1"/>
    <col min="14081" max="14082" width="11.42578125" style="279" bestFit="1" customWidth="1"/>
    <col min="14083" max="14083" width="10.140625" style="279" bestFit="1" customWidth="1"/>
    <col min="14084" max="14093" width="11.42578125" style="279" bestFit="1" customWidth="1"/>
    <col min="14094" max="14094" width="11.140625" style="279" customWidth="1"/>
    <col min="14095" max="14335" width="9.140625" style="279"/>
    <col min="14336" max="14336" width="57.5703125" style="279" customWidth="1"/>
    <col min="14337" max="14338" width="11.42578125" style="279" bestFit="1" customWidth="1"/>
    <col min="14339" max="14339" width="10.140625" style="279" bestFit="1" customWidth="1"/>
    <col min="14340" max="14349" width="11.42578125" style="279" bestFit="1" customWidth="1"/>
    <col min="14350" max="14350" width="11.140625" style="279" customWidth="1"/>
    <col min="14351" max="14591" width="9.140625" style="279"/>
    <col min="14592" max="14592" width="57.5703125" style="279" customWidth="1"/>
    <col min="14593" max="14594" width="11.42578125" style="279" bestFit="1" customWidth="1"/>
    <col min="14595" max="14595" width="10.140625" style="279" bestFit="1" customWidth="1"/>
    <col min="14596" max="14605" width="11.42578125" style="279" bestFit="1" customWidth="1"/>
    <col min="14606" max="14606" width="11.140625" style="279" customWidth="1"/>
    <col min="14607" max="14847" width="9.140625" style="279"/>
    <col min="14848" max="14848" width="57.5703125" style="279" customWidth="1"/>
    <col min="14849" max="14850" width="11.42578125" style="279" bestFit="1" customWidth="1"/>
    <col min="14851" max="14851" width="10.140625" style="279" bestFit="1" customWidth="1"/>
    <col min="14852" max="14861" width="11.42578125" style="279" bestFit="1" customWidth="1"/>
    <col min="14862" max="14862" width="11.140625" style="279" customWidth="1"/>
    <col min="14863" max="15103" width="9.140625" style="279"/>
    <col min="15104" max="15104" width="57.5703125" style="279" customWidth="1"/>
    <col min="15105" max="15106" width="11.42578125" style="279" bestFit="1" customWidth="1"/>
    <col min="15107" max="15107" width="10.140625" style="279" bestFit="1" customWidth="1"/>
    <col min="15108" max="15117" width="11.42578125" style="279" bestFit="1" customWidth="1"/>
    <col min="15118" max="15118" width="11.140625" style="279" customWidth="1"/>
    <col min="15119" max="15359" width="9.140625" style="279"/>
    <col min="15360" max="15360" width="57.5703125" style="279" customWidth="1"/>
    <col min="15361" max="15362" width="11.42578125" style="279" bestFit="1" customWidth="1"/>
    <col min="15363" max="15363" width="10.140625" style="279" bestFit="1" customWidth="1"/>
    <col min="15364" max="15373" width="11.42578125" style="279" bestFit="1" customWidth="1"/>
    <col min="15374" max="15374" width="11.140625" style="279" customWidth="1"/>
    <col min="15375" max="15615" width="9.140625" style="279"/>
    <col min="15616" max="15616" width="57.5703125" style="279" customWidth="1"/>
    <col min="15617" max="15618" width="11.42578125" style="279" bestFit="1" customWidth="1"/>
    <col min="15619" max="15619" width="10.140625" style="279" bestFit="1" customWidth="1"/>
    <col min="15620" max="15629" width="11.42578125" style="279" bestFit="1" customWidth="1"/>
    <col min="15630" max="15630" width="11.140625" style="279" customWidth="1"/>
    <col min="15631" max="15871" width="9.140625" style="279"/>
    <col min="15872" max="15872" width="57.5703125" style="279" customWidth="1"/>
    <col min="15873" max="15874" width="11.42578125" style="279" bestFit="1" customWidth="1"/>
    <col min="15875" max="15875" width="10.140625" style="279" bestFit="1" customWidth="1"/>
    <col min="15876" max="15885" width="11.42578125" style="279" bestFit="1" customWidth="1"/>
    <col min="15886" max="15886" width="11.140625" style="279" customWidth="1"/>
    <col min="15887" max="16127" width="9.140625" style="279"/>
    <col min="16128" max="16128" width="57.5703125" style="279" customWidth="1"/>
    <col min="16129" max="16130" width="11.42578125" style="279" bestFit="1" customWidth="1"/>
    <col min="16131" max="16131" width="10.140625" style="279" bestFit="1" customWidth="1"/>
    <col min="16132" max="16141" width="11.42578125" style="279" bestFit="1" customWidth="1"/>
    <col min="16142" max="16142" width="11.140625" style="279" customWidth="1"/>
    <col min="16143" max="16384" width="9.140625" style="279"/>
  </cols>
  <sheetData>
    <row r="1" spans="1:16" s="220" customFormat="1" ht="15.75" x14ac:dyDescent="0.25">
      <c r="A1" s="1492" t="s">
        <v>686</v>
      </c>
      <c r="B1" s="1492"/>
      <c r="C1" s="1492"/>
      <c r="D1" s="1492"/>
      <c r="E1" s="1492"/>
      <c r="F1" s="1492"/>
      <c r="G1" s="1492"/>
    </row>
    <row r="2" spans="1:16" s="486" customFormat="1" x14ac:dyDescent="0.2">
      <c r="A2" s="1223"/>
      <c r="B2" s="1223">
        <v>2010</v>
      </c>
      <c r="C2" s="1223">
        <v>2011</v>
      </c>
      <c r="D2" s="1223">
        <v>2012</v>
      </c>
      <c r="E2" s="1223">
        <v>2013</v>
      </c>
      <c r="F2" s="1223">
        <v>2014</v>
      </c>
      <c r="G2" s="1223">
        <v>2015</v>
      </c>
      <c r="H2" s="1223">
        <v>2016</v>
      </c>
      <c r="I2" s="1223">
        <v>2017</v>
      </c>
      <c r="J2" s="1223">
        <v>2018</v>
      </c>
      <c r="K2" s="1223">
        <v>2019</v>
      </c>
      <c r="L2" s="1224">
        <v>2020</v>
      </c>
      <c r="M2" s="1224">
        <v>2021</v>
      </c>
      <c r="N2" s="1225">
        <v>2022</v>
      </c>
      <c r="O2" s="1225">
        <v>2023</v>
      </c>
      <c r="P2" s="1209">
        <v>2024</v>
      </c>
    </row>
    <row r="3" spans="1:16" s="486" customFormat="1" ht="19.5" customHeight="1" x14ac:dyDescent="0.2">
      <c r="A3" s="1210" t="s">
        <v>1</v>
      </c>
      <c r="B3" s="1210"/>
      <c r="C3" s="1210"/>
      <c r="D3" s="1210"/>
      <c r="E3" s="1210"/>
      <c r="F3" s="1210"/>
      <c r="G3" s="1210"/>
      <c r="H3" s="1210"/>
      <c r="I3" s="1210"/>
      <c r="J3" s="1210"/>
      <c r="K3" s="1210"/>
      <c r="L3" s="1210"/>
      <c r="M3" s="1210"/>
      <c r="N3" s="1210"/>
      <c r="O3" s="1226"/>
      <c r="P3" s="1210"/>
    </row>
    <row r="4" spans="1:16" s="486" customFormat="1" x14ac:dyDescent="0.2">
      <c r="A4" s="361" t="s">
        <v>2</v>
      </c>
      <c r="B4" s="487"/>
      <c r="C4" s="487"/>
      <c r="D4" s="487"/>
      <c r="E4" s="487"/>
      <c r="F4" s="487"/>
      <c r="G4" s="487"/>
      <c r="H4" s="488"/>
      <c r="I4" s="488"/>
      <c r="J4" s="488"/>
      <c r="K4" s="488"/>
      <c r="L4" s="488"/>
      <c r="M4" s="488"/>
      <c r="N4" s="490"/>
      <c r="O4" s="490"/>
      <c r="P4" s="491"/>
    </row>
    <row r="5" spans="1:16" s="486" customFormat="1" x14ac:dyDescent="0.2">
      <c r="A5" s="361" t="s">
        <v>3</v>
      </c>
      <c r="B5" s="492">
        <v>69.900000000000006</v>
      </c>
      <c r="C5" s="492">
        <v>70.3</v>
      </c>
      <c r="D5" s="492">
        <v>70.7</v>
      </c>
      <c r="E5" s="492">
        <v>71.2</v>
      </c>
      <c r="F5" s="168">
        <v>71.599999999999994</v>
      </c>
      <c r="G5" s="168">
        <v>71.8</v>
      </c>
      <c r="H5" s="168">
        <v>71.900000000000006</v>
      </c>
      <c r="I5" s="530">
        <v>72.2</v>
      </c>
      <c r="J5" s="530">
        <v>72.5</v>
      </c>
      <c r="K5" s="570">
        <v>73</v>
      </c>
      <c r="L5" s="570">
        <v>72.7</v>
      </c>
      <c r="M5" s="570">
        <v>73.900000000000006</v>
      </c>
      <c r="N5" s="497">
        <v>73.7</v>
      </c>
      <c r="O5" s="497">
        <v>73.5</v>
      </c>
      <c r="P5" s="718">
        <v>73.2</v>
      </c>
    </row>
    <row r="6" spans="1:16" s="486" customFormat="1" x14ac:dyDescent="0.2">
      <c r="A6" s="361" t="s">
        <v>5</v>
      </c>
      <c r="B6" s="504">
        <v>100.8</v>
      </c>
      <c r="C6" s="495">
        <f>SUM(C5/B5*100)</f>
        <v>100.57224606580829</v>
      </c>
      <c r="D6" s="495">
        <f>SUM(D5/C5*100)</f>
        <v>100.56899004267426</v>
      </c>
      <c r="E6" s="495">
        <f t="shared" ref="E6:M6" si="0">SUM(E5/D5*100)</f>
        <v>100.7072135785007</v>
      </c>
      <c r="F6" s="495">
        <f t="shared" si="0"/>
        <v>100.56179775280899</v>
      </c>
      <c r="G6" s="495">
        <f t="shared" si="0"/>
        <v>100.27932960893855</v>
      </c>
      <c r="H6" s="495">
        <f t="shared" si="0"/>
        <v>100.13927576601674</v>
      </c>
      <c r="I6" s="495">
        <f t="shared" si="0"/>
        <v>100.41724617524339</v>
      </c>
      <c r="J6" s="495">
        <f t="shared" si="0"/>
        <v>100.41551246537396</v>
      </c>
      <c r="K6" s="495">
        <f t="shared" si="0"/>
        <v>100.68965517241379</v>
      </c>
      <c r="L6" s="495">
        <f t="shared" si="0"/>
        <v>99.589041095890423</v>
      </c>
      <c r="M6" s="495">
        <f t="shared" si="0"/>
        <v>101.65061898211829</v>
      </c>
      <c r="N6" s="496">
        <f>N5/M5*100</f>
        <v>99.72936400541272</v>
      </c>
      <c r="O6" s="496">
        <v>99.7</v>
      </c>
      <c r="P6" s="718">
        <v>99.7</v>
      </c>
    </row>
    <row r="7" spans="1:16" s="486" customFormat="1" x14ac:dyDescent="0.2">
      <c r="A7" s="361" t="s">
        <v>6</v>
      </c>
      <c r="B7" s="504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6"/>
      <c r="O7" s="508"/>
      <c r="P7" s="718"/>
    </row>
    <row r="8" spans="1:16" s="486" customFormat="1" x14ac:dyDescent="0.2">
      <c r="A8" s="361" t="s">
        <v>392</v>
      </c>
      <c r="B8" s="499">
        <v>1286</v>
      </c>
      <c r="C8" s="499">
        <v>1322</v>
      </c>
      <c r="D8" s="499">
        <v>1388</v>
      </c>
      <c r="E8" s="499">
        <v>1411</v>
      </c>
      <c r="F8" s="499">
        <v>1464</v>
      </c>
      <c r="G8" s="499">
        <v>1391</v>
      </c>
      <c r="H8" s="499">
        <v>1362</v>
      </c>
      <c r="I8" s="500">
        <v>1370</v>
      </c>
      <c r="J8" s="500">
        <v>1315</v>
      </c>
      <c r="K8" s="501">
        <v>1415</v>
      </c>
      <c r="L8" s="501">
        <v>1467</v>
      </c>
      <c r="M8" s="501">
        <v>1614</v>
      </c>
      <c r="N8" s="498">
        <v>1386</v>
      </c>
      <c r="O8" s="508">
        <v>1277</v>
      </c>
      <c r="P8" s="744">
        <v>1278</v>
      </c>
    </row>
    <row r="9" spans="1:16" s="486" customFormat="1" x14ac:dyDescent="0.2">
      <c r="A9" s="361" t="s">
        <v>9</v>
      </c>
      <c r="B9" s="494" t="s">
        <v>4</v>
      </c>
      <c r="C9" s="494" t="s">
        <v>4</v>
      </c>
      <c r="D9" s="494" t="s">
        <v>4</v>
      </c>
      <c r="E9" s="494" t="s">
        <v>4</v>
      </c>
      <c r="F9" s="494" t="s">
        <v>4</v>
      </c>
      <c r="G9" s="494" t="s">
        <v>4</v>
      </c>
      <c r="H9" s="494" t="s">
        <v>4</v>
      </c>
      <c r="I9" s="494" t="s">
        <v>4</v>
      </c>
      <c r="J9" s="494" t="s">
        <v>4</v>
      </c>
      <c r="K9" s="494" t="s">
        <v>4</v>
      </c>
      <c r="L9" s="494" t="s">
        <v>4</v>
      </c>
      <c r="M9" s="494" t="s">
        <v>4</v>
      </c>
      <c r="N9" s="503" t="s">
        <v>4</v>
      </c>
      <c r="O9" s="508"/>
      <c r="P9" s="718" t="s">
        <v>4</v>
      </c>
    </row>
    <row r="10" spans="1:16" s="486" customFormat="1" x14ac:dyDescent="0.2">
      <c r="A10" s="361" t="s">
        <v>206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503"/>
      <c r="O10" s="508"/>
      <c r="P10" s="718"/>
    </row>
    <row r="11" spans="1:16" s="486" customFormat="1" x14ac:dyDescent="0.2">
      <c r="A11" s="361" t="s">
        <v>393</v>
      </c>
      <c r="B11" s="499">
        <v>830</v>
      </c>
      <c r="C11" s="499">
        <v>833</v>
      </c>
      <c r="D11" s="499">
        <v>789</v>
      </c>
      <c r="E11" s="499">
        <v>714</v>
      </c>
      <c r="F11" s="499">
        <v>750</v>
      </c>
      <c r="G11" s="499">
        <v>812</v>
      </c>
      <c r="H11" s="499">
        <v>716</v>
      </c>
      <c r="I11" s="500">
        <v>797</v>
      </c>
      <c r="J11" s="500">
        <v>728</v>
      </c>
      <c r="K11" s="501">
        <v>767</v>
      </c>
      <c r="L11" s="501">
        <v>863</v>
      </c>
      <c r="M11" s="501">
        <v>1031</v>
      </c>
      <c r="N11" s="498">
        <v>732</v>
      </c>
      <c r="O11" s="508">
        <v>712</v>
      </c>
      <c r="P11" s="718">
        <v>748</v>
      </c>
    </row>
    <row r="12" spans="1:16" s="486" customFormat="1" x14ac:dyDescent="0.2">
      <c r="A12" s="361" t="s">
        <v>12</v>
      </c>
      <c r="B12" s="494" t="s">
        <v>4</v>
      </c>
      <c r="C12" s="494" t="s">
        <v>4</v>
      </c>
      <c r="D12" s="494" t="s">
        <v>4</v>
      </c>
      <c r="E12" s="494" t="s">
        <v>4</v>
      </c>
      <c r="F12" s="494" t="s">
        <v>4</v>
      </c>
      <c r="G12" s="494" t="s">
        <v>4</v>
      </c>
      <c r="H12" s="494" t="s">
        <v>4</v>
      </c>
      <c r="I12" s="494" t="s">
        <v>4</v>
      </c>
      <c r="J12" s="494" t="s">
        <v>4</v>
      </c>
      <c r="K12" s="494" t="s">
        <v>4</v>
      </c>
      <c r="L12" s="494" t="s">
        <v>4</v>
      </c>
      <c r="M12" s="494" t="s">
        <v>4</v>
      </c>
      <c r="N12" s="503" t="s">
        <v>4</v>
      </c>
      <c r="O12" s="508"/>
      <c r="P12" s="718" t="s">
        <v>4</v>
      </c>
    </row>
    <row r="13" spans="1:16" s="486" customFormat="1" x14ac:dyDescent="0.2">
      <c r="A13" s="361" t="s">
        <v>394</v>
      </c>
      <c r="B13" s="494" t="s">
        <v>4</v>
      </c>
      <c r="C13" s="494" t="s">
        <v>4</v>
      </c>
      <c r="D13" s="494" t="s">
        <v>4</v>
      </c>
      <c r="E13" s="494" t="s">
        <v>4</v>
      </c>
      <c r="F13" s="494" t="s">
        <v>4</v>
      </c>
      <c r="G13" s="494" t="s">
        <v>4</v>
      </c>
      <c r="H13" s="494" t="s">
        <v>4</v>
      </c>
      <c r="I13" s="494" t="s">
        <v>4</v>
      </c>
      <c r="J13" s="494" t="s">
        <v>4</v>
      </c>
      <c r="K13" s="494" t="s">
        <v>4</v>
      </c>
      <c r="L13" s="494" t="s">
        <v>4</v>
      </c>
      <c r="M13" s="494" t="s">
        <v>4</v>
      </c>
      <c r="N13" s="503" t="s">
        <v>4</v>
      </c>
      <c r="O13" s="508"/>
      <c r="P13" s="718" t="s">
        <v>4</v>
      </c>
    </row>
    <row r="14" spans="1:16" s="486" customFormat="1" x14ac:dyDescent="0.2">
      <c r="A14" s="361" t="s">
        <v>15</v>
      </c>
      <c r="B14" s="550"/>
      <c r="C14" s="550"/>
      <c r="D14" s="550"/>
      <c r="E14" s="550"/>
      <c r="F14" s="550"/>
      <c r="G14" s="550"/>
      <c r="H14" s="550"/>
      <c r="I14" s="550"/>
      <c r="J14" s="550"/>
      <c r="K14" s="501"/>
      <c r="L14" s="501"/>
      <c r="M14" s="501"/>
      <c r="N14" s="502"/>
      <c r="O14" s="508"/>
      <c r="P14" s="718"/>
    </row>
    <row r="15" spans="1:16" s="486" customFormat="1" x14ac:dyDescent="0.2">
      <c r="A15" s="361" t="s">
        <v>16</v>
      </c>
      <c r="B15" s="499">
        <v>456</v>
      </c>
      <c r="C15" s="499">
        <v>489</v>
      </c>
      <c r="D15" s="499">
        <v>599</v>
      </c>
      <c r="E15" s="499">
        <v>397</v>
      </c>
      <c r="F15" s="499">
        <v>714</v>
      </c>
      <c r="G15" s="499">
        <v>579</v>
      </c>
      <c r="H15" s="499">
        <v>646</v>
      </c>
      <c r="I15" s="500">
        <v>573</v>
      </c>
      <c r="J15" s="500">
        <v>587</v>
      </c>
      <c r="K15" s="501">
        <v>648</v>
      </c>
      <c r="L15" s="501">
        <v>604</v>
      </c>
      <c r="M15" s="501">
        <v>583</v>
      </c>
      <c r="N15" s="571">
        <v>654</v>
      </c>
      <c r="O15" s="508">
        <v>565</v>
      </c>
      <c r="P15" s="718">
        <v>530</v>
      </c>
    </row>
    <row r="16" spans="1:16" s="486" customFormat="1" x14ac:dyDescent="0.2">
      <c r="A16" s="361" t="s">
        <v>17</v>
      </c>
      <c r="B16" s="494" t="s">
        <v>4</v>
      </c>
      <c r="C16" s="494" t="s">
        <v>4</v>
      </c>
      <c r="D16" s="494" t="s">
        <v>4</v>
      </c>
      <c r="E16" s="494" t="s">
        <v>4</v>
      </c>
      <c r="F16" s="494" t="s">
        <v>4</v>
      </c>
      <c r="G16" s="494" t="s">
        <v>4</v>
      </c>
      <c r="H16" s="494" t="s">
        <v>4</v>
      </c>
      <c r="I16" s="494" t="s">
        <v>4</v>
      </c>
      <c r="J16" s="494" t="s">
        <v>4</v>
      </c>
      <c r="K16" s="494" t="s">
        <v>4</v>
      </c>
      <c r="L16" s="494" t="s">
        <v>4</v>
      </c>
      <c r="M16" s="494" t="s">
        <v>4</v>
      </c>
      <c r="N16" s="503" t="s">
        <v>4</v>
      </c>
      <c r="O16" s="508"/>
      <c r="P16" s="718" t="s">
        <v>4</v>
      </c>
    </row>
    <row r="17" spans="1:16" s="486" customFormat="1" x14ac:dyDescent="0.2">
      <c r="A17" s="361" t="s">
        <v>18</v>
      </c>
      <c r="B17" s="494" t="s">
        <v>4</v>
      </c>
      <c r="C17" s="494" t="s">
        <v>4</v>
      </c>
      <c r="D17" s="494" t="s">
        <v>4</v>
      </c>
      <c r="E17" s="494" t="s">
        <v>4</v>
      </c>
      <c r="F17" s="494" t="s">
        <v>4</v>
      </c>
      <c r="G17" s="494" t="s">
        <v>4</v>
      </c>
      <c r="H17" s="494" t="s">
        <v>4</v>
      </c>
      <c r="I17" s="494" t="s">
        <v>4</v>
      </c>
      <c r="J17" s="494" t="s">
        <v>4</v>
      </c>
      <c r="K17" s="494" t="s">
        <v>4</v>
      </c>
      <c r="L17" s="494" t="s">
        <v>4</v>
      </c>
      <c r="M17" s="494" t="s">
        <v>4</v>
      </c>
      <c r="N17" s="503" t="s">
        <v>4</v>
      </c>
      <c r="O17" s="508"/>
      <c r="P17" s="718" t="s">
        <v>4</v>
      </c>
    </row>
    <row r="18" spans="1:16" s="486" customFormat="1" x14ac:dyDescent="0.2">
      <c r="A18" s="361" t="s">
        <v>19</v>
      </c>
      <c r="B18" s="572">
        <v>807</v>
      </c>
      <c r="C18" s="572">
        <v>796</v>
      </c>
      <c r="D18" s="572">
        <v>833</v>
      </c>
      <c r="E18" s="572">
        <v>874</v>
      </c>
      <c r="F18" s="500">
        <v>790</v>
      </c>
      <c r="G18" s="500">
        <v>739</v>
      </c>
      <c r="H18" s="499">
        <v>712</v>
      </c>
      <c r="I18" s="500">
        <v>657</v>
      </c>
      <c r="J18" s="500">
        <v>700</v>
      </c>
      <c r="K18" s="501">
        <v>675</v>
      </c>
      <c r="L18" s="501">
        <v>611</v>
      </c>
      <c r="M18" s="67">
        <v>600</v>
      </c>
      <c r="N18" s="505">
        <v>529</v>
      </c>
      <c r="O18" s="508">
        <v>613</v>
      </c>
      <c r="P18" s="718">
        <v>573</v>
      </c>
    </row>
    <row r="19" spans="1:16" s="486" customFormat="1" x14ac:dyDescent="0.2">
      <c r="A19" s="361" t="s">
        <v>20</v>
      </c>
      <c r="B19" s="494" t="s">
        <v>4</v>
      </c>
      <c r="C19" s="494" t="s">
        <v>4</v>
      </c>
      <c r="D19" s="494" t="s">
        <v>4</v>
      </c>
      <c r="E19" s="494" t="s">
        <v>4</v>
      </c>
      <c r="F19" s="494" t="s">
        <v>4</v>
      </c>
      <c r="G19" s="494" t="s">
        <v>4</v>
      </c>
      <c r="H19" s="494" t="s">
        <v>4</v>
      </c>
      <c r="I19" s="494" t="s">
        <v>4</v>
      </c>
      <c r="J19" s="494" t="s">
        <v>4</v>
      </c>
      <c r="K19" s="494" t="s">
        <v>4</v>
      </c>
      <c r="L19" s="494" t="s">
        <v>4</v>
      </c>
      <c r="M19" s="494" t="s">
        <v>4</v>
      </c>
      <c r="N19" s="503" t="s">
        <v>4</v>
      </c>
      <c r="O19" s="508"/>
      <c r="P19" s="718" t="s">
        <v>4</v>
      </c>
    </row>
    <row r="20" spans="1:16" s="486" customFormat="1" x14ac:dyDescent="0.2">
      <c r="A20" s="361" t="s">
        <v>21</v>
      </c>
      <c r="B20" s="572">
        <v>284</v>
      </c>
      <c r="C20" s="572">
        <v>280</v>
      </c>
      <c r="D20" s="572">
        <v>289</v>
      </c>
      <c r="E20" s="572">
        <v>321</v>
      </c>
      <c r="F20" s="572">
        <v>290</v>
      </c>
      <c r="G20" s="572">
        <v>295</v>
      </c>
      <c r="H20" s="572">
        <v>311</v>
      </c>
      <c r="I20" s="500">
        <v>337</v>
      </c>
      <c r="J20" s="500">
        <v>314</v>
      </c>
      <c r="K20" s="501">
        <v>356</v>
      </c>
      <c r="L20" s="501">
        <v>112</v>
      </c>
      <c r="M20" s="67">
        <v>292</v>
      </c>
      <c r="N20" s="505">
        <v>260</v>
      </c>
      <c r="O20" s="508">
        <v>111</v>
      </c>
      <c r="P20" s="718">
        <v>284</v>
      </c>
    </row>
    <row r="21" spans="1:16" s="486" customFormat="1" x14ac:dyDescent="0.2">
      <c r="A21" s="361" t="s">
        <v>22</v>
      </c>
      <c r="B21" s="530"/>
      <c r="C21" s="573"/>
      <c r="D21" s="573"/>
      <c r="E21" s="574"/>
      <c r="F21" s="151"/>
      <c r="G21" s="151"/>
      <c r="H21" s="550"/>
      <c r="I21" s="151"/>
      <c r="J21" s="151"/>
      <c r="K21" s="151"/>
      <c r="L21" s="67"/>
      <c r="M21" s="67"/>
      <c r="N21" s="62"/>
      <c r="O21" s="508"/>
      <c r="P21" s="718"/>
    </row>
    <row r="22" spans="1:16" s="486" customFormat="1" x14ac:dyDescent="0.2">
      <c r="A22" s="361" t="s">
        <v>211</v>
      </c>
      <c r="B22" s="499">
        <v>1403</v>
      </c>
      <c r="C22" s="499">
        <v>1273</v>
      </c>
      <c r="D22" s="499">
        <v>1123</v>
      </c>
      <c r="E22" s="499">
        <v>1030</v>
      </c>
      <c r="F22" s="499">
        <v>1160</v>
      </c>
      <c r="G22" s="499">
        <v>1374</v>
      </c>
      <c r="H22" s="499">
        <v>1662</v>
      </c>
      <c r="I22" s="499">
        <v>2207</v>
      </c>
      <c r="J22" s="499">
        <v>2149</v>
      </c>
      <c r="K22" s="499">
        <v>2067</v>
      </c>
      <c r="L22" s="499">
        <v>1424</v>
      </c>
      <c r="M22" s="499">
        <v>1287</v>
      </c>
      <c r="N22" s="508">
        <v>1282</v>
      </c>
      <c r="O22" s="508">
        <v>1650</v>
      </c>
      <c r="P22" s="744">
        <v>2126</v>
      </c>
    </row>
    <row r="23" spans="1:16" s="486" customFormat="1" x14ac:dyDescent="0.2">
      <c r="A23" s="361" t="s">
        <v>212</v>
      </c>
      <c r="B23" s="499">
        <v>1274</v>
      </c>
      <c r="C23" s="499">
        <v>1329</v>
      </c>
      <c r="D23" s="499">
        <v>1340</v>
      </c>
      <c r="E23" s="499">
        <v>1216</v>
      </c>
      <c r="F23" s="499">
        <v>1448</v>
      </c>
      <c r="G23" s="499">
        <v>1718</v>
      </c>
      <c r="H23" s="499">
        <v>2212</v>
      </c>
      <c r="I23" s="499">
        <v>2459</v>
      </c>
      <c r="J23" s="499">
        <v>2078</v>
      </c>
      <c r="K23" s="499">
        <v>2608</v>
      </c>
      <c r="L23" s="499">
        <v>2283</v>
      </c>
      <c r="M23" s="499">
        <v>2005</v>
      </c>
      <c r="N23" s="508">
        <v>2025</v>
      </c>
      <c r="O23" s="508">
        <v>2498</v>
      </c>
      <c r="P23" s="744">
        <v>3135</v>
      </c>
    </row>
    <row r="24" spans="1:16" s="486" customFormat="1" x14ac:dyDescent="0.2">
      <c r="A24" s="361" t="s">
        <v>27</v>
      </c>
      <c r="B24" s="572">
        <v>129</v>
      </c>
      <c r="C24" s="572">
        <v>-56</v>
      </c>
      <c r="D24" s="572">
        <v>-217</v>
      </c>
      <c r="E24" s="572">
        <v>-186</v>
      </c>
      <c r="F24" s="499">
        <v>-288</v>
      </c>
      <c r="G24" s="499">
        <v>-344</v>
      </c>
      <c r="H24" s="499">
        <v>-550</v>
      </c>
      <c r="I24" s="499">
        <v>-252</v>
      </c>
      <c r="J24" s="499">
        <v>71</v>
      </c>
      <c r="K24" s="499">
        <v>-541</v>
      </c>
      <c r="L24" s="499">
        <v>-859</v>
      </c>
      <c r="M24" s="499">
        <v>-719</v>
      </c>
      <c r="N24" s="508">
        <v>-743</v>
      </c>
      <c r="O24" s="508">
        <v>-848</v>
      </c>
      <c r="P24" s="744">
        <v>-1009</v>
      </c>
    </row>
    <row r="25" spans="1:16" s="486" customFormat="1" x14ac:dyDescent="0.2">
      <c r="A25" s="361" t="s">
        <v>214</v>
      </c>
      <c r="B25" s="494" t="s">
        <v>4</v>
      </c>
      <c r="C25" s="494" t="s">
        <v>4</v>
      </c>
      <c r="D25" s="494" t="s">
        <v>4</v>
      </c>
      <c r="E25" s="494" t="s">
        <v>4</v>
      </c>
      <c r="F25" s="494" t="s">
        <v>4</v>
      </c>
      <c r="G25" s="494" t="s">
        <v>4</v>
      </c>
      <c r="H25" s="494" t="s">
        <v>4</v>
      </c>
      <c r="I25" s="494" t="s">
        <v>4</v>
      </c>
      <c r="J25" s="494" t="s">
        <v>4</v>
      </c>
      <c r="K25" s="494" t="s">
        <v>4</v>
      </c>
      <c r="L25" s="494" t="s">
        <v>4</v>
      </c>
      <c r="M25" s="494" t="s">
        <v>4</v>
      </c>
      <c r="N25" s="503" t="s">
        <v>4</v>
      </c>
      <c r="O25" s="503" t="s">
        <v>4</v>
      </c>
      <c r="P25" s="1177" t="s">
        <v>4</v>
      </c>
    </row>
    <row r="26" spans="1:16" s="486" customFormat="1" x14ac:dyDescent="0.2">
      <c r="A26" s="361" t="s">
        <v>215</v>
      </c>
      <c r="B26" s="494" t="s">
        <v>4</v>
      </c>
      <c r="C26" s="494" t="s">
        <v>4</v>
      </c>
      <c r="D26" s="494" t="s">
        <v>4</v>
      </c>
      <c r="E26" s="494" t="s">
        <v>4</v>
      </c>
      <c r="F26" s="494" t="s">
        <v>4</v>
      </c>
      <c r="G26" s="494" t="s">
        <v>4</v>
      </c>
      <c r="H26" s="494" t="s">
        <v>4</v>
      </c>
      <c r="I26" s="494" t="s">
        <v>4</v>
      </c>
      <c r="J26" s="494" t="s">
        <v>4</v>
      </c>
      <c r="K26" s="494" t="s">
        <v>4</v>
      </c>
      <c r="L26" s="494" t="s">
        <v>4</v>
      </c>
      <c r="M26" s="494" t="s">
        <v>4</v>
      </c>
      <c r="N26" s="503" t="s">
        <v>4</v>
      </c>
      <c r="O26" s="503" t="s">
        <v>4</v>
      </c>
      <c r="P26" s="1177" t="s">
        <v>4</v>
      </c>
    </row>
    <row r="27" spans="1:16" s="486" customFormat="1" ht="22.5" x14ac:dyDescent="0.2">
      <c r="A27" s="361" t="s">
        <v>442</v>
      </c>
      <c r="B27" s="494" t="s">
        <v>4</v>
      </c>
      <c r="C27" s="494" t="s">
        <v>4</v>
      </c>
      <c r="D27" s="494" t="s">
        <v>4</v>
      </c>
      <c r="E27" s="494" t="s">
        <v>4</v>
      </c>
      <c r="F27" s="494" t="s">
        <v>4</v>
      </c>
      <c r="G27" s="494" t="s">
        <v>4</v>
      </c>
      <c r="H27" s="494" t="s">
        <v>4</v>
      </c>
      <c r="I27" s="494" t="s">
        <v>4</v>
      </c>
      <c r="J27" s="494" t="s">
        <v>4</v>
      </c>
      <c r="K27" s="494" t="s">
        <v>4</v>
      </c>
      <c r="L27" s="494" t="s">
        <v>4</v>
      </c>
      <c r="M27" s="494" t="s">
        <v>4</v>
      </c>
      <c r="N27" s="503" t="s">
        <v>4</v>
      </c>
      <c r="O27" s="503" t="s">
        <v>4</v>
      </c>
      <c r="P27" s="1177" t="s">
        <v>4</v>
      </c>
    </row>
    <row r="28" spans="1:16" s="486" customFormat="1" ht="12.75" x14ac:dyDescent="0.2">
      <c r="A28" s="361" t="s">
        <v>443</v>
      </c>
      <c r="B28" s="494" t="s">
        <v>4</v>
      </c>
      <c r="C28" s="494" t="s">
        <v>4</v>
      </c>
      <c r="D28" s="494" t="s">
        <v>4</v>
      </c>
      <c r="E28" s="494" t="s">
        <v>4</v>
      </c>
      <c r="F28" s="494" t="s">
        <v>4</v>
      </c>
      <c r="G28" s="494" t="s">
        <v>4</v>
      </c>
      <c r="H28" s="494" t="s">
        <v>4</v>
      </c>
      <c r="I28" s="494" t="s">
        <v>4</v>
      </c>
      <c r="J28" s="494" t="s">
        <v>4</v>
      </c>
      <c r="K28" s="494" t="s">
        <v>4</v>
      </c>
      <c r="L28" s="494" t="s">
        <v>4</v>
      </c>
      <c r="M28" s="494" t="s">
        <v>4</v>
      </c>
      <c r="N28" s="503" t="s">
        <v>4</v>
      </c>
      <c r="O28" s="503" t="s">
        <v>4</v>
      </c>
      <c r="P28" s="1177" t="s">
        <v>4</v>
      </c>
    </row>
    <row r="29" spans="1:16" s="486" customFormat="1" x14ac:dyDescent="0.2">
      <c r="A29" s="361" t="s">
        <v>444</v>
      </c>
      <c r="B29" s="494" t="s">
        <v>4</v>
      </c>
      <c r="C29" s="494" t="s">
        <v>4</v>
      </c>
      <c r="D29" s="494" t="s">
        <v>4</v>
      </c>
      <c r="E29" s="494" t="s">
        <v>4</v>
      </c>
      <c r="F29" s="494" t="s">
        <v>4</v>
      </c>
      <c r="G29" s="494" t="s">
        <v>4</v>
      </c>
      <c r="H29" s="494" t="s">
        <v>4</v>
      </c>
      <c r="I29" s="494" t="s">
        <v>4</v>
      </c>
      <c r="J29" s="494" t="s">
        <v>4</v>
      </c>
      <c r="K29" s="494" t="s">
        <v>4</v>
      </c>
      <c r="L29" s="494" t="s">
        <v>4</v>
      </c>
      <c r="M29" s="494" t="s">
        <v>4</v>
      </c>
      <c r="N29" s="503" t="s">
        <v>4</v>
      </c>
      <c r="O29" s="503" t="s">
        <v>4</v>
      </c>
      <c r="P29" s="1177" t="s">
        <v>4</v>
      </c>
    </row>
    <row r="30" spans="1:16" s="486" customFormat="1" x14ac:dyDescent="0.2">
      <c r="A30" s="361" t="s">
        <v>445</v>
      </c>
      <c r="B30" s="494" t="s">
        <v>4</v>
      </c>
      <c r="C30" s="494" t="s">
        <v>4</v>
      </c>
      <c r="D30" s="494" t="s">
        <v>4</v>
      </c>
      <c r="E30" s="494" t="s">
        <v>4</v>
      </c>
      <c r="F30" s="494" t="s">
        <v>4</v>
      </c>
      <c r="G30" s="494" t="s">
        <v>4</v>
      </c>
      <c r="H30" s="494" t="s">
        <v>4</v>
      </c>
      <c r="I30" s="494" t="s">
        <v>4</v>
      </c>
      <c r="J30" s="494" t="s">
        <v>4</v>
      </c>
      <c r="K30" s="494" t="s">
        <v>4</v>
      </c>
      <c r="L30" s="494" t="s">
        <v>4</v>
      </c>
      <c r="M30" s="494" t="s">
        <v>4</v>
      </c>
      <c r="N30" s="503" t="s">
        <v>4</v>
      </c>
      <c r="O30" s="503" t="s">
        <v>4</v>
      </c>
      <c r="P30" s="1177" t="s">
        <v>4</v>
      </c>
    </row>
    <row r="31" spans="1:16" s="486" customFormat="1" ht="12.75" x14ac:dyDescent="0.2">
      <c r="A31" s="361" t="s">
        <v>446</v>
      </c>
      <c r="B31" s="494" t="s">
        <v>4</v>
      </c>
      <c r="C31" s="494" t="s">
        <v>4</v>
      </c>
      <c r="D31" s="494" t="s">
        <v>4</v>
      </c>
      <c r="E31" s="494" t="s">
        <v>4</v>
      </c>
      <c r="F31" s="494" t="s">
        <v>4</v>
      </c>
      <c r="G31" s="494" t="s">
        <v>4</v>
      </c>
      <c r="H31" s="494" t="s">
        <v>4</v>
      </c>
      <c r="I31" s="494" t="s">
        <v>4</v>
      </c>
      <c r="J31" s="494" t="s">
        <v>4</v>
      </c>
      <c r="K31" s="494" t="s">
        <v>4</v>
      </c>
      <c r="L31" s="494" t="s">
        <v>4</v>
      </c>
      <c r="M31" s="494" t="s">
        <v>4</v>
      </c>
      <c r="N31" s="503" t="s">
        <v>4</v>
      </c>
      <c r="O31" s="503" t="s">
        <v>4</v>
      </c>
      <c r="P31" s="1177" t="s">
        <v>4</v>
      </c>
    </row>
    <row r="32" spans="1:16" s="486" customFormat="1" x14ac:dyDescent="0.2">
      <c r="A32" s="361" t="s">
        <v>447</v>
      </c>
      <c r="B32" s="494" t="s">
        <v>4</v>
      </c>
      <c r="C32" s="494" t="s">
        <v>4</v>
      </c>
      <c r="D32" s="494" t="s">
        <v>4</v>
      </c>
      <c r="E32" s="494" t="s">
        <v>4</v>
      </c>
      <c r="F32" s="494" t="s">
        <v>4</v>
      </c>
      <c r="G32" s="494" t="s">
        <v>4</v>
      </c>
      <c r="H32" s="494" t="s">
        <v>4</v>
      </c>
      <c r="I32" s="494" t="s">
        <v>4</v>
      </c>
      <c r="J32" s="494" t="s">
        <v>4</v>
      </c>
      <c r="K32" s="494" t="s">
        <v>4</v>
      </c>
      <c r="L32" s="494" t="s">
        <v>4</v>
      </c>
      <c r="M32" s="494" t="s">
        <v>4</v>
      </c>
      <c r="N32" s="503" t="s">
        <v>4</v>
      </c>
      <c r="O32" s="503" t="s">
        <v>4</v>
      </c>
      <c r="P32" s="1177" t="s">
        <v>4</v>
      </c>
    </row>
    <row r="33" spans="1:16" s="486" customFormat="1" x14ac:dyDescent="0.2">
      <c r="A33" s="361" t="s">
        <v>37</v>
      </c>
      <c r="B33" s="494" t="s">
        <v>4</v>
      </c>
      <c r="C33" s="494" t="s">
        <v>4</v>
      </c>
      <c r="D33" s="494" t="s">
        <v>4</v>
      </c>
      <c r="E33" s="494" t="s">
        <v>4</v>
      </c>
      <c r="F33" s="494" t="s">
        <v>4</v>
      </c>
      <c r="G33" s="494" t="s">
        <v>4</v>
      </c>
      <c r="H33" s="494" t="s">
        <v>4</v>
      </c>
      <c r="I33" s="494" t="s">
        <v>4</v>
      </c>
      <c r="J33" s="494" t="s">
        <v>4</v>
      </c>
      <c r="K33" s="494" t="s">
        <v>4</v>
      </c>
      <c r="L33" s="494" t="s">
        <v>4</v>
      </c>
      <c r="M33" s="494" t="s">
        <v>4</v>
      </c>
      <c r="N33" s="503" t="s">
        <v>4</v>
      </c>
      <c r="O33" s="503" t="s">
        <v>4</v>
      </c>
      <c r="P33" s="1177" t="s">
        <v>4</v>
      </c>
    </row>
    <row r="34" spans="1:16" s="486" customFormat="1" x14ac:dyDescent="0.2">
      <c r="A34" s="361" t="s">
        <v>400</v>
      </c>
      <c r="B34" s="494" t="s">
        <v>4</v>
      </c>
      <c r="C34" s="494" t="s">
        <v>4</v>
      </c>
      <c r="D34" s="494" t="s">
        <v>4</v>
      </c>
      <c r="E34" s="494" t="s">
        <v>4</v>
      </c>
      <c r="F34" s="494" t="s">
        <v>4</v>
      </c>
      <c r="G34" s="494" t="s">
        <v>4</v>
      </c>
      <c r="H34" s="494" t="s">
        <v>4</v>
      </c>
      <c r="I34" s="494" t="s">
        <v>4</v>
      </c>
      <c r="J34" s="494" t="s">
        <v>4</v>
      </c>
      <c r="K34" s="494" t="s">
        <v>4</v>
      </c>
      <c r="L34" s="494" t="s">
        <v>4</v>
      </c>
      <c r="M34" s="494" t="s">
        <v>4</v>
      </c>
      <c r="N34" s="503" t="s">
        <v>4</v>
      </c>
      <c r="O34" s="503" t="s">
        <v>4</v>
      </c>
      <c r="P34" s="1177" t="s">
        <v>4</v>
      </c>
    </row>
    <row r="35" spans="1:16" s="486" customFormat="1" x14ac:dyDescent="0.2">
      <c r="A35" s="361" t="s">
        <v>448</v>
      </c>
      <c r="B35" s="494" t="s">
        <v>4</v>
      </c>
      <c r="C35" s="494" t="s">
        <v>4</v>
      </c>
      <c r="D35" s="494" t="s">
        <v>4</v>
      </c>
      <c r="E35" s="494" t="s">
        <v>4</v>
      </c>
      <c r="F35" s="494" t="s">
        <v>4</v>
      </c>
      <c r="G35" s="494" t="s">
        <v>4</v>
      </c>
      <c r="H35" s="494" t="s">
        <v>4</v>
      </c>
      <c r="I35" s="494" t="s">
        <v>4</v>
      </c>
      <c r="J35" s="494" t="s">
        <v>4</v>
      </c>
      <c r="K35" s="494" t="s">
        <v>4</v>
      </c>
      <c r="L35" s="494" t="s">
        <v>4</v>
      </c>
      <c r="M35" s="494" t="s">
        <v>4</v>
      </c>
      <c r="N35" s="503" t="s">
        <v>4</v>
      </c>
      <c r="O35" s="503" t="s">
        <v>4</v>
      </c>
      <c r="P35" s="1177" t="s">
        <v>4</v>
      </c>
    </row>
    <row r="36" spans="1:16" s="486" customFormat="1" x14ac:dyDescent="0.2">
      <c r="A36" s="1212" t="s">
        <v>40</v>
      </c>
      <c r="B36" s="1212"/>
      <c r="C36" s="1212"/>
      <c r="D36" s="1212"/>
      <c r="E36" s="1212"/>
      <c r="F36" s="1212"/>
      <c r="G36" s="1212"/>
      <c r="H36" s="1212"/>
      <c r="I36" s="1212"/>
      <c r="J36" s="1212"/>
      <c r="K36" s="1212"/>
      <c r="L36" s="1212"/>
      <c r="M36" s="1212"/>
      <c r="N36" s="1212"/>
      <c r="O36" s="1217"/>
      <c r="P36" s="1212"/>
    </row>
    <row r="37" spans="1:16" s="486" customFormat="1" x14ac:dyDescent="0.2">
      <c r="A37" s="361" t="s">
        <v>41</v>
      </c>
      <c r="B37" s="491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0"/>
      <c r="O37" s="490"/>
      <c r="P37" s="1143"/>
    </row>
    <row r="38" spans="1:16" s="486" customFormat="1" x14ac:dyDescent="0.2">
      <c r="A38" s="361" t="s">
        <v>42</v>
      </c>
      <c r="B38" s="500">
        <v>12371</v>
      </c>
      <c r="C38" s="500">
        <v>14934</v>
      </c>
      <c r="D38" s="500">
        <v>15896</v>
      </c>
      <c r="E38" s="500">
        <v>16824</v>
      </c>
      <c r="F38" s="500">
        <v>18166</v>
      </c>
      <c r="G38" s="500">
        <v>18596</v>
      </c>
      <c r="H38" s="507">
        <v>20927</v>
      </c>
      <c r="I38" s="499">
        <v>23608</v>
      </c>
      <c r="J38" s="499">
        <v>26328</v>
      </c>
      <c r="K38" s="499">
        <v>28923</v>
      </c>
      <c r="L38" s="499">
        <v>34049</v>
      </c>
      <c r="M38" s="499">
        <v>38267</v>
      </c>
      <c r="N38" s="508">
        <v>44454</v>
      </c>
      <c r="O38" s="508">
        <v>49544</v>
      </c>
      <c r="P38" s="1168">
        <v>52346</v>
      </c>
    </row>
    <row r="39" spans="1:16" s="486" customFormat="1" x14ac:dyDescent="0.2">
      <c r="A39" s="1216" t="s">
        <v>44</v>
      </c>
      <c r="B39" s="1494"/>
      <c r="C39" s="1494"/>
      <c r="D39" s="1494"/>
      <c r="E39" s="1494"/>
      <c r="F39" s="1494"/>
      <c r="G39" s="1494"/>
      <c r="H39" s="1494"/>
      <c r="I39" s="1494"/>
      <c r="J39" s="1494"/>
      <c r="K39" s="1495"/>
      <c r="L39" s="1496"/>
      <c r="M39" s="1494"/>
      <c r="N39" s="1227"/>
      <c r="O39" s="1227"/>
      <c r="P39" s="1228"/>
    </row>
    <row r="40" spans="1:16" s="486" customFormat="1" x14ac:dyDescent="0.2">
      <c r="A40" s="361" t="s">
        <v>449</v>
      </c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490"/>
      <c r="P40" s="1143"/>
    </row>
    <row r="41" spans="1:16" s="486" customFormat="1" x14ac:dyDescent="0.2">
      <c r="A41" s="361" t="s">
        <v>3</v>
      </c>
      <c r="B41" s="512" t="s">
        <v>8</v>
      </c>
      <c r="C41" s="512" t="s">
        <v>8</v>
      </c>
      <c r="D41" s="512" t="s">
        <v>8</v>
      </c>
      <c r="E41" s="512" t="s">
        <v>8</v>
      </c>
      <c r="F41" s="513">
        <v>40.749000000000002</v>
      </c>
      <c r="G41" s="513">
        <v>41.045999999999999</v>
      </c>
      <c r="H41" s="513">
        <v>38.78</v>
      </c>
      <c r="I41" s="514">
        <v>38.564</v>
      </c>
      <c r="J41" s="514">
        <v>38.970999999999997</v>
      </c>
      <c r="K41" s="514">
        <v>41.805</v>
      </c>
      <c r="L41" s="514">
        <v>38.688000000000002</v>
      </c>
      <c r="M41" s="475">
        <v>39.779000000000003</v>
      </c>
      <c r="N41" s="475">
        <v>37.520000000000003</v>
      </c>
      <c r="O41" s="475">
        <v>38.700000000000003</v>
      </c>
      <c r="P41" s="748">
        <v>35.825000000000003</v>
      </c>
    </row>
    <row r="42" spans="1:16" s="486" customFormat="1" x14ac:dyDescent="0.2">
      <c r="A42" s="361" t="s">
        <v>5</v>
      </c>
      <c r="B42" s="512" t="s">
        <v>8</v>
      </c>
      <c r="C42" s="512" t="s">
        <v>8</v>
      </c>
      <c r="D42" s="512" t="s">
        <v>8</v>
      </c>
      <c r="E42" s="512" t="s">
        <v>8</v>
      </c>
      <c r="F42" s="514" t="s">
        <v>8</v>
      </c>
      <c r="G42" s="513">
        <v>100.7</v>
      </c>
      <c r="H42" s="513">
        <v>94.5</v>
      </c>
      <c r="I42" s="514">
        <v>99.4</v>
      </c>
      <c r="J42" s="514">
        <v>101.1</v>
      </c>
      <c r="K42" s="514">
        <v>107.3</v>
      </c>
      <c r="L42" s="514">
        <v>92.5</v>
      </c>
      <c r="M42" s="475">
        <v>102.8</v>
      </c>
      <c r="N42" s="475">
        <v>94.3</v>
      </c>
      <c r="O42" s="475">
        <v>103</v>
      </c>
      <c r="P42" s="748">
        <v>92.690815006468313</v>
      </c>
    </row>
    <row r="43" spans="1:16" s="486" customFormat="1" x14ac:dyDescent="0.2">
      <c r="A43" s="361" t="s">
        <v>450</v>
      </c>
      <c r="B43" s="514"/>
      <c r="C43" s="514"/>
      <c r="D43" s="514"/>
      <c r="E43" s="514"/>
      <c r="F43" s="514"/>
      <c r="G43" s="513"/>
      <c r="H43" s="513"/>
      <c r="I43" s="514"/>
      <c r="J43" s="514"/>
      <c r="K43" s="514"/>
      <c r="L43" s="514"/>
      <c r="M43" s="475"/>
      <c r="N43" s="475"/>
      <c r="O43" s="475"/>
      <c r="P43" s="1150"/>
    </row>
    <row r="44" spans="1:16" s="486" customFormat="1" x14ac:dyDescent="0.2">
      <c r="A44" s="361" t="s">
        <v>3</v>
      </c>
      <c r="B44" s="512" t="s">
        <v>8</v>
      </c>
      <c r="C44" s="512" t="s">
        <v>8</v>
      </c>
      <c r="D44" s="512" t="s">
        <v>8</v>
      </c>
      <c r="E44" s="512" t="s">
        <v>8</v>
      </c>
      <c r="F44" s="406">
        <v>38.588999999999999</v>
      </c>
      <c r="G44" s="513">
        <v>38.893999999999998</v>
      </c>
      <c r="H44" s="513">
        <v>36.841999999999999</v>
      </c>
      <c r="I44" s="514">
        <v>36.631</v>
      </c>
      <c r="J44" s="514">
        <v>37.1</v>
      </c>
      <c r="K44" s="514">
        <v>39.847999999999999</v>
      </c>
      <c r="L44" s="514">
        <v>36.798000000000002</v>
      </c>
      <c r="M44" s="475">
        <v>37.863</v>
      </c>
      <c r="N44" s="475">
        <v>35.761000000000003</v>
      </c>
      <c r="O44" s="475">
        <v>37.200000000000003</v>
      </c>
      <c r="P44" s="1150">
        <v>34.265999999999998</v>
      </c>
    </row>
    <row r="45" spans="1:16" s="486" customFormat="1" x14ac:dyDescent="0.2">
      <c r="A45" s="361" t="s">
        <v>5</v>
      </c>
      <c r="B45" s="512" t="s">
        <v>8</v>
      </c>
      <c r="C45" s="512" t="s">
        <v>8</v>
      </c>
      <c r="D45" s="512" t="s">
        <v>8</v>
      </c>
      <c r="E45" s="512" t="s">
        <v>8</v>
      </c>
      <c r="F45" s="514" t="s">
        <v>8</v>
      </c>
      <c r="G45" s="513">
        <v>100.8</v>
      </c>
      <c r="H45" s="513">
        <v>94.7</v>
      </c>
      <c r="I45" s="514">
        <v>99.4</v>
      </c>
      <c r="J45" s="514">
        <v>101.3</v>
      </c>
      <c r="K45" s="514">
        <v>107.4</v>
      </c>
      <c r="L45" s="514">
        <v>92.3</v>
      </c>
      <c r="M45" s="475">
        <v>102.9</v>
      </c>
      <c r="N45" s="475">
        <v>94.4</v>
      </c>
      <c r="O45" s="475">
        <v>104</v>
      </c>
      <c r="P45" s="748">
        <v>92.177328240167853</v>
      </c>
    </row>
    <row r="46" spans="1:16" s="486" customFormat="1" x14ac:dyDescent="0.2">
      <c r="A46" s="361" t="s">
        <v>451</v>
      </c>
      <c r="B46" s="514"/>
      <c r="C46" s="514"/>
      <c r="D46" s="514"/>
      <c r="E46" s="514"/>
      <c r="F46" s="514"/>
      <c r="G46" s="513"/>
      <c r="H46" s="513"/>
      <c r="I46" s="514"/>
      <c r="J46" s="514"/>
      <c r="K46" s="514"/>
      <c r="L46" s="514"/>
      <c r="M46" s="475"/>
      <c r="N46" s="475"/>
      <c r="O46" s="475"/>
      <c r="P46" s="1150"/>
    </row>
    <row r="47" spans="1:16" s="486" customFormat="1" x14ac:dyDescent="0.2">
      <c r="A47" s="361" t="s">
        <v>3</v>
      </c>
      <c r="B47" s="512" t="s">
        <v>8</v>
      </c>
      <c r="C47" s="512" t="s">
        <v>8</v>
      </c>
      <c r="D47" s="512" t="s">
        <v>8</v>
      </c>
      <c r="E47" s="512" t="s">
        <v>8</v>
      </c>
      <c r="F47" s="517">
        <v>34.753</v>
      </c>
      <c r="G47" s="513">
        <v>35.286000000000001</v>
      </c>
      <c r="H47" s="513">
        <v>33.659999999999997</v>
      </c>
      <c r="I47" s="514">
        <v>34.628</v>
      </c>
      <c r="J47" s="514">
        <v>34.295999999999999</v>
      </c>
      <c r="K47" s="514">
        <v>36.862000000000002</v>
      </c>
      <c r="L47" s="514">
        <v>34.887</v>
      </c>
      <c r="M47" s="475">
        <v>35.112000000000002</v>
      </c>
      <c r="N47" s="475">
        <v>32.701999999999998</v>
      </c>
      <c r="O47" s="475">
        <v>33.299999999999997</v>
      </c>
      <c r="P47" s="1150">
        <v>32.83</v>
      </c>
    </row>
    <row r="48" spans="1:16" s="486" customFormat="1" x14ac:dyDescent="0.2">
      <c r="A48" s="361" t="s">
        <v>5</v>
      </c>
      <c r="B48" s="512" t="s">
        <v>8</v>
      </c>
      <c r="C48" s="512" t="s">
        <v>8</v>
      </c>
      <c r="D48" s="512" t="s">
        <v>8</v>
      </c>
      <c r="E48" s="512" t="s">
        <v>8</v>
      </c>
      <c r="F48" s="514" t="s">
        <v>8</v>
      </c>
      <c r="G48" s="513">
        <v>101.5</v>
      </c>
      <c r="H48" s="513">
        <v>95.4</v>
      </c>
      <c r="I48" s="514">
        <v>102.9</v>
      </c>
      <c r="J48" s="514">
        <v>99</v>
      </c>
      <c r="K48" s="514">
        <v>107.5</v>
      </c>
      <c r="L48" s="514">
        <v>94.6</v>
      </c>
      <c r="M48" s="475">
        <v>100.6</v>
      </c>
      <c r="N48" s="475">
        <v>93.1</v>
      </c>
      <c r="O48" s="475">
        <v>101.9</v>
      </c>
      <c r="P48" s="748">
        <v>98.520541367824023</v>
      </c>
    </row>
    <row r="49" spans="1:16" s="486" customFormat="1" x14ac:dyDescent="0.2">
      <c r="A49" s="361" t="s">
        <v>452</v>
      </c>
      <c r="B49" s="514"/>
      <c r="C49" s="514"/>
      <c r="D49" s="514"/>
      <c r="E49" s="514"/>
      <c r="F49" s="514"/>
      <c r="G49" s="513"/>
      <c r="H49" s="513"/>
      <c r="I49" s="514"/>
      <c r="J49" s="514"/>
      <c r="K49" s="514"/>
      <c r="L49" s="514"/>
      <c r="M49" s="475"/>
      <c r="N49" s="475"/>
      <c r="O49" s="475"/>
      <c r="P49" s="1150"/>
    </row>
    <row r="50" spans="1:16" s="486" customFormat="1" x14ac:dyDescent="0.2">
      <c r="A50" s="361" t="s">
        <v>3</v>
      </c>
      <c r="B50" s="512" t="s">
        <v>8</v>
      </c>
      <c r="C50" s="512" t="s">
        <v>8</v>
      </c>
      <c r="D50" s="512" t="s">
        <v>8</v>
      </c>
      <c r="E50" s="512" t="s">
        <v>8</v>
      </c>
      <c r="F50" s="517">
        <v>3.8359999999999999</v>
      </c>
      <c r="G50" s="513">
        <v>3.6080000000000001</v>
      </c>
      <c r="H50" s="513">
        <v>3.1819999999999999</v>
      </c>
      <c r="I50" s="514">
        <v>2.0030000000000001</v>
      </c>
      <c r="J50" s="514">
        <v>2.8039999999999998</v>
      </c>
      <c r="K50" s="514">
        <v>2.9860000000000002</v>
      </c>
      <c r="L50" s="514">
        <v>1.911</v>
      </c>
      <c r="M50" s="475">
        <v>2.7509999999999999</v>
      </c>
      <c r="N50" s="475">
        <v>3.0590000000000002</v>
      </c>
      <c r="O50" s="475">
        <v>3.9</v>
      </c>
      <c r="P50" s="1150">
        <v>1.4</v>
      </c>
    </row>
    <row r="51" spans="1:16" s="486" customFormat="1" x14ac:dyDescent="0.2">
      <c r="A51" s="361" t="s">
        <v>5</v>
      </c>
      <c r="B51" s="512" t="s">
        <v>8</v>
      </c>
      <c r="C51" s="512" t="s">
        <v>8</v>
      </c>
      <c r="D51" s="512" t="s">
        <v>8</v>
      </c>
      <c r="E51" s="512" t="s">
        <v>8</v>
      </c>
      <c r="F51" s="514" t="s">
        <v>8</v>
      </c>
      <c r="G51" s="513">
        <v>94.1</v>
      </c>
      <c r="H51" s="513">
        <v>88.2</v>
      </c>
      <c r="I51" s="514">
        <v>62.9</v>
      </c>
      <c r="J51" s="514">
        <v>140</v>
      </c>
      <c r="K51" s="514">
        <v>106.5</v>
      </c>
      <c r="L51" s="514">
        <v>64</v>
      </c>
      <c r="M51" s="475">
        <v>144</v>
      </c>
      <c r="N51" s="475">
        <v>111.2</v>
      </c>
      <c r="O51" s="475">
        <v>125.9</v>
      </c>
      <c r="P51" s="748">
        <v>37.289015840041543</v>
      </c>
    </row>
    <row r="52" spans="1:16" s="486" customFormat="1" x14ac:dyDescent="0.2">
      <c r="A52" s="361" t="s">
        <v>453</v>
      </c>
      <c r="B52" s="514"/>
      <c r="C52" s="514"/>
      <c r="D52" s="514"/>
      <c r="E52" s="514"/>
      <c r="F52" s="514"/>
      <c r="G52" s="513"/>
      <c r="H52" s="513"/>
      <c r="I52" s="514"/>
      <c r="J52" s="514"/>
      <c r="K52" s="514"/>
      <c r="L52" s="514"/>
      <c r="M52" s="475"/>
      <c r="N52" s="475"/>
      <c r="O52" s="475"/>
      <c r="P52" s="1150"/>
    </row>
    <row r="53" spans="1:16" s="486" customFormat="1" x14ac:dyDescent="0.2">
      <c r="A53" s="361" t="s">
        <v>3</v>
      </c>
      <c r="B53" s="512" t="s">
        <v>8</v>
      </c>
      <c r="C53" s="512" t="s">
        <v>8</v>
      </c>
      <c r="D53" s="512" t="s">
        <v>8</v>
      </c>
      <c r="E53" s="512" t="s">
        <v>8</v>
      </c>
      <c r="F53" s="517">
        <v>2.16</v>
      </c>
      <c r="G53" s="513">
        <v>2.1520000000000001</v>
      </c>
      <c r="H53" s="513">
        <v>1.9379999999999999</v>
      </c>
      <c r="I53" s="514">
        <v>1.9330000000000001</v>
      </c>
      <c r="J53" s="514">
        <v>1.871</v>
      </c>
      <c r="K53" s="514">
        <v>1.9570000000000001</v>
      </c>
      <c r="L53" s="514">
        <v>1.89</v>
      </c>
      <c r="M53" s="475">
        <v>1.9159999999999999</v>
      </c>
      <c r="N53" s="475">
        <v>1.7589999999999999</v>
      </c>
      <c r="O53" s="475">
        <v>1.5</v>
      </c>
      <c r="P53" s="1150">
        <v>1.5589999999999999</v>
      </c>
    </row>
    <row r="54" spans="1:16" s="486" customFormat="1" x14ac:dyDescent="0.2">
      <c r="A54" s="361" t="s">
        <v>5</v>
      </c>
      <c r="B54" s="512" t="s">
        <v>8</v>
      </c>
      <c r="C54" s="512" t="s">
        <v>8</v>
      </c>
      <c r="D54" s="512" t="s">
        <v>8</v>
      </c>
      <c r="E54" s="512" t="s">
        <v>8</v>
      </c>
      <c r="F54" s="514" t="s">
        <v>8</v>
      </c>
      <c r="G54" s="513">
        <v>99.6</v>
      </c>
      <c r="H54" s="513">
        <v>90.1</v>
      </c>
      <c r="I54" s="514">
        <v>99.7</v>
      </c>
      <c r="J54" s="514">
        <v>96.8</v>
      </c>
      <c r="K54" s="514">
        <v>104.6</v>
      </c>
      <c r="L54" s="514">
        <v>96.6</v>
      </c>
      <c r="M54" s="475">
        <v>101.4</v>
      </c>
      <c r="N54" s="475">
        <v>91.8</v>
      </c>
      <c r="O54" s="475">
        <v>83.9</v>
      </c>
      <c r="P54" s="748">
        <v>105.62330623306234</v>
      </c>
    </row>
    <row r="55" spans="1:16" s="486" customFormat="1" x14ac:dyDescent="0.2">
      <c r="A55" s="361" t="s">
        <v>454</v>
      </c>
      <c r="B55" s="518" t="s">
        <v>4</v>
      </c>
      <c r="C55" s="518" t="s">
        <v>4</v>
      </c>
      <c r="D55" s="518" t="s">
        <v>4</v>
      </c>
      <c r="E55" s="518" t="s">
        <v>4</v>
      </c>
      <c r="F55" s="518" t="s">
        <v>4</v>
      </c>
      <c r="G55" s="518" t="s">
        <v>4</v>
      </c>
      <c r="H55" s="518" t="s">
        <v>4</v>
      </c>
      <c r="I55" s="518" t="s">
        <v>4</v>
      </c>
      <c r="J55" s="518" t="s">
        <v>4</v>
      </c>
      <c r="K55" s="518" t="s">
        <v>4</v>
      </c>
      <c r="L55" s="518" t="s">
        <v>4</v>
      </c>
      <c r="M55" s="518" t="s">
        <v>4</v>
      </c>
      <c r="N55" s="518" t="s">
        <v>4</v>
      </c>
      <c r="O55" s="475" t="s">
        <v>4</v>
      </c>
      <c r="P55" s="1150" t="s">
        <v>4</v>
      </c>
    </row>
    <row r="56" spans="1:16" s="486" customFormat="1" x14ac:dyDescent="0.2">
      <c r="A56" s="361" t="s">
        <v>455</v>
      </c>
      <c r="B56" s="518" t="s">
        <v>4</v>
      </c>
      <c r="C56" s="518" t="s">
        <v>4</v>
      </c>
      <c r="D56" s="518" t="s">
        <v>4</v>
      </c>
      <c r="E56" s="518" t="s">
        <v>4</v>
      </c>
      <c r="F56" s="518" t="s">
        <v>4</v>
      </c>
      <c r="G56" s="518" t="s">
        <v>4</v>
      </c>
      <c r="H56" s="518" t="s">
        <v>4</v>
      </c>
      <c r="I56" s="518" t="s">
        <v>4</v>
      </c>
      <c r="J56" s="518" t="s">
        <v>4</v>
      </c>
      <c r="K56" s="518" t="s">
        <v>4</v>
      </c>
      <c r="L56" s="518" t="s">
        <v>4</v>
      </c>
      <c r="M56" s="518" t="s">
        <v>4</v>
      </c>
      <c r="N56" s="518" t="s">
        <v>4</v>
      </c>
      <c r="O56" s="475" t="s">
        <v>4</v>
      </c>
      <c r="P56" s="1150" t="s">
        <v>4</v>
      </c>
    </row>
    <row r="57" spans="1:16" s="486" customFormat="1" x14ac:dyDescent="0.2">
      <c r="A57" s="361" t="s">
        <v>456</v>
      </c>
      <c r="B57" s="512" t="s">
        <v>8</v>
      </c>
      <c r="C57" s="512" t="s">
        <v>8</v>
      </c>
      <c r="D57" s="512" t="s">
        <v>8</v>
      </c>
      <c r="E57" s="512" t="s">
        <v>8</v>
      </c>
      <c r="F57" s="514">
        <v>5.3</v>
      </c>
      <c r="G57" s="513">
        <v>5.2</v>
      </c>
      <c r="H57" s="513">
        <v>5</v>
      </c>
      <c r="I57" s="514">
        <v>5</v>
      </c>
      <c r="J57" s="514">
        <v>4.8</v>
      </c>
      <c r="K57" s="514">
        <v>4.7</v>
      </c>
      <c r="L57" s="514">
        <v>4.9000000000000004</v>
      </c>
      <c r="M57" s="475">
        <v>4.8</v>
      </c>
      <c r="N57" s="475">
        <v>4.7</v>
      </c>
      <c r="O57" s="475">
        <v>3.8</v>
      </c>
      <c r="P57" s="748">
        <v>4.4000000000000004</v>
      </c>
    </row>
    <row r="58" spans="1:16" s="486" customFormat="1" x14ac:dyDescent="0.2">
      <c r="A58" s="361" t="s">
        <v>457</v>
      </c>
      <c r="B58" s="512" t="s">
        <v>8</v>
      </c>
      <c r="C58" s="512" t="s">
        <v>8</v>
      </c>
      <c r="D58" s="512" t="s">
        <v>8</v>
      </c>
      <c r="E58" s="512" t="s">
        <v>8</v>
      </c>
      <c r="F58" s="514">
        <v>5.3</v>
      </c>
      <c r="G58" s="514">
        <v>6</v>
      </c>
      <c r="H58" s="514">
        <v>6.3</v>
      </c>
      <c r="I58" s="514">
        <v>7.4</v>
      </c>
      <c r="J58" s="514">
        <v>7.4</v>
      </c>
      <c r="K58" s="514">
        <v>7.4</v>
      </c>
      <c r="L58" s="514" t="s">
        <v>8</v>
      </c>
      <c r="M58" s="475" t="s">
        <v>8</v>
      </c>
      <c r="N58" s="475" t="s">
        <v>8</v>
      </c>
      <c r="O58" s="475" t="s">
        <v>8</v>
      </c>
      <c r="P58" s="1150" t="s">
        <v>8</v>
      </c>
    </row>
    <row r="59" spans="1:16" s="486" customFormat="1" x14ac:dyDescent="0.2">
      <c r="A59" s="361" t="s">
        <v>458</v>
      </c>
      <c r="B59" s="512" t="s">
        <v>8</v>
      </c>
      <c r="C59" s="512" t="s">
        <v>8</v>
      </c>
      <c r="D59" s="512" t="s">
        <v>8</v>
      </c>
      <c r="E59" s="512" t="s">
        <v>8</v>
      </c>
      <c r="F59" s="514">
        <v>4</v>
      </c>
      <c r="G59" s="513">
        <v>4.2</v>
      </c>
      <c r="H59" s="513">
        <v>5</v>
      </c>
      <c r="I59" s="514">
        <v>5.4</v>
      </c>
      <c r="J59" s="514">
        <v>5.0999999999999996</v>
      </c>
      <c r="K59" s="514">
        <v>5.0999999999999996</v>
      </c>
      <c r="L59" s="514">
        <v>5.2</v>
      </c>
      <c r="M59" s="475">
        <v>4.9000000000000004</v>
      </c>
      <c r="N59" s="475">
        <v>4.5999999999999996</v>
      </c>
      <c r="O59" s="475">
        <v>1.7</v>
      </c>
      <c r="P59" s="748">
        <v>2.2999999999999998</v>
      </c>
    </row>
    <row r="60" spans="1:16" s="486" customFormat="1" x14ac:dyDescent="0.2">
      <c r="A60" s="361" t="s">
        <v>459</v>
      </c>
      <c r="B60" s="488"/>
      <c r="C60" s="488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75"/>
      <c r="P60" s="1178"/>
    </row>
    <row r="61" spans="1:16" s="486" customFormat="1" x14ac:dyDescent="0.2">
      <c r="A61" s="361" t="s">
        <v>42</v>
      </c>
      <c r="B61" s="512">
        <v>58583.3</v>
      </c>
      <c r="C61" s="512">
        <v>69466</v>
      </c>
      <c r="D61" s="512">
        <v>83933</v>
      </c>
      <c r="E61" s="512">
        <v>93378</v>
      </c>
      <c r="F61" s="512">
        <v>103146.2</v>
      </c>
      <c r="G61" s="512">
        <v>107795.91429877232</v>
      </c>
      <c r="H61" s="512">
        <v>125691.67508822586</v>
      </c>
      <c r="I61" s="512">
        <v>143154.6016137166</v>
      </c>
      <c r="J61" s="512">
        <v>168487</v>
      </c>
      <c r="K61" s="512">
        <v>196830</v>
      </c>
      <c r="L61" s="512">
        <v>240497</v>
      </c>
      <c r="M61" s="439">
        <v>269003</v>
      </c>
      <c r="N61" s="439">
        <v>364732</v>
      </c>
      <c r="O61" s="439">
        <v>439456</v>
      </c>
      <c r="P61" s="744">
        <v>472381</v>
      </c>
    </row>
    <row r="62" spans="1:16" s="486" customFormat="1" x14ac:dyDescent="0.2">
      <c r="A62" s="361" t="s">
        <v>43</v>
      </c>
      <c r="B62" s="522">
        <v>397.6</v>
      </c>
      <c r="C62" s="522">
        <v>473.8</v>
      </c>
      <c r="D62" s="522">
        <v>562.9</v>
      </c>
      <c r="E62" s="522">
        <v>613.79999999999995</v>
      </c>
      <c r="F62" s="522">
        <v>575.6</v>
      </c>
      <c r="G62" s="522">
        <v>486.2</v>
      </c>
      <c r="H62" s="522">
        <v>367.3</v>
      </c>
      <c r="I62" s="522">
        <v>439.1</v>
      </c>
      <c r="J62" s="522">
        <v>488.8</v>
      </c>
      <c r="K62" s="522">
        <v>514.20000000000005</v>
      </c>
      <c r="L62" s="522">
        <v>582.4</v>
      </c>
      <c r="M62" s="459">
        <v>631.4</v>
      </c>
      <c r="N62" s="459">
        <v>792.5</v>
      </c>
      <c r="O62" s="475">
        <v>963.1</v>
      </c>
      <c r="P62" s="749">
        <v>1006.3</v>
      </c>
    </row>
    <row r="63" spans="1:16" s="486" customFormat="1" x14ac:dyDescent="0.2">
      <c r="A63" s="361" t="s">
        <v>460</v>
      </c>
      <c r="B63" s="514">
        <v>112.85769327091641</v>
      </c>
      <c r="C63" s="514">
        <v>118.57645438205084</v>
      </c>
      <c r="D63" s="514">
        <v>120.82601560475628</v>
      </c>
      <c r="E63" s="514">
        <v>111.25302324473093</v>
      </c>
      <c r="F63" s="514">
        <v>110.46092227291224</v>
      </c>
      <c r="G63" s="514">
        <v>104.1</v>
      </c>
      <c r="H63" s="514">
        <v>116.60152048050058</v>
      </c>
      <c r="I63" s="514">
        <v>113.8934631217486</v>
      </c>
      <c r="J63" s="514">
        <v>117.69583240826549</v>
      </c>
      <c r="K63" s="514">
        <v>116.82206935846682</v>
      </c>
      <c r="L63" s="514">
        <v>122.18513437992175</v>
      </c>
      <c r="M63" s="475">
        <v>111.85295450670903</v>
      </c>
      <c r="N63" s="412">
        <v>135.6</v>
      </c>
      <c r="O63" s="475">
        <v>120.5</v>
      </c>
      <c r="P63" s="749">
        <v>107.5</v>
      </c>
    </row>
    <row r="64" spans="1:16" s="486" customFormat="1" x14ac:dyDescent="0.2">
      <c r="A64" s="361" t="s">
        <v>461</v>
      </c>
      <c r="B64" s="514">
        <v>106.1</v>
      </c>
      <c r="C64" s="514">
        <v>110.6</v>
      </c>
      <c r="D64" s="514">
        <v>113.9</v>
      </c>
      <c r="E64" s="514">
        <v>103.6</v>
      </c>
      <c r="F64" s="514">
        <v>101.8</v>
      </c>
      <c r="G64" s="514">
        <v>97.686811775104502</v>
      </c>
      <c r="H64" s="514">
        <v>103.27858324225029</v>
      </c>
      <c r="I64" s="514">
        <v>106.44248889883046</v>
      </c>
      <c r="J64" s="514">
        <v>111.3</v>
      </c>
      <c r="K64" s="514">
        <v>110.71090047393365</v>
      </c>
      <c r="L64" s="514">
        <v>114.52671040299906</v>
      </c>
      <c r="M64" s="475">
        <v>103.22878228782288</v>
      </c>
      <c r="N64" s="412">
        <v>117.4</v>
      </c>
      <c r="O64" s="475">
        <v>105</v>
      </c>
      <c r="P64" s="749">
        <v>97.6</v>
      </c>
    </row>
    <row r="65" spans="1:16" s="486" customFormat="1" x14ac:dyDescent="0.2">
      <c r="A65" s="361" t="s">
        <v>57</v>
      </c>
      <c r="B65" s="512" t="s">
        <v>8</v>
      </c>
      <c r="C65" s="512" t="s">
        <v>8</v>
      </c>
      <c r="D65" s="512" t="s">
        <v>8</v>
      </c>
      <c r="E65" s="512" t="s">
        <v>8</v>
      </c>
      <c r="F65" s="512" t="s">
        <v>8</v>
      </c>
      <c r="G65" s="512" t="s">
        <v>8</v>
      </c>
      <c r="H65" s="512" t="s">
        <v>8</v>
      </c>
      <c r="I65" s="512" t="s">
        <v>8</v>
      </c>
      <c r="J65" s="512" t="s">
        <v>8</v>
      </c>
      <c r="K65" s="512" t="s">
        <v>8</v>
      </c>
      <c r="L65" s="512" t="s">
        <v>8</v>
      </c>
      <c r="M65" s="439" t="s">
        <v>8</v>
      </c>
      <c r="N65" s="412" t="s">
        <v>8</v>
      </c>
      <c r="O65" s="475" t="s">
        <v>8</v>
      </c>
      <c r="P65" s="1178" t="s">
        <v>8</v>
      </c>
    </row>
    <row r="66" spans="1:16" s="486" customFormat="1" ht="22.5" x14ac:dyDescent="0.2">
      <c r="A66" s="361" t="s">
        <v>75</v>
      </c>
      <c r="B66" s="151" t="s">
        <v>79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109">
        <v>28284</v>
      </c>
      <c r="K66" s="12">
        <v>42500</v>
      </c>
      <c r="L66" s="12">
        <v>42500</v>
      </c>
      <c r="M66" s="30">
        <v>42500</v>
      </c>
      <c r="N66" s="30">
        <v>60000</v>
      </c>
      <c r="O66" s="439">
        <v>70000</v>
      </c>
      <c r="P66" s="1178">
        <v>85000</v>
      </c>
    </row>
    <row r="67" spans="1:16" s="486" customFormat="1" x14ac:dyDescent="0.2">
      <c r="A67" s="1212" t="s">
        <v>80</v>
      </c>
      <c r="B67" s="1212"/>
      <c r="C67" s="1212"/>
      <c r="D67" s="1212"/>
      <c r="E67" s="1212"/>
      <c r="F67" s="1212"/>
      <c r="G67" s="1212"/>
      <c r="H67" s="1212"/>
      <c r="I67" s="1212"/>
      <c r="J67" s="1212"/>
      <c r="K67" s="1212"/>
      <c r="L67" s="1212"/>
      <c r="M67" s="1212"/>
      <c r="N67" s="1212"/>
      <c r="O67" s="1217"/>
      <c r="P67" s="1212"/>
    </row>
    <row r="68" spans="1:16" s="486" customFormat="1" x14ac:dyDescent="0.2">
      <c r="A68" s="361" t="s">
        <v>242</v>
      </c>
      <c r="B68" s="575"/>
      <c r="C68" s="575"/>
      <c r="D68" s="575"/>
      <c r="E68" s="575"/>
      <c r="F68" s="575"/>
      <c r="G68" s="575"/>
      <c r="H68" s="575"/>
      <c r="I68" s="575"/>
      <c r="J68" s="576"/>
      <c r="K68" s="576"/>
      <c r="L68" s="577"/>
      <c r="M68" s="577"/>
      <c r="N68" s="578"/>
      <c r="O68" s="490"/>
      <c r="P68" s="1143"/>
    </row>
    <row r="69" spans="1:16" s="486" customFormat="1" x14ac:dyDescent="0.2">
      <c r="A69" s="361" t="s">
        <v>82</v>
      </c>
      <c r="B69" s="541">
        <v>9530.7999999999993</v>
      </c>
      <c r="C69" s="541">
        <v>9843.1</v>
      </c>
      <c r="D69" s="541">
        <v>12142.2</v>
      </c>
      <c r="E69" s="541">
        <v>14977.7</v>
      </c>
      <c r="F69" s="541">
        <v>17634.2</v>
      </c>
      <c r="G69" s="541">
        <v>16564.5</v>
      </c>
      <c r="H69" s="541">
        <v>12886.356</v>
      </c>
      <c r="I69" s="579">
        <v>18675.958999999999</v>
      </c>
      <c r="J69" s="579">
        <v>24347.061000000002</v>
      </c>
      <c r="K69" s="579">
        <v>41102.572999999997</v>
      </c>
      <c r="L69" s="580">
        <v>24690.101999999999</v>
      </c>
      <c r="M69" s="541">
        <v>38706.091</v>
      </c>
      <c r="N69" s="542">
        <v>53426.508999999998</v>
      </c>
      <c r="O69" s="543">
        <v>57257.978000000003</v>
      </c>
      <c r="P69" s="1172">
        <v>61184.305999999997</v>
      </c>
    </row>
    <row r="70" spans="1:16" s="486" customFormat="1" x14ac:dyDescent="0.2">
      <c r="A70" s="361" t="s">
        <v>84</v>
      </c>
      <c r="B70" s="541">
        <v>64.7</v>
      </c>
      <c r="C70" s="541">
        <v>67.099999999999994</v>
      </c>
      <c r="D70" s="541">
        <v>81.400000000000006</v>
      </c>
      <c r="E70" s="541">
        <v>98.5</v>
      </c>
      <c r="F70" s="541">
        <v>98.4</v>
      </c>
      <c r="G70" s="541">
        <v>74.7</v>
      </c>
      <c r="H70" s="541">
        <v>37.700000000000003</v>
      </c>
      <c r="I70" s="579">
        <v>57.3</v>
      </c>
      <c r="J70" s="579">
        <v>70.599999999999994</v>
      </c>
      <c r="K70" s="579">
        <v>107.4</v>
      </c>
      <c r="L70" s="580">
        <v>59.8</v>
      </c>
      <c r="M70" s="541">
        <v>90.6</v>
      </c>
      <c r="N70" s="542">
        <v>116.02351676511465</v>
      </c>
      <c r="O70" s="543">
        <v>125.5</v>
      </c>
      <c r="P70" s="1172">
        <v>130.33466683708247</v>
      </c>
    </row>
    <row r="71" spans="1:16" s="486" customFormat="1" x14ac:dyDescent="0.2">
      <c r="A71" s="361" t="s">
        <v>85</v>
      </c>
      <c r="B71" s="541">
        <v>120.99419682846619</v>
      </c>
      <c r="C71" s="541">
        <v>96.791700908402973</v>
      </c>
      <c r="D71" s="541">
        <v>117.25996087742149</v>
      </c>
      <c r="E71" s="541">
        <v>117.03267575873591</v>
      </c>
      <c r="F71" s="541">
        <v>111.81041601822719</v>
      </c>
      <c r="G71" s="541">
        <v>91.375434373257789</v>
      </c>
      <c r="H71" s="541">
        <v>75.639299435437152</v>
      </c>
      <c r="I71" s="541">
        <v>141.4</v>
      </c>
      <c r="J71" s="541">
        <v>121.7</v>
      </c>
      <c r="K71" s="579">
        <v>164.1</v>
      </c>
      <c r="L71" s="580">
        <v>59.8</v>
      </c>
      <c r="M71" s="580">
        <v>150.4</v>
      </c>
      <c r="N71" s="580">
        <v>130</v>
      </c>
      <c r="O71" s="581">
        <v>102.2</v>
      </c>
      <c r="P71" s="740">
        <v>105.4</v>
      </c>
    </row>
    <row r="72" spans="1:16" s="486" customFormat="1" ht="22.5" x14ac:dyDescent="0.2">
      <c r="A72" s="361" t="s">
        <v>463</v>
      </c>
      <c r="B72" s="541">
        <v>100</v>
      </c>
      <c r="C72" s="541">
        <v>96.791700908402987</v>
      </c>
      <c r="D72" s="541">
        <v>113.49791061778416</v>
      </c>
      <c r="E72" s="541">
        <v>132.82964172625123</v>
      </c>
      <c r="F72" s="541">
        <v>148.51737500964219</v>
      </c>
      <c r="G72" s="541">
        <v>135.70839653482076</v>
      </c>
      <c r="H72" s="541">
        <v>102.64888041400349</v>
      </c>
      <c r="I72" s="541">
        <v>145.14551690540094</v>
      </c>
      <c r="J72" s="541">
        <v>176.64209407387295</v>
      </c>
      <c r="K72" s="541">
        <v>289.86967637522548</v>
      </c>
      <c r="L72" s="541">
        <v>173.34206647238483</v>
      </c>
      <c r="M72" s="541">
        <v>260.70646797446682</v>
      </c>
      <c r="N72" s="542">
        <v>338.91840836680683</v>
      </c>
      <c r="O72" s="543">
        <f t="shared" ref="O72" si="1">N72*O71/100</f>
        <v>346.37461335087659</v>
      </c>
      <c r="P72" s="1172">
        <v>365.07884247182398</v>
      </c>
    </row>
    <row r="73" spans="1:16" s="486" customFormat="1" ht="15" x14ac:dyDescent="0.25">
      <c r="A73" s="361" t="s">
        <v>87</v>
      </c>
      <c r="B73" s="530" t="s">
        <v>462</v>
      </c>
      <c r="C73" s="530" t="s">
        <v>462</v>
      </c>
      <c r="D73" s="530" t="s">
        <v>462</v>
      </c>
      <c r="E73" s="530" t="s">
        <v>462</v>
      </c>
      <c r="F73" s="530" t="s">
        <v>462</v>
      </c>
      <c r="G73" s="530" t="s">
        <v>462</v>
      </c>
      <c r="H73" s="530" t="s">
        <v>462</v>
      </c>
      <c r="I73" s="530" t="s">
        <v>462</v>
      </c>
      <c r="J73" s="530" t="s">
        <v>462</v>
      </c>
      <c r="K73" s="530" t="s">
        <v>462</v>
      </c>
      <c r="L73" s="530" t="s">
        <v>462</v>
      </c>
      <c r="M73" s="530" t="s">
        <v>462</v>
      </c>
      <c r="N73" s="530" t="s">
        <v>462</v>
      </c>
      <c r="O73" s="531" t="s">
        <v>462</v>
      </c>
      <c r="P73" s="1179"/>
    </row>
    <row r="74" spans="1:16" s="486" customFormat="1" ht="15" x14ac:dyDescent="0.25">
      <c r="A74" s="361" t="s">
        <v>88</v>
      </c>
      <c r="B74" s="530" t="s">
        <v>462</v>
      </c>
      <c r="C74" s="530" t="s">
        <v>462</v>
      </c>
      <c r="D74" s="530" t="s">
        <v>462</v>
      </c>
      <c r="E74" s="530" t="s">
        <v>462</v>
      </c>
      <c r="F74" s="530" t="s">
        <v>462</v>
      </c>
      <c r="G74" s="530" t="s">
        <v>462</v>
      </c>
      <c r="H74" s="530" t="s">
        <v>462</v>
      </c>
      <c r="I74" s="530" t="s">
        <v>462</v>
      </c>
      <c r="J74" s="530" t="s">
        <v>462</v>
      </c>
      <c r="K74" s="530" t="s">
        <v>462</v>
      </c>
      <c r="L74" s="530" t="s">
        <v>462</v>
      </c>
      <c r="M74" s="530" t="s">
        <v>462</v>
      </c>
      <c r="N74" s="530" t="s">
        <v>462</v>
      </c>
      <c r="O74" s="531" t="s">
        <v>462</v>
      </c>
      <c r="P74" s="1179"/>
    </row>
    <row r="75" spans="1:16" s="486" customFormat="1" ht="22.5" x14ac:dyDescent="0.2">
      <c r="A75" s="361" t="s">
        <v>90</v>
      </c>
      <c r="B75" s="551" t="s">
        <v>462</v>
      </c>
      <c r="C75" s="551" t="s">
        <v>462</v>
      </c>
      <c r="D75" s="551" t="s">
        <v>462</v>
      </c>
      <c r="E75" s="551" t="s">
        <v>462</v>
      </c>
      <c r="F75" s="551" t="s">
        <v>462</v>
      </c>
      <c r="G75" s="551" t="s">
        <v>462</v>
      </c>
      <c r="H75" s="551" t="s">
        <v>462</v>
      </c>
      <c r="I75" s="551" t="s">
        <v>462</v>
      </c>
      <c r="J75" s="551" t="s">
        <v>462</v>
      </c>
      <c r="K75" s="551">
        <v>73</v>
      </c>
      <c r="L75" s="551">
        <v>77</v>
      </c>
      <c r="M75" s="551">
        <v>264.10000000000002</v>
      </c>
      <c r="N75" s="552">
        <v>166.5</v>
      </c>
      <c r="O75" s="552">
        <v>219.3</v>
      </c>
      <c r="P75" s="1025">
        <v>160.6</v>
      </c>
    </row>
    <row r="76" spans="1:16" s="486" customFormat="1" x14ac:dyDescent="0.2">
      <c r="A76" s="361" t="s">
        <v>91</v>
      </c>
      <c r="B76" s="551" t="s">
        <v>462</v>
      </c>
      <c r="C76" s="551" t="s">
        <v>462</v>
      </c>
      <c r="D76" s="551" t="s">
        <v>462</v>
      </c>
      <c r="E76" s="551" t="s">
        <v>462</v>
      </c>
      <c r="F76" s="551" t="s">
        <v>462</v>
      </c>
      <c r="G76" s="551" t="s">
        <v>462</v>
      </c>
      <c r="H76" s="551" t="s">
        <v>462</v>
      </c>
      <c r="I76" s="551" t="s">
        <v>462</v>
      </c>
      <c r="J76" s="551" t="s">
        <v>462</v>
      </c>
      <c r="K76" s="551">
        <v>1</v>
      </c>
      <c r="L76" s="551">
        <v>2</v>
      </c>
      <c r="M76" s="551">
        <v>2</v>
      </c>
      <c r="N76" s="552">
        <v>3</v>
      </c>
      <c r="O76" s="582">
        <v>2</v>
      </c>
      <c r="P76" s="1026">
        <v>1</v>
      </c>
    </row>
    <row r="77" spans="1:16" s="486" customFormat="1" x14ac:dyDescent="0.2">
      <c r="A77" s="361" t="s">
        <v>92</v>
      </c>
      <c r="B77" s="541"/>
      <c r="C77" s="541"/>
      <c r="D77" s="541"/>
      <c r="E77" s="541"/>
      <c r="F77" s="541"/>
      <c r="G77" s="541"/>
      <c r="H77" s="551"/>
      <c r="I77" s="551"/>
      <c r="J77" s="551"/>
      <c r="K77" s="551"/>
      <c r="L77" s="551"/>
      <c r="M77" s="551"/>
      <c r="N77" s="552"/>
      <c r="O77" s="582"/>
      <c r="P77" s="1026"/>
    </row>
    <row r="78" spans="1:16" s="486" customFormat="1" x14ac:dyDescent="0.2">
      <c r="A78" s="361" t="s">
        <v>245</v>
      </c>
      <c r="B78" s="551" t="s">
        <v>462</v>
      </c>
      <c r="C78" s="551" t="s">
        <v>462</v>
      </c>
      <c r="D78" s="551" t="s">
        <v>462</v>
      </c>
      <c r="E78" s="551" t="s">
        <v>462</v>
      </c>
      <c r="F78" s="551" t="s">
        <v>462</v>
      </c>
      <c r="G78" s="551" t="s">
        <v>462</v>
      </c>
      <c r="H78" s="551" t="s">
        <v>462</v>
      </c>
      <c r="I78" s="551" t="s">
        <v>462</v>
      </c>
      <c r="J78" s="551" t="s">
        <v>462</v>
      </c>
      <c r="K78" s="551" t="s">
        <v>462</v>
      </c>
      <c r="L78" s="551" t="s">
        <v>462</v>
      </c>
      <c r="M78" s="551" t="s">
        <v>462</v>
      </c>
      <c r="N78" s="552" t="s">
        <v>462</v>
      </c>
      <c r="O78" s="582" t="s">
        <v>8</v>
      </c>
      <c r="P78" s="1026" t="s">
        <v>8</v>
      </c>
    </row>
    <row r="79" spans="1:16" s="486" customFormat="1" x14ac:dyDescent="0.2">
      <c r="A79" s="361" t="s">
        <v>94</v>
      </c>
      <c r="B79" s="551" t="s">
        <v>462</v>
      </c>
      <c r="C79" s="551" t="s">
        <v>462</v>
      </c>
      <c r="D79" s="551" t="s">
        <v>462</v>
      </c>
      <c r="E79" s="551" t="s">
        <v>462</v>
      </c>
      <c r="F79" s="551" t="s">
        <v>462</v>
      </c>
      <c r="G79" s="551" t="s">
        <v>462</v>
      </c>
      <c r="H79" s="551" t="s">
        <v>462</v>
      </c>
      <c r="I79" s="551" t="s">
        <v>462</v>
      </c>
      <c r="J79" s="551" t="s">
        <v>462</v>
      </c>
      <c r="K79" s="551" t="s">
        <v>462</v>
      </c>
      <c r="L79" s="551" t="s">
        <v>462</v>
      </c>
      <c r="M79" s="551" t="s">
        <v>462</v>
      </c>
      <c r="N79" s="552" t="s">
        <v>462</v>
      </c>
      <c r="O79" s="582" t="s">
        <v>8</v>
      </c>
      <c r="P79" s="1026" t="s">
        <v>8</v>
      </c>
    </row>
    <row r="80" spans="1:16" s="486" customFormat="1" x14ac:dyDescent="0.2">
      <c r="A80" s="361" t="s">
        <v>95</v>
      </c>
      <c r="B80" s="551" t="s">
        <v>462</v>
      </c>
      <c r="C80" s="551" t="s">
        <v>462</v>
      </c>
      <c r="D80" s="551" t="s">
        <v>462</v>
      </c>
      <c r="E80" s="551" t="s">
        <v>462</v>
      </c>
      <c r="F80" s="551" t="s">
        <v>462</v>
      </c>
      <c r="G80" s="551" t="s">
        <v>462</v>
      </c>
      <c r="H80" s="551" t="s">
        <v>462</v>
      </c>
      <c r="I80" s="551" t="s">
        <v>462</v>
      </c>
      <c r="J80" s="551" t="s">
        <v>462</v>
      </c>
      <c r="K80" s="551">
        <v>1</v>
      </c>
      <c r="L80" s="551">
        <v>2</v>
      </c>
      <c r="M80" s="551">
        <v>1</v>
      </c>
      <c r="N80" s="552">
        <v>1</v>
      </c>
      <c r="O80" s="582">
        <v>1</v>
      </c>
      <c r="P80" s="1026" t="s">
        <v>8</v>
      </c>
    </row>
    <row r="81" spans="1:16" s="486" customFormat="1" x14ac:dyDescent="0.2">
      <c r="A81" s="361" t="s">
        <v>246</v>
      </c>
      <c r="B81" s="551" t="s">
        <v>462</v>
      </c>
      <c r="C81" s="551" t="s">
        <v>462</v>
      </c>
      <c r="D81" s="551" t="s">
        <v>462</v>
      </c>
      <c r="E81" s="551" t="s">
        <v>462</v>
      </c>
      <c r="F81" s="551" t="s">
        <v>462</v>
      </c>
      <c r="G81" s="551" t="s">
        <v>462</v>
      </c>
      <c r="H81" s="551" t="s">
        <v>462</v>
      </c>
      <c r="I81" s="551" t="s">
        <v>462</v>
      </c>
      <c r="J81" s="551" t="s">
        <v>462</v>
      </c>
      <c r="K81" s="551" t="s">
        <v>462</v>
      </c>
      <c r="L81" s="551" t="s">
        <v>462</v>
      </c>
      <c r="M81" s="551">
        <v>1</v>
      </c>
      <c r="N81" s="552">
        <v>2</v>
      </c>
      <c r="O81" s="582">
        <v>1</v>
      </c>
      <c r="P81" s="1026">
        <v>1</v>
      </c>
    </row>
    <row r="82" spans="1:16" s="486" customFormat="1" ht="22.5" x14ac:dyDescent="0.2">
      <c r="A82" s="361" t="s">
        <v>97</v>
      </c>
      <c r="B82" s="551" t="s">
        <v>462</v>
      </c>
      <c r="C82" s="551" t="s">
        <v>462</v>
      </c>
      <c r="D82" s="551" t="s">
        <v>462</v>
      </c>
      <c r="E82" s="551" t="s">
        <v>462</v>
      </c>
      <c r="F82" s="551" t="s">
        <v>462</v>
      </c>
      <c r="G82" s="551" t="s">
        <v>462</v>
      </c>
      <c r="H82" s="551" t="s">
        <v>462</v>
      </c>
      <c r="I82" s="551" t="s">
        <v>462</v>
      </c>
      <c r="J82" s="551" t="s">
        <v>462</v>
      </c>
      <c r="K82" s="551">
        <v>1</v>
      </c>
      <c r="L82" s="551">
        <v>2</v>
      </c>
      <c r="M82" s="551">
        <v>8</v>
      </c>
      <c r="N82" s="552">
        <v>13</v>
      </c>
      <c r="O82" s="582">
        <v>11</v>
      </c>
      <c r="P82" s="1026">
        <v>8</v>
      </c>
    </row>
    <row r="83" spans="1:16" s="486" customFormat="1" x14ac:dyDescent="0.2">
      <c r="A83" s="361" t="s">
        <v>98</v>
      </c>
      <c r="B83" s="551" t="s">
        <v>462</v>
      </c>
      <c r="C83" s="551" t="s">
        <v>462</v>
      </c>
      <c r="D83" s="551" t="s">
        <v>462</v>
      </c>
      <c r="E83" s="551" t="s">
        <v>462</v>
      </c>
      <c r="F83" s="551" t="s">
        <v>462</v>
      </c>
      <c r="G83" s="551" t="s">
        <v>462</v>
      </c>
      <c r="H83" s="551" t="s">
        <v>462</v>
      </c>
      <c r="I83" s="551" t="s">
        <v>462</v>
      </c>
      <c r="J83" s="551" t="s">
        <v>462</v>
      </c>
      <c r="K83" s="551">
        <v>1</v>
      </c>
      <c r="L83" s="551">
        <v>2</v>
      </c>
      <c r="M83" s="551">
        <v>8</v>
      </c>
      <c r="N83" s="552">
        <v>12</v>
      </c>
      <c r="O83" s="582">
        <v>11</v>
      </c>
      <c r="P83" s="1026">
        <v>8</v>
      </c>
    </row>
    <row r="84" spans="1:16" s="486" customFormat="1" x14ac:dyDescent="0.2">
      <c r="A84" s="361" t="s">
        <v>99</v>
      </c>
      <c r="B84" s="541"/>
      <c r="C84" s="541"/>
      <c r="D84" s="541"/>
      <c r="E84" s="541"/>
      <c r="F84" s="541"/>
      <c r="G84" s="541"/>
      <c r="H84" s="551"/>
      <c r="I84" s="551"/>
      <c r="J84" s="551"/>
      <c r="K84" s="551"/>
      <c r="L84" s="551"/>
      <c r="M84" s="551"/>
      <c r="N84" s="552"/>
      <c r="O84" s="582"/>
      <c r="P84" s="1026"/>
    </row>
    <row r="85" spans="1:16" s="486" customFormat="1" x14ac:dyDescent="0.2">
      <c r="A85" s="361" t="s">
        <v>100</v>
      </c>
      <c r="B85" s="551" t="s">
        <v>462</v>
      </c>
      <c r="C85" s="551" t="s">
        <v>462</v>
      </c>
      <c r="D85" s="551" t="s">
        <v>462</v>
      </c>
      <c r="E85" s="551" t="s">
        <v>462</v>
      </c>
      <c r="F85" s="551" t="s">
        <v>462</v>
      </c>
      <c r="G85" s="551" t="s">
        <v>462</v>
      </c>
      <c r="H85" s="551" t="s">
        <v>462</v>
      </c>
      <c r="I85" s="551" t="s">
        <v>462</v>
      </c>
      <c r="J85" s="551" t="s">
        <v>462</v>
      </c>
      <c r="K85" s="551" t="s">
        <v>462</v>
      </c>
      <c r="L85" s="551" t="s">
        <v>462</v>
      </c>
      <c r="M85" s="551" t="s">
        <v>462</v>
      </c>
      <c r="N85" s="552">
        <v>1</v>
      </c>
      <c r="O85" s="582" t="s">
        <v>8</v>
      </c>
      <c r="P85" s="1026" t="s">
        <v>8</v>
      </c>
    </row>
    <row r="86" spans="1:16" s="486" customFormat="1" x14ac:dyDescent="0.2">
      <c r="A86" s="361" t="s">
        <v>102</v>
      </c>
      <c r="B86" s="551" t="s">
        <v>462</v>
      </c>
      <c r="C86" s="551" t="s">
        <v>462</v>
      </c>
      <c r="D86" s="551" t="s">
        <v>462</v>
      </c>
      <c r="E86" s="551" t="s">
        <v>462</v>
      </c>
      <c r="F86" s="551" t="s">
        <v>462</v>
      </c>
      <c r="G86" s="551" t="s">
        <v>462</v>
      </c>
      <c r="H86" s="551" t="s">
        <v>462</v>
      </c>
      <c r="I86" s="551" t="s">
        <v>462</v>
      </c>
      <c r="J86" s="551" t="s">
        <v>462</v>
      </c>
      <c r="K86" s="551" t="s">
        <v>462</v>
      </c>
      <c r="L86" s="551" t="s">
        <v>462</v>
      </c>
      <c r="M86" s="551" t="s">
        <v>462</v>
      </c>
      <c r="N86" s="552" t="s">
        <v>462</v>
      </c>
      <c r="O86" s="582" t="s">
        <v>8</v>
      </c>
      <c r="P86" s="1026" t="s">
        <v>8</v>
      </c>
    </row>
    <row r="87" spans="1:16" s="486" customFormat="1" x14ac:dyDescent="0.2">
      <c r="A87" s="361" t="s">
        <v>103</v>
      </c>
      <c r="B87" s="551" t="s">
        <v>462</v>
      </c>
      <c r="C87" s="551" t="s">
        <v>462</v>
      </c>
      <c r="D87" s="551" t="s">
        <v>462</v>
      </c>
      <c r="E87" s="551" t="s">
        <v>462</v>
      </c>
      <c r="F87" s="551" t="s">
        <v>462</v>
      </c>
      <c r="G87" s="551" t="s">
        <v>462</v>
      </c>
      <c r="H87" s="551" t="s">
        <v>462</v>
      </c>
      <c r="I87" s="551" t="s">
        <v>462</v>
      </c>
      <c r="J87" s="551" t="s">
        <v>462</v>
      </c>
      <c r="K87" s="551" t="s">
        <v>462</v>
      </c>
      <c r="L87" s="551" t="s">
        <v>462</v>
      </c>
      <c r="M87" s="551" t="s">
        <v>462</v>
      </c>
      <c r="N87" s="552" t="s">
        <v>462</v>
      </c>
      <c r="O87" s="582" t="s">
        <v>8</v>
      </c>
      <c r="P87" s="1026" t="s">
        <v>8</v>
      </c>
    </row>
    <row r="88" spans="1:16" s="486" customFormat="1" x14ac:dyDescent="0.2">
      <c r="A88" s="361" t="s">
        <v>104</v>
      </c>
      <c r="B88" s="551" t="s">
        <v>462</v>
      </c>
      <c r="C88" s="551" t="s">
        <v>462</v>
      </c>
      <c r="D88" s="551" t="s">
        <v>462</v>
      </c>
      <c r="E88" s="551" t="s">
        <v>462</v>
      </c>
      <c r="F88" s="551" t="s">
        <v>462</v>
      </c>
      <c r="G88" s="551" t="s">
        <v>462</v>
      </c>
      <c r="H88" s="551" t="s">
        <v>462</v>
      </c>
      <c r="I88" s="551" t="s">
        <v>462</v>
      </c>
      <c r="J88" s="551" t="s">
        <v>462</v>
      </c>
      <c r="K88" s="551" t="s">
        <v>462</v>
      </c>
      <c r="L88" s="551" t="s">
        <v>462</v>
      </c>
      <c r="M88" s="551" t="s">
        <v>462</v>
      </c>
      <c r="N88" s="552" t="s">
        <v>462</v>
      </c>
      <c r="O88" s="582" t="s">
        <v>8</v>
      </c>
      <c r="P88" s="1026" t="s">
        <v>8</v>
      </c>
    </row>
    <row r="89" spans="1:16" s="486" customFormat="1" x14ac:dyDescent="0.2">
      <c r="A89" s="1212" t="s">
        <v>105</v>
      </c>
      <c r="B89" s="1212"/>
      <c r="C89" s="1212"/>
      <c r="D89" s="1212"/>
      <c r="E89" s="1212"/>
      <c r="F89" s="1212"/>
      <c r="G89" s="1212"/>
      <c r="H89" s="1212"/>
      <c r="I89" s="1212"/>
      <c r="J89" s="1212"/>
      <c r="K89" s="1212"/>
      <c r="L89" s="1212"/>
      <c r="M89" s="1212"/>
      <c r="N89" s="1212"/>
      <c r="O89" s="1217"/>
      <c r="P89" s="1212"/>
    </row>
    <row r="90" spans="1:16" s="486" customFormat="1" x14ac:dyDescent="0.2">
      <c r="A90" s="417" t="s">
        <v>106</v>
      </c>
      <c r="B90" s="583"/>
      <c r="C90" s="583"/>
      <c r="D90" s="583"/>
      <c r="E90" s="583"/>
      <c r="F90" s="583"/>
      <c r="G90" s="583"/>
      <c r="H90" s="583"/>
      <c r="I90" s="583"/>
      <c r="J90" s="510"/>
      <c r="K90" s="510"/>
      <c r="L90" s="528"/>
      <c r="M90" s="529"/>
      <c r="N90" s="511"/>
      <c r="O90" s="490"/>
      <c r="P90" s="1143"/>
    </row>
    <row r="91" spans="1:16" s="486" customFormat="1" x14ac:dyDescent="0.2">
      <c r="A91" s="361" t="s">
        <v>82</v>
      </c>
      <c r="B91" s="67">
        <v>7583.4949999999999</v>
      </c>
      <c r="C91" s="67">
        <v>317320.47399999999</v>
      </c>
      <c r="D91" s="67">
        <v>305632.17</v>
      </c>
      <c r="E91" s="67">
        <v>291553.41899999999</v>
      </c>
      <c r="F91" s="67">
        <v>286932.72100000002</v>
      </c>
      <c r="G91" s="67">
        <v>233670.16399999999</v>
      </c>
      <c r="H91" s="67">
        <v>343434.42</v>
      </c>
      <c r="I91" s="67">
        <v>375176.95699999999</v>
      </c>
      <c r="J91" s="67">
        <v>480847.13900000002</v>
      </c>
      <c r="K91" s="67">
        <v>303762.91899999999</v>
      </c>
      <c r="L91" s="67">
        <v>410998.54499999998</v>
      </c>
      <c r="M91" s="67">
        <v>523593.86300000001</v>
      </c>
      <c r="N91" s="332">
        <v>779695.00899999996</v>
      </c>
      <c r="O91" s="332">
        <v>581600</v>
      </c>
      <c r="P91" s="1180">
        <v>771989.70299999998</v>
      </c>
    </row>
    <row r="92" spans="1:16" s="486" customFormat="1" x14ac:dyDescent="0.2">
      <c r="A92" s="361" t="s">
        <v>418</v>
      </c>
      <c r="B92" s="69">
        <v>0.8</v>
      </c>
      <c r="C92" s="69">
        <v>24</v>
      </c>
      <c r="D92" s="69">
        <v>23.6</v>
      </c>
      <c r="E92" s="69">
        <v>23</v>
      </c>
      <c r="F92" s="69">
        <v>21.007476779605337</v>
      </c>
      <c r="G92" s="69">
        <v>17.805574575244467</v>
      </c>
      <c r="H92" s="69">
        <v>19.2</v>
      </c>
      <c r="I92" s="69">
        <v>17.60794115398793</v>
      </c>
      <c r="J92" s="69">
        <v>20.57338613993938</v>
      </c>
      <c r="K92" s="69">
        <v>13.1</v>
      </c>
      <c r="L92" s="69">
        <v>15.4</v>
      </c>
      <c r="M92" s="69">
        <v>13.6</v>
      </c>
      <c r="N92" s="101">
        <v>22</v>
      </c>
      <c r="O92" s="490">
        <v>16.5</v>
      </c>
      <c r="P92" s="749">
        <v>18.8</v>
      </c>
    </row>
    <row r="93" spans="1:16" s="486" customFormat="1" x14ac:dyDescent="0.2">
      <c r="A93" s="361" t="s">
        <v>465</v>
      </c>
      <c r="B93" s="64" t="s">
        <v>4</v>
      </c>
      <c r="C93" s="64" t="s">
        <v>4</v>
      </c>
      <c r="D93" s="64" t="s">
        <v>4</v>
      </c>
      <c r="E93" s="64" t="s">
        <v>4</v>
      </c>
      <c r="F93" s="64" t="s">
        <v>4</v>
      </c>
      <c r="G93" s="64" t="s">
        <v>4</v>
      </c>
      <c r="H93" s="64" t="s">
        <v>4</v>
      </c>
      <c r="I93" s="64" t="s">
        <v>4</v>
      </c>
      <c r="J93" s="64" t="s">
        <v>4</v>
      </c>
      <c r="K93" s="64" t="s">
        <v>4</v>
      </c>
      <c r="L93" s="64" t="s">
        <v>4</v>
      </c>
      <c r="M93" s="64" t="s">
        <v>4</v>
      </c>
      <c r="N93" s="110" t="s">
        <v>4</v>
      </c>
      <c r="O93" s="110" t="s">
        <v>4</v>
      </c>
      <c r="P93" s="749" t="s">
        <v>4</v>
      </c>
    </row>
    <row r="94" spans="1:16" s="486" customFormat="1" x14ac:dyDescent="0.2">
      <c r="A94" s="419" t="s">
        <v>253</v>
      </c>
      <c r="B94" s="584"/>
      <c r="C94" s="584"/>
      <c r="D94" s="584"/>
      <c r="E94" s="584"/>
      <c r="F94" s="584"/>
      <c r="G94" s="584"/>
      <c r="H94" s="584"/>
      <c r="I94" s="584"/>
      <c r="J94" s="584"/>
      <c r="K94" s="584"/>
      <c r="L94" s="584"/>
      <c r="M94" s="584"/>
      <c r="N94" s="585"/>
      <c r="O94" s="490"/>
      <c r="P94" s="718"/>
    </row>
    <row r="95" spans="1:16" s="486" customFormat="1" x14ac:dyDescent="0.2">
      <c r="A95" s="361" t="s">
        <v>82</v>
      </c>
      <c r="B95" s="67">
        <v>31.986999999999998</v>
      </c>
      <c r="C95" s="67">
        <v>957.46900000000005</v>
      </c>
      <c r="D95" s="67">
        <v>41.536999999999999</v>
      </c>
      <c r="E95" s="67">
        <v>397.88299999999998</v>
      </c>
      <c r="F95" s="67">
        <v>552.45000000000005</v>
      </c>
      <c r="G95" s="67">
        <v>897.03</v>
      </c>
      <c r="H95" s="67">
        <v>2148.41</v>
      </c>
      <c r="I95" s="67">
        <v>1673.877</v>
      </c>
      <c r="J95" s="67">
        <v>1666.059</v>
      </c>
      <c r="K95" s="67">
        <v>1929.693</v>
      </c>
      <c r="L95" s="67">
        <v>2373.2669999999998</v>
      </c>
      <c r="M95" s="67">
        <v>2611.9119999999998</v>
      </c>
      <c r="N95" s="585">
        <v>3587.9989999999998</v>
      </c>
      <c r="O95" s="332">
        <v>8573</v>
      </c>
      <c r="P95" s="1180">
        <v>7101.201</v>
      </c>
    </row>
    <row r="96" spans="1:16" s="486" customFormat="1" x14ac:dyDescent="0.2">
      <c r="A96" s="361" t="s">
        <v>465</v>
      </c>
      <c r="B96" s="64" t="s">
        <v>4</v>
      </c>
      <c r="C96" s="64" t="s">
        <v>4</v>
      </c>
      <c r="D96" s="64" t="s">
        <v>4</v>
      </c>
      <c r="E96" s="64" t="s">
        <v>4</v>
      </c>
      <c r="F96" s="64" t="s">
        <v>4</v>
      </c>
      <c r="G96" s="64" t="s">
        <v>4</v>
      </c>
      <c r="H96" s="64" t="s">
        <v>4</v>
      </c>
      <c r="I96" s="64" t="s">
        <v>4</v>
      </c>
      <c r="J96" s="64" t="s">
        <v>4</v>
      </c>
      <c r="K96" s="64" t="s">
        <v>4</v>
      </c>
      <c r="L96" s="64" t="s">
        <v>4</v>
      </c>
      <c r="M96" s="64" t="s">
        <v>4</v>
      </c>
      <c r="N96" s="110" t="s">
        <v>4</v>
      </c>
      <c r="O96" s="110" t="s">
        <v>4</v>
      </c>
      <c r="P96" s="749" t="s">
        <v>4</v>
      </c>
    </row>
    <row r="97" spans="1:16" s="486" customFormat="1" x14ac:dyDescent="0.2">
      <c r="A97" s="417" t="s">
        <v>117</v>
      </c>
      <c r="B97" s="584"/>
      <c r="C97" s="584"/>
      <c r="D97" s="584"/>
      <c r="E97" s="584"/>
      <c r="F97" s="584"/>
      <c r="G97" s="584"/>
      <c r="H97" s="584"/>
      <c r="I97" s="584"/>
      <c r="J97" s="584"/>
      <c r="K97" s="584"/>
      <c r="L97" s="584"/>
      <c r="M97" s="584"/>
      <c r="N97" s="585"/>
      <c r="O97" s="490"/>
      <c r="P97" s="718"/>
    </row>
    <row r="98" spans="1:16" s="486" customFormat="1" x14ac:dyDescent="0.2">
      <c r="A98" s="361" t="s">
        <v>82</v>
      </c>
      <c r="B98" s="67">
        <v>6300.4549999999999</v>
      </c>
      <c r="C98" s="67">
        <v>313518.32799999998</v>
      </c>
      <c r="D98" s="67">
        <v>299555.48</v>
      </c>
      <c r="E98" s="67">
        <v>280256.78899999999</v>
      </c>
      <c r="F98" s="67">
        <v>273613.52</v>
      </c>
      <c r="G98" s="67">
        <v>221712.59599999999</v>
      </c>
      <c r="H98" s="67">
        <v>330034.99699999997</v>
      </c>
      <c r="I98" s="67">
        <v>359696.31599999999</v>
      </c>
      <c r="J98" s="67">
        <v>462981.91899999999</v>
      </c>
      <c r="K98" s="67">
        <v>286375.76500000001</v>
      </c>
      <c r="L98" s="67">
        <v>389124.92</v>
      </c>
      <c r="M98" s="67">
        <v>497651.51</v>
      </c>
      <c r="N98" s="586">
        <v>750256.17599999998</v>
      </c>
      <c r="O98" s="332">
        <v>541244</v>
      </c>
      <c r="P98" s="1180">
        <v>727031.38</v>
      </c>
    </row>
    <row r="99" spans="1:16" s="486" customFormat="1" x14ac:dyDescent="0.2">
      <c r="A99" s="361" t="s">
        <v>465</v>
      </c>
      <c r="B99" s="64" t="s">
        <v>4</v>
      </c>
      <c r="C99" s="64" t="s">
        <v>4</v>
      </c>
      <c r="D99" s="64" t="s">
        <v>4</v>
      </c>
      <c r="E99" s="64" t="s">
        <v>4</v>
      </c>
      <c r="F99" s="64" t="s">
        <v>4</v>
      </c>
      <c r="G99" s="64" t="s">
        <v>4</v>
      </c>
      <c r="H99" s="64" t="s">
        <v>4</v>
      </c>
      <c r="I99" s="64" t="s">
        <v>4</v>
      </c>
      <c r="J99" s="64" t="s">
        <v>4</v>
      </c>
      <c r="K99" s="64" t="s">
        <v>4</v>
      </c>
      <c r="L99" s="64" t="s">
        <v>4</v>
      </c>
      <c r="M99" s="64" t="s">
        <v>4</v>
      </c>
      <c r="N99" s="110" t="s">
        <v>4</v>
      </c>
      <c r="O99" s="110" t="s">
        <v>4</v>
      </c>
      <c r="P99" s="744" t="s">
        <v>4</v>
      </c>
    </row>
    <row r="100" spans="1:16" s="486" customFormat="1" x14ac:dyDescent="0.2">
      <c r="A100" s="538" t="s">
        <v>118</v>
      </c>
      <c r="B100" s="30">
        <v>798</v>
      </c>
      <c r="C100" s="30">
        <v>764</v>
      </c>
      <c r="D100" s="30">
        <v>857</v>
      </c>
      <c r="E100" s="30">
        <v>889</v>
      </c>
      <c r="F100" s="30">
        <v>635</v>
      </c>
      <c r="G100" s="30">
        <v>736</v>
      </c>
      <c r="H100" s="30">
        <v>700</v>
      </c>
      <c r="I100" s="30">
        <v>647</v>
      </c>
      <c r="J100" s="30">
        <v>711</v>
      </c>
      <c r="K100" s="30">
        <v>740</v>
      </c>
      <c r="L100" s="30">
        <v>676</v>
      </c>
      <c r="M100" s="30">
        <v>555</v>
      </c>
      <c r="N100" s="31">
        <v>553</v>
      </c>
      <c r="O100" s="534">
        <v>427</v>
      </c>
      <c r="P100" s="1181">
        <v>385.65699999999998</v>
      </c>
    </row>
    <row r="101" spans="1:16" s="486" customFormat="1" x14ac:dyDescent="0.2">
      <c r="A101" s="538" t="s">
        <v>119</v>
      </c>
      <c r="B101" s="30" t="s">
        <v>8</v>
      </c>
      <c r="C101" s="30">
        <v>0</v>
      </c>
      <c r="D101" s="30" t="s">
        <v>8</v>
      </c>
      <c r="E101" s="30" t="s">
        <v>8</v>
      </c>
      <c r="F101" s="30" t="s">
        <v>8</v>
      </c>
      <c r="G101" s="30" t="s">
        <v>8</v>
      </c>
      <c r="H101" s="30" t="s">
        <v>8</v>
      </c>
      <c r="I101" s="30" t="s">
        <v>8</v>
      </c>
      <c r="J101" s="30" t="s">
        <v>8</v>
      </c>
      <c r="K101" s="30" t="s">
        <v>8</v>
      </c>
      <c r="L101" s="30" t="s">
        <v>8</v>
      </c>
      <c r="M101" s="30" t="s">
        <v>8</v>
      </c>
      <c r="N101" s="31" t="s">
        <v>8</v>
      </c>
      <c r="O101" s="525" t="s">
        <v>8</v>
      </c>
      <c r="P101" s="744" t="s">
        <v>8</v>
      </c>
    </row>
    <row r="102" spans="1:16" s="486" customFormat="1" x14ac:dyDescent="0.2">
      <c r="A102" s="361" t="s">
        <v>120</v>
      </c>
      <c r="B102" s="30">
        <v>22</v>
      </c>
      <c r="C102" s="30">
        <v>37</v>
      </c>
      <c r="D102" s="30">
        <v>24</v>
      </c>
      <c r="E102" s="30">
        <v>24</v>
      </c>
      <c r="F102" s="30">
        <v>20</v>
      </c>
      <c r="G102" s="30">
        <v>16</v>
      </c>
      <c r="H102" s="30">
        <v>16</v>
      </c>
      <c r="I102" s="30">
        <v>19</v>
      </c>
      <c r="J102" s="30">
        <v>10</v>
      </c>
      <c r="K102" s="30">
        <v>7</v>
      </c>
      <c r="L102" s="30">
        <v>26</v>
      </c>
      <c r="M102" s="30">
        <v>22</v>
      </c>
      <c r="N102" s="31">
        <v>59</v>
      </c>
      <c r="O102" s="534">
        <v>37</v>
      </c>
      <c r="P102" s="1181">
        <v>59.898000000000003</v>
      </c>
    </row>
    <row r="103" spans="1:16" s="486" customFormat="1" ht="33.75" x14ac:dyDescent="0.2">
      <c r="A103" s="361" t="s">
        <v>419</v>
      </c>
      <c r="B103" s="30" t="s">
        <v>8</v>
      </c>
      <c r="C103" s="30">
        <v>0</v>
      </c>
      <c r="D103" s="30" t="s">
        <v>8</v>
      </c>
      <c r="E103" s="30" t="s">
        <v>8</v>
      </c>
      <c r="F103" s="30" t="s">
        <v>8</v>
      </c>
      <c r="G103" s="30" t="s">
        <v>8</v>
      </c>
      <c r="H103" s="30" t="s">
        <v>8</v>
      </c>
      <c r="I103" s="30" t="s">
        <v>8</v>
      </c>
      <c r="J103" s="30" t="s">
        <v>8</v>
      </c>
      <c r="K103" s="30" t="s">
        <v>8</v>
      </c>
      <c r="L103" s="30" t="s">
        <v>8</v>
      </c>
      <c r="M103" s="30" t="s">
        <v>8</v>
      </c>
      <c r="N103" s="31" t="s">
        <v>8</v>
      </c>
      <c r="O103" s="31" t="s">
        <v>8</v>
      </c>
      <c r="P103" s="744" t="s">
        <v>8</v>
      </c>
    </row>
    <row r="104" spans="1:16" s="486" customFormat="1" x14ac:dyDescent="0.2">
      <c r="A104" s="539" t="s">
        <v>493</v>
      </c>
      <c r="B104" s="30" t="s">
        <v>8</v>
      </c>
      <c r="C104" s="30">
        <v>2742</v>
      </c>
      <c r="D104" s="30">
        <v>4734</v>
      </c>
      <c r="E104" s="30">
        <v>5658</v>
      </c>
      <c r="F104" s="30">
        <v>15129</v>
      </c>
      <c r="G104" s="30">
        <v>10776</v>
      </c>
      <c r="H104" s="30">
        <v>10219</v>
      </c>
      <c r="I104" s="30">
        <v>9843</v>
      </c>
      <c r="J104" s="30">
        <v>10905</v>
      </c>
      <c r="K104" s="30">
        <v>9147</v>
      </c>
      <c r="L104" s="30">
        <v>11613</v>
      </c>
      <c r="M104" s="30">
        <v>15396</v>
      </c>
      <c r="N104" s="31">
        <v>29884</v>
      </c>
      <c r="O104" s="534">
        <v>29892</v>
      </c>
      <c r="P104" s="1180">
        <v>45699.061999999998</v>
      </c>
    </row>
    <row r="105" spans="1:16" s="486" customFormat="1" x14ac:dyDescent="0.2">
      <c r="A105" s="361" t="s">
        <v>420</v>
      </c>
      <c r="B105" s="30">
        <v>23</v>
      </c>
      <c r="C105" s="30">
        <v>29</v>
      </c>
      <c r="D105" s="30">
        <v>119</v>
      </c>
      <c r="E105" s="30">
        <v>230</v>
      </c>
      <c r="F105" s="30">
        <v>353</v>
      </c>
      <c r="G105" s="30">
        <v>499</v>
      </c>
      <c r="H105" s="30">
        <v>315</v>
      </c>
      <c r="I105" s="30">
        <v>297</v>
      </c>
      <c r="J105" s="30">
        <v>213</v>
      </c>
      <c r="K105" s="30">
        <v>385</v>
      </c>
      <c r="L105" s="30">
        <v>391</v>
      </c>
      <c r="M105" s="30">
        <v>219</v>
      </c>
      <c r="N105" s="31">
        <v>404</v>
      </c>
      <c r="O105" s="31">
        <v>428</v>
      </c>
      <c r="P105" s="1180">
        <v>654.69899999999996</v>
      </c>
    </row>
    <row r="106" spans="1:16" s="486" customFormat="1" x14ac:dyDescent="0.2">
      <c r="A106" s="361" t="s">
        <v>421</v>
      </c>
      <c r="B106" s="30">
        <v>4235</v>
      </c>
      <c r="C106" s="30">
        <v>306733</v>
      </c>
      <c r="D106" s="30">
        <v>290466</v>
      </c>
      <c r="E106" s="30">
        <v>270462</v>
      </c>
      <c r="F106" s="30">
        <v>253417</v>
      </c>
      <c r="G106" s="30">
        <v>206446</v>
      </c>
      <c r="H106" s="30">
        <v>312113</v>
      </c>
      <c r="I106" s="30">
        <v>341413</v>
      </c>
      <c r="J106" s="30">
        <v>441469</v>
      </c>
      <c r="K106" s="30">
        <v>262927</v>
      </c>
      <c r="L106" s="30">
        <v>365385</v>
      </c>
      <c r="M106" s="30">
        <v>467829</v>
      </c>
      <c r="N106" s="31">
        <v>700948</v>
      </c>
      <c r="O106" s="534">
        <v>492247</v>
      </c>
      <c r="P106" s="1180">
        <v>655170.48400000005</v>
      </c>
    </row>
    <row r="107" spans="1:16" s="486" customFormat="1" ht="22.5" x14ac:dyDescent="0.2">
      <c r="A107" s="361" t="s">
        <v>422</v>
      </c>
      <c r="B107" s="30">
        <v>3</v>
      </c>
      <c r="C107" s="30">
        <v>7</v>
      </c>
      <c r="D107" s="30">
        <v>36</v>
      </c>
      <c r="E107" s="30">
        <v>53</v>
      </c>
      <c r="F107" s="30">
        <v>62</v>
      </c>
      <c r="G107" s="30">
        <v>130</v>
      </c>
      <c r="H107" s="30">
        <v>113</v>
      </c>
      <c r="I107" s="30">
        <v>91</v>
      </c>
      <c r="J107" s="30">
        <v>119</v>
      </c>
      <c r="K107" s="30">
        <v>156</v>
      </c>
      <c r="L107" s="30">
        <v>159</v>
      </c>
      <c r="M107" s="30">
        <v>112</v>
      </c>
      <c r="N107" s="31">
        <v>136</v>
      </c>
      <c r="O107" s="25">
        <v>216</v>
      </c>
      <c r="P107" s="1180">
        <v>161.46199999999999</v>
      </c>
    </row>
    <row r="108" spans="1:16" s="486" customFormat="1" ht="22.5" x14ac:dyDescent="0.2">
      <c r="A108" s="539" t="s">
        <v>494</v>
      </c>
      <c r="B108" s="30">
        <v>5</v>
      </c>
      <c r="C108" s="30">
        <v>3</v>
      </c>
      <c r="D108" s="30">
        <v>5</v>
      </c>
      <c r="E108" s="30" t="s">
        <v>8</v>
      </c>
      <c r="F108" s="30">
        <v>21</v>
      </c>
      <c r="G108" s="30">
        <v>0</v>
      </c>
      <c r="H108" s="30">
        <v>2</v>
      </c>
      <c r="I108" s="30">
        <v>2</v>
      </c>
      <c r="J108" s="30">
        <v>0</v>
      </c>
      <c r="K108" s="30" t="s">
        <v>8</v>
      </c>
      <c r="L108" s="30" t="s">
        <v>8</v>
      </c>
      <c r="M108" s="30" t="s">
        <v>8</v>
      </c>
      <c r="N108" s="31" t="s">
        <v>8</v>
      </c>
      <c r="O108" s="31" t="s">
        <v>8</v>
      </c>
      <c r="P108" s="744" t="s">
        <v>8</v>
      </c>
    </row>
    <row r="109" spans="1:16" s="486" customFormat="1" ht="22.5" x14ac:dyDescent="0.2">
      <c r="A109" s="361" t="s">
        <v>127</v>
      </c>
      <c r="B109" s="30" t="s">
        <v>8</v>
      </c>
      <c r="C109" s="30" t="s">
        <v>8</v>
      </c>
      <c r="D109" s="30">
        <v>66</v>
      </c>
      <c r="E109" s="30">
        <v>156</v>
      </c>
      <c r="F109" s="30">
        <v>164</v>
      </c>
      <c r="G109" s="30">
        <v>105</v>
      </c>
      <c r="H109" s="30">
        <v>116</v>
      </c>
      <c r="I109" s="30">
        <v>124</v>
      </c>
      <c r="J109" s="30">
        <v>189</v>
      </c>
      <c r="K109" s="30">
        <v>81</v>
      </c>
      <c r="L109" s="30">
        <v>40</v>
      </c>
      <c r="M109" s="30">
        <v>114</v>
      </c>
      <c r="N109" s="31">
        <v>111</v>
      </c>
      <c r="O109" s="25">
        <v>82</v>
      </c>
      <c r="P109" s="1180">
        <v>104.565</v>
      </c>
    </row>
    <row r="110" spans="1:16" s="486" customFormat="1" ht="22.5" x14ac:dyDescent="0.2">
      <c r="A110" s="361" t="s">
        <v>128</v>
      </c>
      <c r="B110" s="30" t="s">
        <v>8</v>
      </c>
      <c r="C110" s="30" t="s">
        <v>8</v>
      </c>
      <c r="D110" s="30" t="s">
        <v>8</v>
      </c>
      <c r="E110" s="30" t="s">
        <v>8</v>
      </c>
      <c r="F110" s="30" t="s">
        <v>8</v>
      </c>
      <c r="G110" s="30" t="s">
        <v>8</v>
      </c>
      <c r="H110" s="30" t="s">
        <v>8</v>
      </c>
      <c r="I110" s="30" t="s">
        <v>8</v>
      </c>
      <c r="J110" s="30" t="s">
        <v>8</v>
      </c>
      <c r="K110" s="30" t="s">
        <v>8</v>
      </c>
      <c r="L110" s="30" t="s">
        <v>8</v>
      </c>
      <c r="M110" s="30" t="s">
        <v>8</v>
      </c>
      <c r="N110" s="31" t="s">
        <v>8</v>
      </c>
      <c r="O110" s="31" t="s">
        <v>8</v>
      </c>
      <c r="P110" s="744" t="s">
        <v>8</v>
      </c>
    </row>
    <row r="111" spans="1:16" s="486" customFormat="1" x14ac:dyDescent="0.2">
      <c r="A111" s="361" t="s">
        <v>423</v>
      </c>
      <c r="B111" s="30" t="s">
        <v>8</v>
      </c>
      <c r="C111" s="30" t="s">
        <v>8</v>
      </c>
      <c r="D111" s="30">
        <v>0</v>
      </c>
      <c r="E111" s="30" t="s">
        <v>8</v>
      </c>
      <c r="F111" s="30" t="s">
        <v>8</v>
      </c>
      <c r="G111" s="30" t="s">
        <v>8</v>
      </c>
      <c r="H111" s="30" t="s">
        <v>8</v>
      </c>
      <c r="I111" s="30" t="s">
        <v>8</v>
      </c>
      <c r="J111" s="30">
        <v>1</v>
      </c>
      <c r="K111" s="30" t="s">
        <v>8</v>
      </c>
      <c r="L111" s="30" t="s">
        <v>8</v>
      </c>
      <c r="M111" s="30" t="s">
        <v>8</v>
      </c>
      <c r="N111" s="31" t="s">
        <v>8</v>
      </c>
      <c r="O111" s="31" t="s">
        <v>8</v>
      </c>
      <c r="P111" s="744" t="s">
        <v>8</v>
      </c>
    </row>
    <row r="112" spans="1:16" s="486" customFormat="1" x14ac:dyDescent="0.2">
      <c r="A112" s="361" t="s">
        <v>424</v>
      </c>
      <c r="B112" s="30">
        <v>12</v>
      </c>
      <c r="C112" s="30">
        <v>18</v>
      </c>
      <c r="D112" s="30">
        <v>17</v>
      </c>
      <c r="E112" s="30">
        <v>10</v>
      </c>
      <c r="F112" s="30">
        <v>14</v>
      </c>
      <c r="G112" s="30">
        <v>7</v>
      </c>
      <c r="H112" s="30">
        <v>16</v>
      </c>
      <c r="I112" s="30">
        <v>3</v>
      </c>
      <c r="J112" s="30">
        <v>1</v>
      </c>
      <c r="K112" s="30">
        <v>4</v>
      </c>
      <c r="L112" s="30" t="s">
        <v>8</v>
      </c>
      <c r="M112" s="30">
        <v>6</v>
      </c>
      <c r="N112" s="31" t="s">
        <v>8</v>
      </c>
      <c r="O112" s="31" t="s">
        <v>8</v>
      </c>
      <c r="P112" s="744" t="s">
        <v>8</v>
      </c>
    </row>
    <row r="113" spans="1:16" s="486" customFormat="1" ht="22.5" x14ac:dyDescent="0.2">
      <c r="A113" s="429" t="s">
        <v>131</v>
      </c>
      <c r="B113" s="584" t="s">
        <v>464</v>
      </c>
      <c r="C113" s="584" t="s">
        <v>464</v>
      </c>
      <c r="D113" s="584" t="s">
        <v>464</v>
      </c>
      <c r="E113" s="584" t="s">
        <v>464</v>
      </c>
      <c r="F113" s="584" t="s">
        <v>464</v>
      </c>
      <c r="G113" s="584" t="s">
        <v>464</v>
      </c>
      <c r="H113" s="584" t="s">
        <v>464</v>
      </c>
      <c r="I113" s="584" t="s">
        <v>464</v>
      </c>
      <c r="J113" s="584" t="s">
        <v>464</v>
      </c>
      <c r="K113" s="584" t="s">
        <v>464</v>
      </c>
      <c r="L113" s="584" t="s">
        <v>464</v>
      </c>
      <c r="M113" s="584" t="s">
        <v>464</v>
      </c>
      <c r="N113" s="585" t="s">
        <v>464</v>
      </c>
      <c r="O113" s="31" t="s">
        <v>464</v>
      </c>
      <c r="P113" s="1144"/>
    </row>
    <row r="114" spans="1:16" s="486" customFormat="1" x14ac:dyDescent="0.2">
      <c r="A114" s="361" t="s">
        <v>82</v>
      </c>
      <c r="B114" s="67">
        <v>909.59100000000001</v>
      </c>
      <c r="C114" s="67">
        <v>1821.989</v>
      </c>
      <c r="D114" s="67">
        <v>4347.7020000000002</v>
      </c>
      <c r="E114" s="67">
        <v>9138.3029999999999</v>
      </c>
      <c r="F114" s="67">
        <v>10075.01</v>
      </c>
      <c r="G114" s="67">
        <v>9423.3330000000005</v>
      </c>
      <c r="H114" s="67">
        <v>9448.2150000000001</v>
      </c>
      <c r="I114" s="67">
        <v>11640.967000000001</v>
      </c>
      <c r="J114" s="67">
        <v>13518.584999999999</v>
      </c>
      <c r="K114" s="67">
        <v>12971.094999999999</v>
      </c>
      <c r="L114" s="67">
        <v>17195.148000000001</v>
      </c>
      <c r="M114" s="67">
        <v>20835.592000000001</v>
      </c>
      <c r="N114" s="585">
        <v>23213.513999999999</v>
      </c>
      <c r="O114" s="534">
        <v>28109</v>
      </c>
      <c r="P114" s="1180">
        <v>33480.258999999998</v>
      </c>
    </row>
    <row r="115" spans="1:16" s="486" customFormat="1" x14ac:dyDescent="0.2">
      <c r="A115" s="361" t="s">
        <v>465</v>
      </c>
      <c r="B115" s="64" t="s">
        <v>4</v>
      </c>
      <c r="C115" s="64" t="s">
        <v>4</v>
      </c>
      <c r="D115" s="64" t="s">
        <v>4</v>
      </c>
      <c r="E115" s="64" t="s">
        <v>4</v>
      </c>
      <c r="F115" s="64" t="s">
        <v>4</v>
      </c>
      <c r="G115" s="64" t="s">
        <v>4</v>
      </c>
      <c r="H115" s="64" t="s">
        <v>4</v>
      </c>
      <c r="I115" s="64" t="s">
        <v>4</v>
      </c>
      <c r="J115" s="64" t="s">
        <v>4</v>
      </c>
      <c r="K115" s="64" t="s">
        <v>4</v>
      </c>
      <c r="L115" s="64" t="s">
        <v>4</v>
      </c>
      <c r="M115" s="64" t="s">
        <v>4</v>
      </c>
      <c r="N115" s="110" t="s">
        <v>4</v>
      </c>
      <c r="O115" s="110" t="s">
        <v>4</v>
      </c>
      <c r="P115" s="744" t="s">
        <v>4</v>
      </c>
    </row>
    <row r="116" spans="1:16" s="486" customFormat="1" ht="22.5" x14ac:dyDescent="0.2">
      <c r="A116" s="429" t="s">
        <v>132</v>
      </c>
      <c r="B116" s="584" t="s">
        <v>464</v>
      </c>
      <c r="C116" s="584" t="s">
        <v>464</v>
      </c>
      <c r="D116" s="584" t="s">
        <v>464</v>
      </c>
      <c r="E116" s="584" t="s">
        <v>464</v>
      </c>
      <c r="F116" s="584" t="s">
        <v>464</v>
      </c>
      <c r="G116" s="584" t="s">
        <v>464</v>
      </c>
      <c r="H116" s="584" t="s">
        <v>464</v>
      </c>
      <c r="I116" s="584" t="s">
        <v>464</v>
      </c>
      <c r="J116" s="584" t="s">
        <v>464</v>
      </c>
      <c r="K116" s="584" t="s">
        <v>464</v>
      </c>
      <c r="L116" s="584" t="s">
        <v>464</v>
      </c>
      <c r="M116" s="584" t="s">
        <v>464</v>
      </c>
      <c r="N116" s="585" t="s">
        <v>464</v>
      </c>
      <c r="O116" s="62"/>
      <c r="P116" s="718"/>
    </row>
    <row r="117" spans="1:16" s="486" customFormat="1" x14ac:dyDescent="0.2">
      <c r="A117" s="361" t="s">
        <v>82</v>
      </c>
      <c r="B117" s="67">
        <v>341.46199999999999</v>
      </c>
      <c r="C117" s="67">
        <v>1022.688</v>
      </c>
      <c r="D117" s="67">
        <v>1687.451</v>
      </c>
      <c r="E117" s="67">
        <v>1760.444</v>
      </c>
      <c r="F117" s="67">
        <v>2691.741</v>
      </c>
      <c r="G117" s="67">
        <v>1637.2049999999999</v>
      </c>
      <c r="H117" s="67">
        <v>1802.798</v>
      </c>
      <c r="I117" s="67">
        <v>2165.797</v>
      </c>
      <c r="J117" s="67">
        <v>2680.576</v>
      </c>
      <c r="K117" s="67">
        <v>2486.366</v>
      </c>
      <c r="L117" s="67">
        <v>2305.21</v>
      </c>
      <c r="M117" s="67">
        <v>2494.8490000000002</v>
      </c>
      <c r="N117" s="585">
        <v>2637.32</v>
      </c>
      <c r="O117" s="534">
        <v>3674</v>
      </c>
      <c r="P117" s="1180">
        <v>4376.8630000000003</v>
      </c>
    </row>
    <row r="118" spans="1:16" s="486" customFormat="1" x14ac:dyDescent="0.2">
      <c r="A118" s="361" t="s">
        <v>465</v>
      </c>
      <c r="B118" s="64" t="s">
        <v>4</v>
      </c>
      <c r="C118" s="64" t="s">
        <v>4</v>
      </c>
      <c r="D118" s="64" t="s">
        <v>4</v>
      </c>
      <c r="E118" s="64" t="s">
        <v>4</v>
      </c>
      <c r="F118" s="64" t="s">
        <v>4</v>
      </c>
      <c r="G118" s="64" t="s">
        <v>4</v>
      </c>
      <c r="H118" s="64" t="s">
        <v>4</v>
      </c>
      <c r="I118" s="64" t="s">
        <v>4</v>
      </c>
      <c r="J118" s="64" t="s">
        <v>4</v>
      </c>
      <c r="K118" s="64" t="s">
        <v>4</v>
      </c>
      <c r="L118" s="64" t="s">
        <v>4</v>
      </c>
      <c r="M118" s="64" t="s">
        <v>4</v>
      </c>
      <c r="N118" s="110" t="s">
        <v>4</v>
      </c>
      <c r="O118" s="110" t="s">
        <v>4</v>
      </c>
      <c r="P118" s="749" t="s">
        <v>4</v>
      </c>
    </row>
    <row r="119" spans="1:16" s="486" customFormat="1" ht="22.5" x14ac:dyDescent="0.2">
      <c r="A119" s="361" t="s">
        <v>468</v>
      </c>
      <c r="B119" s="584"/>
      <c r="C119" s="584"/>
      <c r="D119" s="584"/>
      <c r="E119" s="584"/>
      <c r="F119" s="584"/>
      <c r="G119" s="584"/>
      <c r="H119" s="584"/>
      <c r="I119" s="584"/>
      <c r="J119" s="584"/>
      <c r="K119" s="584"/>
      <c r="L119" s="584"/>
      <c r="M119" s="584"/>
      <c r="N119" s="585"/>
      <c r="O119" s="490"/>
      <c r="P119" s="1143"/>
    </row>
    <row r="120" spans="1:16" s="486" customFormat="1" x14ac:dyDescent="0.2">
      <c r="A120" s="361" t="s">
        <v>82</v>
      </c>
      <c r="B120" s="584" t="s">
        <v>8</v>
      </c>
      <c r="C120" s="584" t="s">
        <v>8</v>
      </c>
      <c r="D120" s="584" t="s">
        <v>8</v>
      </c>
      <c r="E120" s="584" t="s">
        <v>8</v>
      </c>
      <c r="F120" s="584" t="s">
        <v>8</v>
      </c>
      <c r="G120" s="584" t="s">
        <v>8</v>
      </c>
      <c r="H120" s="584" t="s">
        <v>8</v>
      </c>
      <c r="I120" s="584" t="s">
        <v>8</v>
      </c>
      <c r="J120" s="584" t="s">
        <v>8</v>
      </c>
      <c r="K120" s="584" t="s">
        <v>8</v>
      </c>
      <c r="L120" s="584" t="s">
        <v>8</v>
      </c>
      <c r="M120" s="584" t="s">
        <v>8</v>
      </c>
      <c r="N120" s="585" t="s">
        <v>8</v>
      </c>
      <c r="O120" s="585" t="s">
        <v>8</v>
      </c>
      <c r="P120" s="1182" t="s">
        <v>8</v>
      </c>
    </row>
    <row r="121" spans="1:16" s="486" customFormat="1" ht="22.5" x14ac:dyDescent="0.2">
      <c r="A121" s="361" t="s">
        <v>469</v>
      </c>
      <c r="B121" s="499" t="s">
        <v>8</v>
      </c>
      <c r="C121" s="499" t="s">
        <v>8</v>
      </c>
      <c r="D121" s="499" t="s">
        <v>8</v>
      </c>
      <c r="E121" s="499" t="s">
        <v>8</v>
      </c>
      <c r="F121" s="499" t="s">
        <v>8</v>
      </c>
      <c r="G121" s="499" t="s">
        <v>8</v>
      </c>
      <c r="H121" s="499" t="s">
        <v>8</v>
      </c>
      <c r="I121" s="499" t="s">
        <v>8</v>
      </c>
      <c r="J121" s="499" t="s">
        <v>8</v>
      </c>
      <c r="K121" s="499" t="s">
        <v>8</v>
      </c>
      <c r="L121" s="499" t="s">
        <v>8</v>
      </c>
      <c r="M121" s="499" t="s">
        <v>8</v>
      </c>
      <c r="N121" s="508" t="s">
        <v>8</v>
      </c>
      <c r="O121" s="508" t="s">
        <v>8</v>
      </c>
      <c r="P121" s="1168" t="s">
        <v>8</v>
      </c>
    </row>
    <row r="122" spans="1:16" s="486" customFormat="1" x14ac:dyDescent="0.2">
      <c r="A122" s="361" t="s">
        <v>135</v>
      </c>
      <c r="B122" s="584"/>
      <c r="C122" s="584"/>
      <c r="D122" s="584"/>
      <c r="E122" s="584"/>
      <c r="F122" s="584"/>
      <c r="G122" s="584"/>
      <c r="H122" s="584"/>
      <c r="I122" s="584"/>
      <c r="J122" s="584"/>
      <c r="K122" s="584"/>
      <c r="L122" s="584"/>
      <c r="M122" s="584"/>
      <c r="N122" s="585"/>
      <c r="O122" s="585"/>
      <c r="P122" s="1182"/>
    </row>
    <row r="123" spans="1:16" s="486" customFormat="1" x14ac:dyDescent="0.2">
      <c r="A123" s="361" t="s">
        <v>136</v>
      </c>
      <c r="B123" s="584"/>
      <c r="C123" s="584"/>
      <c r="D123" s="584"/>
      <c r="E123" s="584"/>
      <c r="F123" s="584"/>
      <c r="G123" s="584"/>
      <c r="H123" s="584"/>
      <c r="I123" s="584"/>
      <c r="J123" s="584"/>
      <c r="K123" s="584"/>
      <c r="L123" s="584"/>
      <c r="M123" s="584"/>
      <c r="N123" s="585"/>
      <c r="O123" s="585"/>
      <c r="P123" s="1182"/>
    </row>
    <row r="124" spans="1:16" s="486" customFormat="1" x14ac:dyDescent="0.2">
      <c r="A124" s="361" t="s">
        <v>82</v>
      </c>
      <c r="B124" s="584" t="s">
        <v>8</v>
      </c>
      <c r="C124" s="584" t="s">
        <v>8</v>
      </c>
      <c r="D124" s="584" t="s">
        <v>8</v>
      </c>
      <c r="E124" s="584" t="s">
        <v>8</v>
      </c>
      <c r="F124" s="584" t="s">
        <v>8</v>
      </c>
      <c r="G124" s="584" t="s">
        <v>8</v>
      </c>
      <c r="H124" s="584" t="s">
        <v>8</v>
      </c>
      <c r="I124" s="584" t="s">
        <v>8</v>
      </c>
      <c r="J124" s="584" t="s">
        <v>8</v>
      </c>
      <c r="K124" s="584" t="s">
        <v>8</v>
      </c>
      <c r="L124" s="584" t="s">
        <v>8</v>
      </c>
      <c r="M124" s="584" t="s">
        <v>8</v>
      </c>
      <c r="N124" s="585" t="s">
        <v>8</v>
      </c>
      <c r="O124" s="585" t="s">
        <v>8</v>
      </c>
      <c r="P124" s="1182" t="s">
        <v>8</v>
      </c>
    </row>
    <row r="125" spans="1:16" s="486" customFormat="1" x14ac:dyDescent="0.2">
      <c r="A125" s="587" t="s">
        <v>495</v>
      </c>
      <c r="B125" s="584" t="s">
        <v>8</v>
      </c>
      <c r="C125" s="584" t="s">
        <v>8</v>
      </c>
      <c r="D125" s="584" t="s">
        <v>8</v>
      </c>
      <c r="E125" s="584" t="s">
        <v>8</v>
      </c>
      <c r="F125" s="584" t="s">
        <v>8</v>
      </c>
      <c r="G125" s="584" t="s">
        <v>8</v>
      </c>
      <c r="H125" s="584" t="s">
        <v>8</v>
      </c>
      <c r="I125" s="584" t="s">
        <v>8</v>
      </c>
      <c r="J125" s="584" t="s">
        <v>8</v>
      </c>
      <c r="K125" s="584" t="s">
        <v>8</v>
      </c>
      <c r="L125" s="584" t="s">
        <v>8</v>
      </c>
      <c r="M125" s="584" t="s">
        <v>8</v>
      </c>
      <c r="N125" s="585" t="s">
        <v>8</v>
      </c>
      <c r="O125" s="585" t="s">
        <v>8</v>
      </c>
      <c r="P125" s="1182" t="s">
        <v>8</v>
      </c>
    </row>
    <row r="126" spans="1:16" s="486" customFormat="1" x14ac:dyDescent="0.2">
      <c r="A126" s="361" t="s">
        <v>138</v>
      </c>
      <c r="B126" s="584" t="s">
        <v>8</v>
      </c>
      <c r="C126" s="584" t="s">
        <v>8</v>
      </c>
      <c r="D126" s="584" t="s">
        <v>8</v>
      </c>
      <c r="E126" s="584" t="s">
        <v>8</v>
      </c>
      <c r="F126" s="584" t="s">
        <v>8</v>
      </c>
      <c r="G126" s="584" t="s">
        <v>8</v>
      </c>
      <c r="H126" s="584" t="s">
        <v>8</v>
      </c>
      <c r="I126" s="584" t="s">
        <v>8</v>
      </c>
      <c r="J126" s="584" t="s">
        <v>8</v>
      </c>
      <c r="K126" s="584" t="s">
        <v>8</v>
      </c>
      <c r="L126" s="584" t="s">
        <v>8</v>
      </c>
      <c r="M126" s="584" t="s">
        <v>8</v>
      </c>
      <c r="N126" s="585" t="s">
        <v>8</v>
      </c>
      <c r="O126" s="585" t="s">
        <v>8</v>
      </c>
      <c r="P126" s="1182" t="s">
        <v>8</v>
      </c>
    </row>
    <row r="127" spans="1:16" s="486" customFormat="1" x14ac:dyDescent="0.2">
      <c r="A127" s="361" t="s">
        <v>82</v>
      </c>
      <c r="B127" s="584" t="s">
        <v>8</v>
      </c>
      <c r="C127" s="584" t="s">
        <v>8</v>
      </c>
      <c r="D127" s="584" t="s">
        <v>8</v>
      </c>
      <c r="E127" s="584" t="s">
        <v>8</v>
      </c>
      <c r="F127" s="584" t="s">
        <v>8</v>
      </c>
      <c r="G127" s="584" t="s">
        <v>8</v>
      </c>
      <c r="H127" s="584" t="s">
        <v>8</v>
      </c>
      <c r="I127" s="584" t="s">
        <v>8</v>
      </c>
      <c r="J127" s="584" t="s">
        <v>8</v>
      </c>
      <c r="K127" s="584" t="s">
        <v>8</v>
      </c>
      <c r="L127" s="584" t="s">
        <v>8</v>
      </c>
      <c r="M127" s="584" t="s">
        <v>8</v>
      </c>
      <c r="N127" s="584" t="s">
        <v>8</v>
      </c>
      <c r="O127" s="585" t="s">
        <v>8</v>
      </c>
      <c r="P127" s="1182" t="s">
        <v>8</v>
      </c>
    </row>
    <row r="128" spans="1:16" s="486" customFormat="1" x14ac:dyDescent="0.2">
      <c r="A128" s="587" t="s">
        <v>496</v>
      </c>
      <c r="B128" s="584" t="s">
        <v>8</v>
      </c>
      <c r="C128" s="584" t="s">
        <v>8</v>
      </c>
      <c r="D128" s="584" t="s">
        <v>8</v>
      </c>
      <c r="E128" s="584" t="s">
        <v>8</v>
      </c>
      <c r="F128" s="584" t="s">
        <v>8</v>
      </c>
      <c r="G128" s="584" t="s">
        <v>8</v>
      </c>
      <c r="H128" s="584" t="s">
        <v>8</v>
      </c>
      <c r="I128" s="584" t="s">
        <v>8</v>
      </c>
      <c r="J128" s="584" t="s">
        <v>8</v>
      </c>
      <c r="K128" s="584" t="s">
        <v>8</v>
      </c>
      <c r="L128" s="584" t="s">
        <v>8</v>
      </c>
      <c r="M128" s="584" t="s">
        <v>8</v>
      </c>
      <c r="N128" s="585" t="s">
        <v>8</v>
      </c>
      <c r="O128" s="585" t="s">
        <v>8</v>
      </c>
      <c r="P128" s="1182" t="s">
        <v>8</v>
      </c>
    </row>
    <row r="129" spans="1:16" s="486" customFormat="1" x14ac:dyDescent="0.2">
      <c r="A129" s="361" t="s">
        <v>425</v>
      </c>
      <c r="B129" s="584" t="s">
        <v>8</v>
      </c>
      <c r="C129" s="584" t="s">
        <v>8</v>
      </c>
      <c r="D129" s="584" t="s">
        <v>8</v>
      </c>
      <c r="E129" s="584" t="s">
        <v>8</v>
      </c>
      <c r="F129" s="584" t="s">
        <v>8</v>
      </c>
      <c r="G129" s="584" t="s">
        <v>8</v>
      </c>
      <c r="H129" s="584" t="s">
        <v>8</v>
      </c>
      <c r="I129" s="584" t="s">
        <v>8</v>
      </c>
      <c r="J129" s="584" t="s">
        <v>8</v>
      </c>
      <c r="K129" s="584" t="s">
        <v>8</v>
      </c>
      <c r="L129" s="584" t="s">
        <v>8</v>
      </c>
      <c r="M129" s="584" t="s">
        <v>8</v>
      </c>
      <c r="N129" s="585" t="s">
        <v>8</v>
      </c>
      <c r="O129" s="585" t="s">
        <v>8</v>
      </c>
      <c r="P129" s="1182" t="s">
        <v>8</v>
      </c>
    </row>
    <row r="130" spans="1:16" s="486" customFormat="1" x14ac:dyDescent="0.2">
      <c r="A130" s="361" t="s">
        <v>426</v>
      </c>
      <c r="B130" s="499" t="s">
        <v>8</v>
      </c>
      <c r="C130" s="499" t="s">
        <v>8</v>
      </c>
      <c r="D130" s="499" t="s">
        <v>8</v>
      </c>
      <c r="E130" s="499" t="s">
        <v>8</v>
      </c>
      <c r="F130" s="499" t="s">
        <v>8</v>
      </c>
      <c r="G130" s="499" t="s">
        <v>8</v>
      </c>
      <c r="H130" s="499" t="s">
        <v>8</v>
      </c>
      <c r="I130" s="499" t="s">
        <v>8</v>
      </c>
      <c r="J130" s="499" t="s">
        <v>8</v>
      </c>
      <c r="K130" s="499" t="s">
        <v>8</v>
      </c>
      <c r="L130" s="499" t="s">
        <v>8</v>
      </c>
      <c r="M130" s="499" t="s">
        <v>8</v>
      </c>
      <c r="N130" s="508" t="s">
        <v>8</v>
      </c>
      <c r="O130" s="508" t="s">
        <v>8</v>
      </c>
      <c r="P130" s="1168" t="s">
        <v>8</v>
      </c>
    </row>
    <row r="131" spans="1:16" s="486" customFormat="1" x14ac:dyDescent="0.2">
      <c r="A131" s="361" t="s">
        <v>427</v>
      </c>
      <c r="B131" s="499" t="s">
        <v>8</v>
      </c>
      <c r="C131" s="499" t="s">
        <v>8</v>
      </c>
      <c r="D131" s="499" t="s">
        <v>8</v>
      </c>
      <c r="E131" s="499" t="s">
        <v>8</v>
      </c>
      <c r="F131" s="499" t="s">
        <v>8</v>
      </c>
      <c r="G131" s="499" t="s">
        <v>8</v>
      </c>
      <c r="H131" s="499" t="s">
        <v>8</v>
      </c>
      <c r="I131" s="499" t="s">
        <v>8</v>
      </c>
      <c r="J131" s="499" t="s">
        <v>8</v>
      </c>
      <c r="K131" s="499" t="s">
        <v>8</v>
      </c>
      <c r="L131" s="499" t="s">
        <v>8</v>
      </c>
      <c r="M131" s="499" t="s">
        <v>8</v>
      </c>
      <c r="N131" s="508" t="s">
        <v>8</v>
      </c>
      <c r="O131" s="508" t="s">
        <v>8</v>
      </c>
      <c r="P131" s="1168" t="s">
        <v>8</v>
      </c>
    </row>
    <row r="132" spans="1:16" s="486" customFormat="1" x14ac:dyDescent="0.2">
      <c r="A132" s="361" t="s">
        <v>142</v>
      </c>
      <c r="B132" s="499" t="s">
        <v>8</v>
      </c>
      <c r="C132" s="499" t="s">
        <v>8</v>
      </c>
      <c r="D132" s="499" t="s">
        <v>8</v>
      </c>
      <c r="E132" s="499" t="s">
        <v>8</v>
      </c>
      <c r="F132" s="499" t="s">
        <v>8</v>
      </c>
      <c r="G132" s="499" t="s">
        <v>8</v>
      </c>
      <c r="H132" s="499" t="s">
        <v>8</v>
      </c>
      <c r="I132" s="499" t="s">
        <v>8</v>
      </c>
      <c r="J132" s="499" t="s">
        <v>8</v>
      </c>
      <c r="K132" s="499" t="s">
        <v>8</v>
      </c>
      <c r="L132" s="499" t="s">
        <v>8</v>
      </c>
      <c r="M132" s="499" t="s">
        <v>8</v>
      </c>
      <c r="N132" s="508" t="s">
        <v>8</v>
      </c>
      <c r="O132" s="508" t="s">
        <v>8</v>
      </c>
      <c r="P132" s="1168" t="s">
        <v>8</v>
      </c>
    </row>
    <row r="133" spans="1:16" s="486" customFormat="1" x14ac:dyDescent="0.2">
      <c r="A133" s="361" t="s">
        <v>143</v>
      </c>
      <c r="B133" s="499" t="s">
        <v>8</v>
      </c>
      <c r="C133" s="499" t="s">
        <v>8</v>
      </c>
      <c r="D133" s="499" t="s">
        <v>8</v>
      </c>
      <c r="E133" s="499" t="s">
        <v>8</v>
      </c>
      <c r="F133" s="499" t="s">
        <v>8</v>
      </c>
      <c r="G133" s="499" t="s">
        <v>8</v>
      </c>
      <c r="H133" s="499" t="s">
        <v>8</v>
      </c>
      <c r="I133" s="499" t="s">
        <v>8</v>
      </c>
      <c r="J133" s="499" t="s">
        <v>8</v>
      </c>
      <c r="K133" s="499" t="s">
        <v>8</v>
      </c>
      <c r="L133" s="499" t="s">
        <v>8</v>
      </c>
      <c r="M133" s="499" t="s">
        <v>8</v>
      </c>
      <c r="N133" s="508" t="s">
        <v>8</v>
      </c>
      <c r="O133" s="508" t="s">
        <v>8</v>
      </c>
      <c r="P133" s="1168" t="s">
        <v>8</v>
      </c>
    </row>
    <row r="134" spans="1:16" s="486" customFormat="1" ht="22.5" x14ac:dyDescent="0.2">
      <c r="A134" s="361" t="s">
        <v>145</v>
      </c>
      <c r="B134" s="499" t="s">
        <v>8</v>
      </c>
      <c r="C134" s="499" t="s">
        <v>8</v>
      </c>
      <c r="D134" s="499" t="s">
        <v>8</v>
      </c>
      <c r="E134" s="499" t="s">
        <v>8</v>
      </c>
      <c r="F134" s="499" t="s">
        <v>8</v>
      </c>
      <c r="G134" s="499" t="s">
        <v>8</v>
      </c>
      <c r="H134" s="499" t="s">
        <v>8</v>
      </c>
      <c r="I134" s="499" t="s">
        <v>8</v>
      </c>
      <c r="J134" s="499" t="s">
        <v>8</v>
      </c>
      <c r="K134" s="499" t="s">
        <v>8</v>
      </c>
      <c r="L134" s="499" t="s">
        <v>8</v>
      </c>
      <c r="M134" s="499" t="s">
        <v>8</v>
      </c>
      <c r="N134" s="508" t="s">
        <v>8</v>
      </c>
      <c r="O134" s="508" t="s">
        <v>8</v>
      </c>
      <c r="P134" s="1168" t="s">
        <v>8</v>
      </c>
    </row>
    <row r="135" spans="1:16" s="486" customFormat="1" x14ac:dyDescent="0.2">
      <c r="A135" s="361" t="s">
        <v>426</v>
      </c>
      <c r="B135" s="499" t="s">
        <v>8</v>
      </c>
      <c r="C135" s="499" t="s">
        <v>8</v>
      </c>
      <c r="D135" s="499" t="s">
        <v>8</v>
      </c>
      <c r="E135" s="499" t="s">
        <v>8</v>
      </c>
      <c r="F135" s="499" t="s">
        <v>8</v>
      </c>
      <c r="G135" s="499" t="s">
        <v>8</v>
      </c>
      <c r="H135" s="499" t="s">
        <v>8</v>
      </c>
      <c r="I135" s="499" t="s">
        <v>8</v>
      </c>
      <c r="J135" s="499" t="s">
        <v>8</v>
      </c>
      <c r="K135" s="499" t="s">
        <v>8</v>
      </c>
      <c r="L135" s="499" t="s">
        <v>8</v>
      </c>
      <c r="M135" s="499" t="s">
        <v>8</v>
      </c>
      <c r="N135" s="508" t="s">
        <v>8</v>
      </c>
      <c r="O135" s="508" t="s">
        <v>8</v>
      </c>
      <c r="P135" s="1168" t="s">
        <v>8</v>
      </c>
    </row>
    <row r="136" spans="1:16" s="486" customFormat="1" x14ac:dyDescent="0.2">
      <c r="A136" s="361" t="s">
        <v>427</v>
      </c>
      <c r="B136" s="499" t="s">
        <v>8</v>
      </c>
      <c r="C136" s="499" t="s">
        <v>8</v>
      </c>
      <c r="D136" s="499" t="s">
        <v>8</v>
      </c>
      <c r="E136" s="499" t="s">
        <v>8</v>
      </c>
      <c r="F136" s="499" t="s">
        <v>8</v>
      </c>
      <c r="G136" s="499" t="s">
        <v>8</v>
      </c>
      <c r="H136" s="499" t="s">
        <v>8</v>
      </c>
      <c r="I136" s="499" t="s">
        <v>8</v>
      </c>
      <c r="J136" s="499" t="s">
        <v>8</v>
      </c>
      <c r="K136" s="499" t="s">
        <v>8</v>
      </c>
      <c r="L136" s="499" t="s">
        <v>8</v>
      </c>
      <c r="M136" s="499" t="s">
        <v>8</v>
      </c>
      <c r="N136" s="508" t="s">
        <v>8</v>
      </c>
      <c r="O136" s="508" t="s">
        <v>8</v>
      </c>
      <c r="P136" s="1168" t="s">
        <v>8</v>
      </c>
    </row>
    <row r="137" spans="1:16" s="486" customFormat="1" x14ac:dyDescent="0.2">
      <c r="A137" s="361" t="s">
        <v>142</v>
      </c>
      <c r="B137" s="499" t="s">
        <v>8</v>
      </c>
      <c r="C137" s="499" t="s">
        <v>8</v>
      </c>
      <c r="D137" s="499" t="s">
        <v>8</v>
      </c>
      <c r="E137" s="499" t="s">
        <v>8</v>
      </c>
      <c r="F137" s="499" t="s">
        <v>8</v>
      </c>
      <c r="G137" s="499" t="s">
        <v>8</v>
      </c>
      <c r="H137" s="499" t="s">
        <v>8</v>
      </c>
      <c r="I137" s="499" t="s">
        <v>8</v>
      </c>
      <c r="J137" s="499" t="s">
        <v>8</v>
      </c>
      <c r="K137" s="499" t="s">
        <v>8</v>
      </c>
      <c r="L137" s="499" t="s">
        <v>8</v>
      </c>
      <c r="M137" s="499" t="s">
        <v>8</v>
      </c>
      <c r="N137" s="508" t="s">
        <v>8</v>
      </c>
      <c r="O137" s="508" t="s">
        <v>8</v>
      </c>
      <c r="P137" s="1168" t="s">
        <v>8</v>
      </c>
    </row>
    <row r="138" spans="1:16" s="486" customFormat="1" x14ac:dyDescent="0.2">
      <c r="A138" s="361" t="s">
        <v>146</v>
      </c>
      <c r="B138" s="499" t="s">
        <v>8</v>
      </c>
      <c r="C138" s="499" t="s">
        <v>8</v>
      </c>
      <c r="D138" s="499" t="s">
        <v>8</v>
      </c>
      <c r="E138" s="499" t="s">
        <v>8</v>
      </c>
      <c r="F138" s="499" t="s">
        <v>8</v>
      </c>
      <c r="G138" s="499" t="s">
        <v>8</v>
      </c>
      <c r="H138" s="499" t="s">
        <v>8</v>
      </c>
      <c r="I138" s="499" t="s">
        <v>8</v>
      </c>
      <c r="J138" s="499" t="s">
        <v>8</v>
      </c>
      <c r="K138" s="499" t="s">
        <v>8</v>
      </c>
      <c r="L138" s="499" t="s">
        <v>8</v>
      </c>
      <c r="M138" s="499" t="s">
        <v>8</v>
      </c>
      <c r="N138" s="508" t="s">
        <v>8</v>
      </c>
      <c r="O138" s="508" t="s">
        <v>8</v>
      </c>
      <c r="P138" s="1168" t="s">
        <v>8</v>
      </c>
    </row>
    <row r="139" spans="1:16" s="486" customFormat="1" x14ac:dyDescent="0.2">
      <c r="A139" s="361" t="s">
        <v>152</v>
      </c>
      <c r="B139" s="499"/>
      <c r="C139" s="499"/>
      <c r="D139" s="499"/>
      <c r="E139" s="499"/>
      <c r="F139" s="499"/>
      <c r="G139" s="499"/>
      <c r="H139" s="499"/>
      <c r="I139" s="499"/>
      <c r="J139" s="499"/>
      <c r="K139" s="499"/>
      <c r="L139" s="499"/>
      <c r="M139" s="499"/>
      <c r="N139" s="508"/>
      <c r="O139" s="508"/>
      <c r="P139" s="1168"/>
    </row>
    <row r="140" spans="1:16" s="486" customFormat="1" x14ac:dyDescent="0.2">
      <c r="A140" s="361" t="s">
        <v>153</v>
      </c>
      <c r="B140" s="499" t="s">
        <v>8</v>
      </c>
      <c r="C140" s="499" t="s">
        <v>8</v>
      </c>
      <c r="D140" s="499" t="s">
        <v>8</v>
      </c>
      <c r="E140" s="499" t="s">
        <v>8</v>
      </c>
      <c r="F140" s="499" t="s">
        <v>8</v>
      </c>
      <c r="G140" s="499" t="s">
        <v>8</v>
      </c>
      <c r="H140" s="499" t="s">
        <v>8</v>
      </c>
      <c r="I140" s="499" t="s">
        <v>8</v>
      </c>
      <c r="J140" s="499" t="s">
        <v>8</v>
      </c>
      <c r="K140" s="499" t="s">
        <v>8</v>
      </c>
      <c r="L140" s="499" t="s">
        <v>8</v>
      </c>
      <c r="M140" s="499" t="s">
        <v>8</v>
      </c>
      <c r="N140" s="508" t="s">
        <v>8</v>
      </c>
      <c r="O140" s="508" t="s">
        <v>8</v>
      </c>
      <c r="P140" s="1168" t="s">
        <v>8</v>
      </c>
    </row>
    <row r="141" spans="1:16" s="486" customFormat="1" x14ac:dyDescent="0.2">
      <c r="A141" s="73" t="s">
        <v>155</v>
      </c>
      <c r="B141" s="499" t="s">
        <v>8</v>
      </c>
      <c r="C141" s="499" t="s">
        <v>8</v>
      </c>
      <c r="D141" s="499" t="s">
        <v>8</v>
      </c>
      <c r="E141" s="499" t="s">
        <v>8</v>
      </c>
      <c r="F141" s="499" t="s">
        <v>8</v>
      </c>
      <c r="G141" s="499" t="s">
        <v>8</v>
      </c>
      <c r="H141" s="499" t="s">
        <v>8</v>
      </c>
      <c r="I141" s="499" t="s">
        <v>8</v>
      </c>
      <c r="J141" s="499" t="s">
        <v>8</v>
      </c>
      <c r="K141" s="499" t="s">
        <v>8</v>
      </c>
      <c r="L141" s="499" t="s">
        <v>8</v>
      </c>
      <c r="M141" s="499" t="s">
        <v>8</v>
      </c>
      <c r="N141" s="508" t="s">
        <v>8</v>
      </c>
      <c r="O141" s="508" t="s">
        <v>8</v>
      </c>
      <c r="P141" s="1168" t="s">
        <v>8</v>
      </c>
    </row>
    <row r="142" spans="1:16" s="486" customFormat="1" x14ac:dyDescent="0.2">
      <c r="A142" s="361" t="s">
        <v>156</v>
      </c>
      <c r="B142" s="499" t="s">
        <v>8</v>
      </c>
      <c r="C142" s="499" t="s">
        <v>8</v>
      </c>
      <c r="D142" s="499" t="s">
        <v>8</v>
      </c>
      <c r="E142" s="499" t="s">
        <v>8</v>
      </c>
      <c r="F142" s="499" t="s">
        <v>8</v>
      </c>
      <c r="G142" s="499" t="s">
        <v>8</v>
      </c>
      <c r="H142" s="499" t="s">
        <v>8</v>
      </c>
      <c r="I142" s="499" t="s">
        <v>8</v>
      </c>
      <c r="J142" s="499" t="s">
        <v>8</v>
      </c>
      <c r="K142" s="499" t="s">
        <v>8</v>
      </c>
      <c r="L142" s="499" t="s">
        <v>8</v>
      </c>
      <c r="M142" s="499" t="s">
        <v>8</v>
      </c>
      <c r="N142" s="508" t="s">
        <v>8</v>
      </c>
      <c r="O142" s="508" t="s">
        <v>8</v>
      </c>
      <c r="P142" s="1168" t="s">
        <v>8</v>
      </c>
    </row>
    <row r="143" spans="1:16" s="486" customFormat="1" x14ac:dyDescent="0.2">
      <c r="A143" s="361" t="s">
        <v>157</v>
      </c>
      <c r="B143" s="499" t="s">
        <v>8</v>
      </c>
      <c r="C143" s="499" t="s">
        <v>8</v>
      </c>
      <c r="D143" s="499" t="s">
        <v>8</v>
      </c>
      <c r="E143" s="499" t="s">
        <v>8</v>
      </c>
      <c r="F143" s="499" t="s">
        <v>8</v>
      </c>
      <c r="G143" s="499" t="s">
        <v>8</v>
      </c>
      <c r="H143" s="499" t="s">
        <v>8</v>
      </c>
      <c r="I143" s="499" t="s">
        <v>8</v>
      </c>
      <c r="J143" s="499" t="s">
        <v>8</v>
      </c>
      <c r="K143" s="499" t="s">
        <v>8</v>
      </c>
      <c r="L143" s="499" t="s">
        <v>8</v>
      </c>
      <c r="M143" s="499" t="s">
        <v>8</v>
      </c>
      <c r="N143" s="508" t="s">
        <v>8</v>
      </c>
      <c r="O143" s="508" t="s">
        <v>8</v>
      </c>
      <c r="P143" s="1168" t="s">
        <v>8</v>
      </c>
    </row>
    <row r="144" spans="1:16" s="486" customFormat="1" x14ac:dyDescent="0.2">
      <c r="A144" s="361" t="s">
        <v>428</v>
      </c>
      <c r="B144" s="499" t="s">
        <v>8</v>
      </c>
      <c r="C144" s="499" t="s">
        <v>8</v>
      </c>
      <c r="D144" s="499" t="s">
        <v>8</v>
      </c>
      <c r="E144" s="499" t="s">
        <v>8</v>
      </c>
      <c r="F144" s="499" t="s">
        <v>8</v>
      </c>
      <c r="G144" s="499" t="s">
        <v>8</v>
      </c>
      <c r="H144" s="499" t="s">
        <v>8</v>
      </c>
      <c r="I144" s="499" t="s">
        <v>8</v>
      </c>
      <c r="J144" s="499" t="s">
        <v>8</v>
      </c>
      <c r="K144" s="499" t="s">
        <v>8</v>
      </c>
      <c r="L144" s="499" t="s">
        <v>8</v>
      </c>
      <c r="M144" s="499" t="s">
        <v>8</v>
      </c>
      <c r="N144" s="508" t="s">
        <v>8</v>
      </c>
      <c r="O144" s="508" t="s">
        <v>8</v>
      </c>
      <c r="P144" s="1168" t="s">
        <v>8</v>
      </c>
    </row>
    <row r="145" spans="1:20" s="486" customFormat="1" x14ac:dyDescent="0.2">
      <c r="A145" s="361" t="s">
        <v>929</v>
      </c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7"/>
      <c r="M145" s="577"/>
      <c r="N145" s="578"/>
      <c r="O145" s="490"/>
      <c r="P145" s="1143"/>
    </row>
    <row r="146" spans="1:20" s="486" customFormat="1" x14ac:dyDescent="0.2">
      <c r="A146" s="361" t="s">
        <v>82</v>
      </c>
      <c r="B146" s="541">
        <v>3107</v>
      </c>
      <c r="C146" s="541">
        <v>5072.7</v>
      </c>
      <c r="D146" s="541">
        <v>6545.8689999999997</v>
      </c>
      <c r="E146" s="541">
        <v>6895.3360000000002</v>
      </c>
      <c r="F146" s="541">
        <v>7498.1239999999998</v>
      </c>
      <c r="G146" s="541">
        <v>5010.3</v>
      </c>
      <c r="H146" s="541">
        <v>3729.817</v>
      </c>
      <c r="I146" s="541">
        <v>5705.6329999999998</v>
      </c>
      <c r="J146" s="541">
        <v>9503.9989999999998</v>
      </c>
      <c r="K146" s="541">
        <v>11852.548000000001</v>
      </c>
      <c r="L146" s="541">
        <v>21214.962</v>
      </c>
      <c r="M146" s="541">
        <v>26499.686000000002</v>
      </c>
      <c r="N146" s="542">
        <v>16912.23</v>
      </c>
      <c r="O146" s="543">
        <v>27754.656999999999</v>
      </c>
      <c r="P146" s="1172">
        <v>41448.843000000001</v>
      </c>
    </row>
    <row r="147" spans="1:20" s="486" customFormat="1" x14ac:dyDescent="0.2">
      <c r="A147" s="361" t="s">
        <v>160</v>
      </c>
      <c r="B147" s="541">
        <v>101.14384014806912</v>
      </c>
      <c r="C147" s="541">
        <v>154.46245682605792</v>
      </c>
      <c r="D147" s="541">
        <v>123.01346242601122</v>
      </c>
      <c r="E147" s="541">
        <v>101.18995304567233</v>
      </c>
      <c r="F147" s="541">
        <v>104.35889350666865</v>
      </c>
      <c r="G147" s="541">
        <v>0.65127401645175964</v>
      </c>
      <c r="H147" s="541">
        <v>71.169204059141038</v>
      </c>
      <c r="I147" s="541">
        <f>I146/H146/104.4*100*100</f>
        <v>146.52637673141228</v>
      </c>
      <c r="J147" s="541">
        <v>158.80000000000001</v>
      </c>
      <c r="K147" s="541">
        <v>121.9</v>
      </c>
      <c r="L147" s="541">
        <v>178.1</v>
      </c>
      <c r="M147" s="541">
        <v>121.7</v>
      </c>
      <c r="N147" s="542">
        <v>61.7</v>
      </c>
      <c r="O147" s="543">
        <v>155</v>
      </c>
      <c r="P147" s="1183">
        <v>143.45834559557008</v>
      </c>
    </row>
    <row r="148" spans="1:20" s="486" customFormat="1" x14ac:dyDescent="0.2">
      <c r="A148" s="160" t="s">
        <v>477</v>
      </c>
      <c r="B148" s="541">
        <v>100</v>
      </c>
      <c r="C148" s="541">
        <f>B148*C147/100</f>
        <v>154.46245682605792</v>
      </c>
      <c r="D148" s="541">
        <f t="shared" ref="D148:N148" si="2">C148*D147/100</f>
        <v>190.00961629001657</v>
      </c>
      <c r="E148" s="541">
        <f t="shared" si="2"/>
        <v>192.27064150612989</v>
      </c>
      <c r="F148" s="541">
        <f t="shared" si="2"/>
        <v>200.65151401397074</v>
      </c>
      <c r="G148" s="541">
        <f t="shared" si="2"/>
        <v>1.3067911743900527</v>
      </c>
      <c r="H148" s="541">
        <f t="shared" si="2"/>
        <v>0.93003287752850217</v>
      </c>
      <c r="I148" s="541">
        <f t="shared" si="2"/>
        <v>1.3627434778534073</v>
      </c>
      <c r="J148" s="541">
        <f t="shared" si="2"/>
        <v>2.1640366428312108</v>
      </c>
      <c r="K148" s="541">
        <f t="shared" si="2"/>
        <v>2.6379606676112464</v>
      </c>
      <c r="L148" s="541">
        <f t="shared" si="2"/>
        <v>4.6982079490156297</v>
      </c>
      <c r="M148" s="541">
        <f t="shared" si="2"/>
        <v>5.7177190739520212</v>
      </c>
      <c r="N148" s="542">
        <f t="shared" si="2"/>
        <v>3.5278326686283972</v>
      </c>
      <c r="O148" s="543">
        <f>N148*O147/100</f>
        <v>5.4681406363740157</v>
      </c>
      <c r="P148" s="1172">
        <f>O148*P147/100</f>
        <v>7.8445040917812401</v>
      </c>
    </row>
    <row r="149" spans="1:20" s="486" customFormat="1" x14ac:dyDescent="0.2">
      <c r="A149" s="361" t="s">
        <v>921</v>
      </c>
      <c r="B149" s="541"/>
      <c r="C149" s="541"/>
      <c r="D149" s="541"/>
      <c r="E149" s="541"/>
      <c r="F149" s="541"/>
      <c r="G149" s="541"/>
      <c r="H149" s="541"/>
      <c r="I149" s="541"/>
      <c r="J149" s="541"/>
      <c r="K149" s="541"/>
      <c r="L149" s="585"/>
      <c r="M149" s="541"/>
      <c r="N149" s="511"/>
      <c r="O149" s="412"/>
      <c r="P149" s="1184"/>
    </row>
    <row r="150" spans="1:20" s="486" customFormat="1" x14ac:dyDescent="0.2">
      <c r="A150" s="361" t="s">
        <v>163</v>
      </c>
      <c r="B150" s="579">
        <v>11.055</v>
      </c>
      <c r="C150" s="579">
        <v>11.199</v>
      </c>
      <c r="D150" s="579">
        <v>8.0340000000000007</v>
      </c>
      <c r="E150" s="579">
        <v>12.298999999999999</v>
      </c>
      <c r="F150" s="579">
        <v>12.342000000000001</v>
      </c>
      <c r="G150" s="579">
        <v>10.807</v>
      </c>
      <c r="H150" s="579">
        <v>5.92</v>
      </c>
      <c r="I150" s="579">
        <v>5.8849999999999998</v>
      </c>
      <c r="J150" s="579">
        <v>15.984</v>
      </c>
      <c r="K150" s="579">
        <v>5.4969999999999999</v>
      </c>
      <c r="L150" s="529">
        <v>14.326000000000001</v>
      </c>
      <c r="M150" s="541">
        <v>16.637</v>
      </c>
      <c r="N150" s="542">
        <v>16.446999999999999</v>
      </c>
      <c r="O150" s="543">
        <v>12.941000000000001</v>
      </c>
      <c r="P150" s="1172">
        <v>17.146000000000001</v>
      </c>
    </row>
    <row r="151" spans="1:20" s="486" customFormat="1" ht="22.5" x14ac:dyDescent="0.2">
      <c r="A151" s="361" t="s">
        <v>164</v>
      </c>
      <c r="B151" s="541">
        <v>85.9</v>
      </c>
      <c r="C151" s="541">
        <f>C150/B150*100</f>
        <v>101.30257801899593</v>
      </c>
      <c r="D151" s="541">
        <f t="shared" ref="D151:N151" si="3">D150/C150*100</f>
        <v>71.738548084650418</v>
      </c>
      <c r="E151" s="541">
        <f t="shared" si="3"/>
        <v>153.08688075678364</v>
      </c>
      <c r="F151" s="541">
        <f t="shared" si="3"/>
        <v>100.34962192048135</v>
      </c>
      <c r="G151" s="541">
        <f t="shared" si="3"/>
        <v>87.562793712526329</v>
      </c>
      <c r="H151" s="541">
        <f t="shared" si="3"/>
        <v>54.779309706671597</v>
      </c>
      <c r="I151" s="541">
        <f t="shared" si="3"/>
        <v>99.40878378378379</v>
      </c>
      <c r="J151" s="541">
        <f t="shared" si="3"/>
        <v>271.60577740016993</v>
      </c>
      <c r="K151" s="541">
        <f t="shared" si="3"/>
        <v>34.39064064064064</v>
      </c>
      <c r="L151" s="541">
        <f t="shared" si="3"/>
        <v>260.61488084409683</v>
      </c>
      <c r="M151" s="541">
        <f t="shared" si="3"/>
        <v>116.13150914421331</v>
      </c>
      <c r="N151" s="542">
        <f t="shared" si="3"/>
        <v>98.857967181583206</v>
      </c>
      <c r="O151" s="543">
        <v>78.7</v>
      </c>
      <c r="P151" s="1172">
        <v>132.49362491306701</v>
      </c>
    </row>
    <row r="152" spans="1:20" s="486" customFormat="1" ht="22.5" x14ac:dyDescent="0.2">
      <c r="A152" s="160" t="s">
        <v>478</v>
      </c>
      <c r="B152" s="541">
        <v>100</v>
      </c>
      <c r="C152" s="541">
        <f>B152*C151/100</f>
        <v>101.30257801899593</v>
      </c>
      <c r="D152" s="541">
        <f t="shared" ref="D152:N152" si="4">C152*D151/100</f>
        <v>72.672998643147906</v>
      </c>
      <c r="E152" s="541">
        <f t="shared" si="4"/>
        <v>111.25282677521483</v>
      </c>
      <c r="F152" s="541">
        <f t="shared" si="4"/>
        <v>111.64179104477613</v>
      </c>
      <c r="G152" s="541">
        <f t="shared" si="4"/>
        <v>97.756671189507017</v>
      </c>
      <c r="H152" s="541">
        <f t="shared" si="4"/>
        <v>53.550429669832653</v>
      </c>
      <c r="I152" s="541">
        <f t="shared" si="4"/>
        <v>53.233830845771145</v>
      </c>
      <c r="J152" s="541">
        <f t="shared" si="4"/>
        <v>144.58616010854817</v>
      </c>
      <c r="K152" s="541">
        <f t="shared" si="4"/>
        <v>49.724106739032116</v>
      </c>
      <c r="L152" s="541">
        <f t="shared" si="4"/>
        <v>129.58842152872006</v>
      </c>
      <c r="M152" s="541">
        <f t="shared" si="4"/>
        <v>150.49298959746721</v>
      </c>
      <c r="N152" s="542">
        <f t="shared" si="4"/>
        <v>148.77431026684758</v>
      </c>
      <c r="O152" s="543">
        <f>N152*O151/100</f>
        <v>117.08538218000905</v>
      </c>
      <c r="P152" s="1172">
        <f>O152*P151/100</f>
        <v>155.1306670936122</v>
      </c>
    </row>
    <row r="153" spans="1:20" s="227" customFormat="1" x14ac:dyDescent="0.2">
      <c r="A153" s="361" t="s">
        <v>165</v>
      </c>
      <c r="B153" s="541"/>
      <c r="C153" s="541"/>
      <c r="D153" s="541"/>
      <c r="E153" s="541"/>
      <c r="F153" s="541"/>
      <c r="G153" s="541"/>
      <c r="H153" s="541"/>
      <c r="I153" s="541"/>
      <c r="J153" s="541"/>
      <c r="K153" s="541"/>
      <c r="L153" s="541"/>
      <c r="M153" s="541"/>
      <c r="N153" s="542"/>
      <c r="O153" s="449"/>
      <c r="P153" s="1185"/>
    </row>
    <row r="154" spans="1:20" s="486" customFormat="1" ht="22.5" x14ac:dyDescent="0.2">
      <c r="A154" s="361" t="s">
        <v>166</v>
      </c>
      <c r="B154" s="541" t="s">
        <v>8</v>
      </c>
      <c r="C154" s="541" t="s">
        <v>8</v>
      </c>
      <c r="D154" s="541" t="s">
        <v>8</v>
      </c>
      <c r="E154" s="541" t="s">
        <v>8</v>
      </c>
      <c r="F154" s="541" t="s">
        <v>8</v>
      </c>
      <c r="G154" s="541" t="s">
        <v>8</v>
      </c>
      <c r="H154" s="541" t="s">
        <v>8</v>
      </c>
      <c r="I154" s="541" t="s">
        <v>8</v>
      </c>
      <c r="J154" s="541" t="s">
        <v>8</v>
      </c>
      <c r="K154" s="541" t="s">
        <v>8</v>
      </c>
      <c r="L154" s="541" t="s">
        <v>8</v>
      </c>
      <c r="M154" s="541" t="s">
        <v>8</v>
      </c>
      <c r="N154" s="542" t="s">
        <v>479</v>
      </c>
      <c r="O154" s="543" t="s">
        <v>479</v>
      </c>
      <c r="P154" s="1172" t="s">
        <v>479</v>
      </c>
    </row>
    <row r="155" spans="1:20" s="113" customFormat="1" x14ac:dyDescent="0.2">
      <c r="A155" s="361" t="s">
        <v>167</v>
      </c>
      <c r="B155" s="541" t="s">
        <v>8</v>
      </c>
      <c r="C155" s="541" t="s">
        <v>8</v>
      </c>
      <c r="D155" s="541" t="s">
        <v>8</v>
      </c>
      <c r="E155" s="541" t="s">
        <v>8</v>
      </c>
      <c r="F155" s="541" t="s">
        <v>8</v>
      </c>
      <c r="G155" s="541">
        <v>320</v>
      </c>
      <c r="H155" s="541" t="s">
        <v>8</v>
      </c>
      <c r="I155" s="541" t="s">
        <v>8</v>
      </c>
      <c r="J155" s="541" t="s">
        <v>8</v>
      </c>
      <c r="K155" s="541" t="s">
        <v>8</v>
      </c>
      <c r="L155" s="541" t="s">
        <v>8</v>
      </c>
      <c r="M155" s="541" t="s">
        <v>8</v>
      </c>
      <c r="N155" s="542" t="s">
        <v>479</v>
      </c>
      <c r="O155" s="543" t="s">
        <v>479</v>
      </c>
      <c r="P155" s="1172" t="s">
        <v>479</v>
      </c>
    </row>
    <row r="156" spans="1:20" s="113" customFormat="1" x14ac:dyDescent="0.2">
      <c r="A156" s="361" t="s">
        <v>377</v>
      </c>
      <c r="B156" s="541"/>
      <c r="C156" s="541"/>
      <c r="D156" s="541"/>
      <c r="E156" s="541"/>
      <c r="F156" s="541"/>
      <c r="G156" s="541"/>
      <c r="H156" s="541"/>
      <c r="I156" s="541"/>
      <c r="J156" s="541"/>
      <c r="K156" s="541"/>
      <c r="L156" s="541"/>
      <c r="M156" s="541"/>
      <c r="N156" s="542"/>
      <c r="O156" s="449"/>
      <c r="P156" s="724"/>
    </row>
    <row r="157" spans="1:20" s="113" customFormat="1" x14ac:dyDescent="0.2">
      <c r="A157" s="361" t="s">
        <v>430</v>
      </c>
      <c r="B157" s="541" t="s">
        <v>8</v>
      </c>
      <c r="C157" s="541" t="s">
        <v>8</v>
      </c>
      <c r="D157" s="541" t="s">
        <v>8</v>
      </c>
      <c r="E157" s="541" t="s">
        <v>8</v>
      </c>
      <c r="F157" s="541" t="s">
        <v>8</v>
      </c>
      <c r="G157" s="541" t="s">
        <v>8</v>
      </c>
      <c r="H157" s="541" t="s">
        <v>8</v>
      </c>
      <c r="I157" s="541" t="s">
        <v>8</v>
      </c>
      <c r="J157" s="541" t="s">
        <v>8</v>
      </c>
      <c r="K157" s="541" t="s">
        <v>8</v>
      </c>
      <c r="L157" s="541" t="s">
        <v>8</v>
      </c>
      <c r="M157" s="541" t="s">
        <v>8</v>
      </c>
      <c r="N157" s="542" t="s">
        <v>479</v>
      </c>
      <c r="O157" s="543" t="s">
        <v>479</v>
      </c>
      <c r="P157" s="1172" t="s">
        <v>479</v>
      </c>
    </row>
    <row r="158" spans="1:20" s="113" customFormat="1" ht="22.5" x14ac:dyDescent="0.2">
      <c r="A158" s="361" t="s">
        <v>431</v>
      </c>
      <c r="B158" s="541" t="s">
        <v>8</v>
      </c>
      <c r="C158" s="541" t="s">
        <v>8</v>
      </c>
      <c r="D158" s="541" t="s">
        <v>8</v>
      </c>
      <c r="E158" s="541" t="s">
        <v>8</v>
      </c>
      <c r="F158" s="541" t="s">
        <v>8</v>
      </c>
      <c r="G158" s="541" t="s">
        <v>8</v>
      </c>
      <c r="H158" s="541" t="s">
        <v>8</v>
      </c>
      <c r="I158" s="541" t="s">
        <v>8</v>
      </c>
      <c r="J158" s="541" t="s">
        <v>8</v>
      </c>
      <c r="K158" s="541" t="s">
        <v>8</v>
      </c>
      <c r="L158" s="541" t="s">
        <v>8</v>
      </c>
      <c r="M158" s="541" t="s">
        <v>8</v>
      </c>
      <c r="N158" s="542" t="s">
        <v>479</v>
      </c>
      <c r="O158" s="449">
        <v>50</v>
      </c>
      <c r="P158" s="1172" t="s">
        <v>479</v>
      </c>
    </row>
    <row r="159" spans="1:20" s="113" customFormat="1" ht="22.5" x14ac:dyDescent="0.2">
      <c r="A159" s="546" t="s">
        <v>432</v>
      </c>
      <c r="B159" s="548">
        <v>5312</v>
      </c>
      <c r="C159" s="548">
        <v>5660</v>
      </c>
      <c r="D159" s="548">
        <v>5852</v>
      </c>
      <c r="E159" s="548">
        <v>6474</v>
      </c>
      <c r="F159" s="548">
        <v>6984</v>
      </c>
      <c r="G159" s="548">
        <v>5306</v>
      </c>
      <c r="H159" s="548">
        <v>5124</v>
      </c>
      <c r="I159" s="548">
        <v>4965</v>
      </c>
      <c r="J159" s="548">
        <v>4811</v>
      </c>
      <c r="K159" s="548">
        <v>4879</v>
      </c>
      <c r="L159" s="548">
        <v>4689</v>
      </c>
      <c r="M159" s="548">
        <v>4876</v>
      </c>
      <c r="N159" s="548">
        <v>5840</v>
      </c>
      <c r="O159" s="71">
        <v>6270</v>
      </c>
      <c r="P159" s="744">
        <v>6280</v>
      </c>
      <c r="T159" s="16"/>
    </row>
    <row r="160" spans="1:20" s="113" customFormat="1" ht="22.5" x14ac:dyDescent="0.2">
      <c r="A160" s="546" t="s">
        <v>481</v>
      </c>
      <c r="B160" s="548">
        <v>3828</v>
      </c>
      <c r="C160" s="548">
        <v>4053</v>
      </c>
      <c r="D160" s="548">
        <v>4414</v>
      </c>
      <c r="E160" s="548">
        <v>4529</v>
      </c>
      <c r="F160" s="548">
        <v>5311</v>
      </c>
      <c r="G160" s="548">
        <v>4543</v>
      </c>
      <c r="H160" s="548">
        <v>4438</v>
      </c>
      <c r="I160" s="548">
        <v>3914</v>
      </c>
      <c r="J160" s="548">
        <v>3939</v>
      </c>
      <c r="K160" s="548">
        <v>4368</v>
      </c>
      <c r="L160" s="548">
        <v>4307</v>
      </c>
      <c r="M160" s="548">
        <v>4467</v>
      </c>
      <c r="N160" s="548">
        <v>5420</v>
      </c>
      <c r="O160" s="71">
        <v>5880</v>
      </c>
      <c r="P160" s="744">
        <v>5953</v>
      </c>
    </row>
    <row r="161" spans="1:16" s="113" customFormat="1" ht="24" x14ac:dyDescent="0.2">
      <c r="A161" s="446" t="s">
        <v>922</v>
      </c>
      <c r="B161" s="508" t="s">
        <v>8</v>
      </c>
      <c r="C161" s="508" t="s">
        <v>8</v>
      </c>
      <c r="D161" s="508" t="s">
        <v>8</v>
      </c>
      <c r="E161" s="508" t="s">
        <v>8</v>
      </c>
      <c r="F161" s="508" t="s">
        <v>8</v>
      </c>
      <c r="G161" s="508" t="s">
        <v>8</v>
      </c>
      <c r="H161" s="508" t="s">
        <v>8</v>
      </c>
      <c r="I161" s="508" t="s">
        <v>8</v>
      </c>
      <c r="J161" s="508" t="s">
        <v>8</v>
      </c>
      <c r="K161" s="508" t="s">
        <v>8</v>
      </c>
      <c r="L161" s="508" t="s">
        <v>8</v>
      </c>
      <c r="M161" s="508" t="s">
        <v>8</v>
      </c>
      <c r="N161" s="499" t="s">
        <v>8</v>
      </c>
      <c r="O161" s="508" t="s">
        <v>8</v>
      </c>
      <c r="P161" s="1168" t="s">
        <v>8</v>
      </c>
    </row>
    <row r="162" spans="1:16" s="113" customFormat="1" ht="24" x14ac:dyDescent="0.2">
      <c r="A162" s="446" t="s">
        <v>923</v>
      </c>
      <c r="B162" s="508" t="s">
        <v>8</v>
      </c>
      <c r="C162" s="508" t="s">
        <v>8</v>
      </c>
      <c r="D162" s="508" t="s">
        <v>8</v>
      </c>
      <c r="E162" s="508" t="s">
        <v>8</v>
      </c>
      <c r="F162" s="508" t="s">
        <v>8</v>
      </c>
      <c r="G162" s="508" t="s">
        <v>8</v>
      </c>
      <c r="H162" s="508" t="s">
        <v>8</v>
      </c>
      <c r="I162" s="508" t="s">
        <v>8</v>
      </c>
      <c r="J162" s="508" t="s">
        <v>8</v>
      </c>
      <c r="K162" s="508" t="s">
        <v>8</v>
      </c>
      <c r="L162" s="508" t="s">
        <v>8</v>
      </c>
      <c r="M162" s="508" t="s">
        <v>8</v>
      </c>
      <c r="N162" s="499" t="s">
        <v>8</v>
      </c>
      <c r="O162" s="508" t="s">
        <v>8</v>
      </c>
      <c r="P162" s="1168" t="s">
        <v>8</v>
      </c>
    </row>
    <row r="163" spans="1:16" s="113" customFormat="1" ht="22.5" x14ac:dyDescent="0.2">
      <c r="A163" s="446" t="s">
        <v>434</v>
      </c>
      <c r="B163" s="551">
        <v>110831.60400000001</v>
      </c>
      <c r="C163" s="551">
        <v>128639.891</v>
      </c>
      <c r="D163" s="551">
        <v>75348.487999999998</v>
      </c>
      <c r="E163" s="551">
        <v>100586.433</v>
      </c>
      <c r="F163" s="551">
        <v>154407.86499999999</v>
      </c>
      <c r="G163" s="588">
        <v>162474.71712915</v>
      </c>
      <c r="H163" s="588">
        <v>161932.57558438004</v>
      </c>
      <c r="I163" s="588">
        <v>154060.44375830004</v>
      </c>
      <c r="J163" s="588">
        <v>176855.56284589999</v>
      </c>
      <c r="K163" s="588">
        <v>211489.95699999999</v>
      </c>
      <c r="L163" s="588">
        <v>242754.209</v>
      </c>
      <c r="M163" s="588">
        <v>291452.59999999998</v>
      </c>
      <c r="N163" s="168">
        <v>193121.55499999999</v>
      </c>
      <c r="O163" s="589">
        <v>230913.37100000001</v>
      </c>
      <c r="P163" s="1149">
        <v>341329</v>
      </c>
    </row>
    <row r="164" spans="1:16" s="113" customFormat="1" x14ac:dyDescent="0.2">
      <c r="A164" s="1229" t="s">
        <v>181</v>
      </c>
      <c r="B164" s="1230"/>
      <c r="C164" s="1230"/>
      <c r="D164" s="1230"/>
      <c r="E164" s="1230"/>
      <c r="F164" s="1230"/>
      <c r="G164" s="1230"/>
      <c r="H164" s="1230"/>
      <c r="I164" s="1230"/>
      <c r="J164" s="1230"/>
      <c r="K164" s="1230"/>
      <c r="L164" s="1230"/>
      <c r="M164" s="1230"/>
      <c r="N164" s="1230"/>
      <c r="O164" s="1230"/>
      <c r="P164" s="1212"/>
    </row>
    <row r="165" spans="1:16" s="113" customFormat="1" x14ac:dyDescent="0.2">
      <c r="A165" s="361" t="s">
        <v>385</v>
      </c>
      <c r="B165" s="551" t="s">
        <v>4</v>
      </c>
      <c r="C165" s="551" t="s">
        <v>4</v>
      </c>
      <c r="D165" s="551" t="s">
        <v>4</v>
      </c>
      <c r="E165" s="551">
        <v>12109.1</v>
      </c>
      <c r="F165" s="551">
        <v>13131.5</v>
      </c>
      <c r="G165" s="551">
        <v>13768.1</v>
      </c>
      <c r="H165" s="551">
        <v>16198.3</v>
      </c>
      <c r="I165" s="551">
        <v>16996.2</v>
      </c>
      <c r="J165" s="551">
        <v>18239.599999999999</v>
      </c>
      <c r="K165" s="551">
        <v>19591.400000000001</v>
      </c>
      <c r="L165" s="551">
        <v>23417.200000000001</v>
      </c>
      <c r="M165" s="551">
        <v>25490.3</v>
      </c>
      <c r="N165" s="551">
        <v>29886.3</v>
      </c>
      <c r="O165" s="551">
        <v>34014.9</v>
      </c>
      <c r="P165" s="1186">
        <v>37537.800000000003</v>
      </c>
    </row>
    <row r="166" spans="1:16" s="113" customFormat="1" x14ac:dyDescent="0.2">
      <c r="A166" s="361" t="s">
        <v>386</v>
      </c>
      <c r="B166" s="551" t="s">
        <v>4</v>
      </c>
      <c r="C166" s="551" t="s">
        <v>4</v>
      </c>
      <c r="D166" s="551" t="s">
        <v>4</v>
      </c>
      <c r="E166" s="551" t="s">
        <v>4</v>
      </c>
      <c r="F166" s="551" t="s">
        <v>4</v>
      </c>
      <c r="G166" s="551" t="s">
        <v>4</v>
      </c>
      <c r="H166" s="551" t="s">
        <v>4</v>
      </c>
      <c r="I166" s="551" t="s">
        <v>4</v>
      </c>
      <c r="J166" s="551" t="s">
        <v>4</v>
      </c>
      <c r="K166" s="551" t="s">
        <v>4</v>
      </c>
      <c r="L166" s="551" t="s">
        <v>4</v>
      </c>
      <c r="M166" s="551" t="s">
        <v>4</v>
      </c>
      <c r="N166" s="551" t="s">
        <v>4</v>
      </c>
      <c r="O166" s="551" t="s">
        <v>4</v>
      </c>
      <c r="P166" s="1025" t="s">
        <v>4</v>
      </c>
    </row>
    <row r="167" spans="1:16" s="113" customFormat="1" x14ac:dyDescent="0.2">
      <c r="A167" s="546" t="s">
        <v>482</v>
      </c>
      <c r="B167" s="551" t="s">
        <v>4</v>
      </c>
      <c r="C167" s="551" t="s">
        <v>4</v>
      </c>
      <c r="D167" s="551" t="s">
        <v>4</v>
      </c>
      <c r="E167" s="551" t="s">
        <v>4</v>
      </c>
      <c r="F167" s="590">
        <v>101.3</v>
      </c>
      <c r="G167" s="590">
        <v>100.2</v>
      </c>
      <c r="H167" s="590">
        <v>100</v>
      </c>
      <c r="I167" s="590">
        <v>97.1</v>
      </c>
      <c r="J167" s="590">
        <v>100.8</v>
      </c>
      <c r="K167" s="590">
        <v>101</v>
      </c>
      <c r="L167" s="590">
        <v>112</v>
      </c>
      <c r="M167" s="590">
        <v>100.6</v>
      </c>
      <c r="N167" s="591">
        <v>102</v>
      </c>
      <c r="O167" s="16">
        <v>101.6</v>
      </c>
      <c r="P167" s="1187">
        <v>103.3</v>
      </c>
    </row>
    <row r="168" spans="1:16" s="113" customFormat="1" ht="12.75" x14ac:dyDescent="0.2">
      <c r="A168" s="222" t="s">
        <v>924</v>
      </c>
      <c r="B168" s="554"/>
      <c r="C168" s="554"/>
      <c r="D168" s="554"/>
      <c r="E168" s="555"/>
      <c r="F168" s="555"/>
      <c r="G168" s="555"/>
      <c r="H168" s="555"/>
      <c r="I168" s="555"/>
      <c r="J168" s="555"/>
      <c r="K168" s="555"/>
      <c r="L168" s="555"/>
      <c r="M168" s="555"/>
      <c r="N168" s="556"/>
    </row>
    <row r="169" spans="1:16" s="113" customFormat="1" ht="12.75" x14ac:dyDescent="0.2">
      <c r="A169" s="223" t="s">
        <v>925</v>
      </c>
      <c r="B169" s="557"/>
      <c r="C169" s="557"/>
      <c r="D169" s="557"/>
      <c r="E169" s="558"/>
      <c r="F169" s="558"/>
      <c r="G169" s="558"/>
      <c r="H169" s="558"/>
      <c r="I169" s="555"/>
      <c r="J169" s="555"/>
      <c r="K169" s="555"/>
      <c r="L169" s="555"/>
      <c r="M169" s="555"/>
      <c r="N169" s="556"/>
    </row>
    <row r="170" spans="1:16" s="113" customFormat="1" ht="12.75" x14ac:dyDescent="0.2">
      <c r="A170" s="223" t="s">
        <v>483</v>
      </c>
      <c r="B170" s="557"/>
      <c r="C170" s="557"/>
      <c r="D170" s="557"/>
      <c r="E170" s="558"/>
      <c r="F170" s="558"/>
      <c r="G170" s="558"/>
      <c r="H170" s="558"/>
      <c r="I170" s="555"/>
      <c r="J170" s="555"/>
      <c r="K170" s="555"/>
      <c r="L170" s="555"/>
      <c r="M170" s="555"/>
      <c r="N170" s="556"/>
    </row>
    <row r="171" spans="1:16" s="113" customFormat="1" ht="12.75" x14ac:dyDescent="0.2">
      <c r="A171" s="1497" t="s">
        <v>484</v>
      </c>
      <c r="B171" s="1497"/>
      <c r="C171" s="1497"/>
      <c r="D171" s="1497"/>
      <c r="E171" s="555"/>
      <c r="F171" s="555"/>
      <c r="G171" s="555"/>
      <c r="H171" s="555"/>
      <c r="I171" s="555"/>
      <c r="J171" s="555"/>
      <c r="K171" s="555"/>
      <c r="L171" s="555"/>
      <c r="M171" s="555"/>
      <c r="N171" s="556"/>
    </row>
    <row r="172" spans="1:16" s="113" customFormat="1" ht="12.75" x14ac:dyDescent="0.2">
      <c r="A172" s="559" t="s">
        <v>485</v>
      </c>
      <c r="B172" s="557"/>
      <c r="C172" s="557"/>
      <c r="D172" s="557"/>
      <c r="E172" s="555"/>
      <c r="F172" s="555"/>
      <c r="G172" s="555"/>
      <c r="H172" s="555"/>
      <c r="I172" s="555"/>
      <c r="J172" s="555"/>
      <c r="K172" s="555"/>
      <c r="L172" s="555"/>
      <c r="M172" s="555"/>
      <c r="N172" s="556"/>
    </row>
    <row r="173" spans="1:16" s="113" customFormat="1" ht="12.75" x14ac:dyDescent="0.2">
      <c r="A173" s="1434" t="s">
        <v>486</v>
      </c>
      <c r="B173" s="560"/>
      <c r="C173" s="560"/>
      <c r="D173" s="224"/>
      <c r="E173" s="555"/>
      <c r="F173" s="555"/>
      <c r="G173" s="555"/>
      <c r="H173" s="555"/>
      <c r="I173" s="555"/>
      <c r="J173" s="555"/>
      <c r="K173" s="555"/>
      <c r="L173" s="555"/>
      <c r="M173" s="555"/>
      <c r="N173" s="556"/>
    </row>
    <row r="174" spans="1:16" s="113" customFormat="1" ht="12.75" x14ac:dyDescent="0.2">
      <c r="A174" s="1434" t="s">
        <v>930</v>
      </c>
      <c r="B174" s="560"/>
      <c r="C174" s="560"/>
      <c r="D174" s="224"/>
      <c r="E174" s="555"/>
      <c r="F174" s="555"/>
      <c r="G174" s="555"/>
      <c r="H174" s="555"/>
      <c r="I174" s="555"/>
      <c r="J174" s="555"/>
      <c r="K174" s="555"/>
      <c r="L174" s="555"/>
      <c r="M174" s="555"/>
      <c r="N174" s="556"/>
    </row>
    <row r="175" spans="1:16" s="113" customFormat="1" x14ac:dyDescent="0.2">
      <c r="A175" s="1497" t="s">
        <v>497</v>
      </c>
      <c r="B175" s="1497"/>
      <c r="C175" s="1497"/>
      <c r="D175" s="1497"/>
      <c r="E175" s="555"/>
      <c r="F175" s="555"/>
      <c r="G175" s="555"/>
      <c r="H175" s="555"/>
      <c r="I175" s="555"/>
      <c r="J175" s="555"/>
      <c r="K175" s="555"/>
      <c r="L175" s="555"/>
      <c r="M175" s="555"/>
      <c r="N175" s="556"/>
    </row>
    <row r="176" spans="1:16" ht="12.75" x14ac:dyDescent="0.2">
      <c r="A176" s="223" t="s">
        <v>926</v>
      </c>
      <c r="B176" s="569"/>
      <c r="C176" s="569"/>
      <c r="D176" s="569"/>
      <c r="E176" s="569"/>
      <c r="F176" s="569"/>
      <c r="G176" s="569"/>
      <c r="H176" s="569"/>
      <c r="I176" s="569"/>
      <c r="J176" s="569"/>
      <c r="K176" s="569"/>
      <c r="L176" s="569"/>
      <c r="M176" s="569"/>
      <c r="N176" s="569"/>
    </row>
    <row r="177" spans="1:14" ht="12.75" x14ac:dyDescent="0.2">
      <c r="A177" s="223" t="s">
        <v>489</v>
      </c>
      <c r="B177" s="561"/>
      <c r="C177" s="561"/>
      <c r="D177" s="561"/>
      <c r="E177" s="562"/>
      <c r="F177" s="562"/>
      <c r="G177" s="562"/>
      <c r="H177" s="555"/>
      <c r="I177" s="555"/>
      <c r="J177" s="563"/>
      <c r="K177" s="563"/>
      <c r="L177" s="563"/>
      <c r="M177" s="563"/>
      <c r="N177" s="225"/>
    </row>
    <row r="178" spans="1:14" ht="12.75" x14ac:dyDescent="0.2">
      <c r="A178" s="223" t="s">
        <v>931</v>
      </c>
      <c r="B178" s="561"/>
      <c r="C178" s="561"/>
      <c r="D178" s="561"/>
      <c r="E178" s="564"/>
      <c r="F178" s="564"/>
      <c r="G178" s="555"/>
      <c r="H178" s="555"/>
      <c r="I178" s="555"/>
      <c r="J178" s="555"/>
      <c r="K178" s="555"/>
      <c r="L178" s="555"/>
      <c r="M178" s="555"/>
      <c r="N178" s="556"/>
    </row>
    <row r="179" spans="1:14" ht="12.75" x14ac:dyDescent="0.2">
      <c r="A179" s="565" t="s">
        <v>490</v>
      </c>
      <c r="B179" s="566"/>
      <c r="C179" s="566"/>
      <c r="D179" s="566"/>
      <c r="E179" s="226"/>
      <c r="F179" s="226"/>
      <c r="G179" s="226"/>
      <c r="H179" s="566"/>
      <c r="I179" s="566"/>
      <c r="J179" s="567"/>
      <c r="K179" s="567"/>
      <c r="L179" s="567"/>
      <c r="M179" s="567"/>
      <c r="N179" s="486"/>
    </row>
    <row r="180" spans="1:14" ht="12.75" x14ac:dyDescent="0.2">
      <c r="A180" s="565" t="s">
        <v>928</v>
      </c>
      <c r="B180" s="566"/>
      <c r="C180" s="566"/>
      <c r="D180" s="566"/>
      <c r="E180" s="566"/>
      <c r="F180" s="566"/>
      <c r="G180" s="566"/>
      <c r="H180" s="566"/>
      <c r="I180" s="566"/>
      <c r="J180" s="567"/>
      <c r="K180" s="567"/>
      <c r="L180" s="567"/>
      <c r="M180" s="567"/>
      <c r="N180" s="486"/>
    </row>
    <row r="181" spans="1:14" x14ac:dyDescent="0.2">
      <c r="A181" s="217" t="s">
        <v>491</v>
      </c>
    </row>
    <row r="182" spans="1:14" x14ac:dyDescent="0.2">
      <c r="A182" s="228" t="s">
        <v>492</v>
      </c>
      <c r="B182" s="568"/>
      <c r="C182" s="568"/>
      <c r="D182" s="568"/>
      <c r="E182" s="568"/>
      <c r="F182" s="568"/>
      <c r="G182" s="568"/>
      <c r="H182" s="568"/>
      <c r="I182" s="568"/>
      <c r="J182" s="568"/>
      <c r="K182" s="568"/>
      <c r="L182" s="568"/>
      <c r="M182" s="568"/>
      <c r="N182" s="568"/>
    </row>
    <row r="183" spans="1:14" x14ac:dyDescent="0.2">
      <c r="A183" s="1493"/>
      <c r="B183" s="1493"/>
      <c r="C183" s="1493"/>
      <c r="D183" s="1493"/>
    </row>
    <row r="184" spans="1:14" x14ac:dyDescent="0.2">
      <c r="A184" s="486"/>
      <c r="B184" s="486"/>
      <c r="C184" s="486"/>
      <c r="D184" s="486"/>
    </row>
    <row r="185" spans="1:14" x14ac:dyDescent="0.2">
      <c r="A185" s="1493"/>
      <c r="B185" s="1493"/>
      <c r="C185" s="1493"/>
      <c r="D185" s="1493"/>
    </row>
    <row r="186" spans="1:14" x14ac:dyDescent="0.2">
      <c r="A186" s="1493"/>
      <c r="B186" s="1493"/>
      <c r="C186" s="1493"/>
      <c r="D186" s="1493"/>
    </row>
    <row r="250" spans="1:14" s="569" customFormat="1" x14ac:dyDescent="0.2">
      <c r="A250" s="279"/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79"/>
      <c r="N250" s="279"/>
    </row>
    <row r="251" spans="1:14" ht="32.25" customHeight="1" x14ac:dyDescent="0.2"/>
    <row r="252" spans="1:14" ht="15.75" customHeight="1" x14ac:dyDescent="0.2"/>
  </sheetData>
  <mergeCells count="8">
    <mergeCell ref="A1:G1"/>
    <mergeCell ref="B39:K39"/>
    <mergeCell ref="L39:M39"/>
    <mergeCell ref="A171:D171"/>
    <mergeCell ref="A175:D175"/>
    <mergeCell ref="A186:D186"/>
    <mergeCell ref="A183:D183"/>
    <mergeCell ref="A185:D18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2" sqref="C42"/>
    </sheetView>
  </sheetViews>
  <sheetFormatPr defaultRowHeight="11.25" x14ac:dyDescent="0.2"/>
  <cols>
    <col min="1" max="1" width="49.7109375" style="279" customWidth="1"/>
    <col min="2" max="10" width="11.42578125" style="279" bestFit="1" customWidth="1"/>
    <col min="11" max="14" width="13.42578125" style="279" bestFit="1" customWidth="1"/>
    <col min="15" max="15" width="9.140625" style="279"/>
    <col min="16" max="16" width="12.28515625" style="279" customWidth="1"/>
    <col min="17" max="255" width="9.140625" style="279"/>
    <col min="256" max="256" width="49.7109375" style="279" customWidth="1"/>
    <col min="257" max="265" width="11.42578125" style="279" bestFit="1" customWidth="1"/>
    <col min="266" max="269" width="13.42578125" style="279" bestFit="1" customWidth="1"/>
    <col min="270" max="270" width="11.42578125" style="279" customWidth="1"/>
    <col min="271" max="511" width="9.140625" style="279"/>
    <col min="512" max="512" width="49.7109375" style="279" customWidth="1"/>
    <col min="513" max="521" width="11.42578125" style="279" bestFit="1" customWidth="1"/>
    <col min="522" max="525" width="13.42578125" style="279" bestFit="1" customWidth="1"/>
    <col min="526" max="526" width="11.42578125" style="279" customWidth="1"/>
    <col min="527" max="767" width="9.140625" style="279"/>
    <col min="768" max="768" width="49.7109375" style="279" customWidth="1"/>
    <col min="769" max="777" width="11.42578125" style="279" bestFit="1" customWidth="1"/>
    <col min="778" max="781" width="13.42578125" style="279" bestFit="1" customWidth="1"/>
    <col min="782" max="782" width="11.42578125" style="279" customWidth="1"/>
    <col min="783" max="1023" width="9.140625" style="279"/>
    <col min="1024" max="1024" width="49.7109375" style="279" customWidth="1"/>
    <col min="1025" max="1033" width="11.42578125" style="279" bestFit="1" customWidth="1"/>
    <col min="1034" max="1037" width="13.42578125" style="279" bestFit="1" customWidth="1"/>
    <col min="1038" max="1038" width="11.42578125" style="279" customWidth="1"/>
    <col min="1039" max="1279" width="9.140625" style="279"/>
    <col min="1280" max="1280" width="49.7109375" style="279" customWidth="1"/>
    <col min="1281" max="1289" width="11.42578125" style="279" bestFit="1" customWidth="1"/>
    <col min="1290" max="1293" width="13.42578125" style="279" bestFit="1" customWidth="1"/>
    <col min="1294" max="1294" width="11.42578125" style="279" customWidth="1"/>
    <col min="1295" max="1535" width="9.140625" style="279"/>
    <col min="1536" max="1536" width="49.7109375" style="279" customWidth="1"/>
    <col min="1537" max="1545" width="11.42578125" style="279" bestFit="1" customWidth="1"/>
    <col min="1546" max="1549" width="13.42578125" style="279" bestFit="1" customWidth="1"/>
    <col min="1550" max="1550" width="11.42578125" style="279" customWidth="1"/>
    <col min="1551" max="1791" width="9.140625" style="279"/>
    <col min="1792" max="1792" width="49.7109375" style="279" customWidth="1"/>
    <col min="1793" max="1801" width="11.42578125" style="279" bestFit="1" customWidth="1"/>
    <col min="1802" max="1805" width="13.42578125" style="279" bestFit="1" customWidth="1"/>
    <col min="1806" max="1806" width="11.42578125" style="279" customWidth="1"/>
    <col min="1807" max="2047" width="9.140625" style="279"/>
    <col min="2048" max="2048" width="49.7109375" style="279" customWidth="1"/>
    <col min="2049" max="2057" width="11.42578125" style="279" bestFit="1" customWidth="1"/>
    <col min="2058" max="2061" width="13.42578125" style="279" bestFit="1" customWidth="1"/>
    <col min="2062" max="2062" width="11.42578125" style="279" customWidth="1"/>
    <col min="2063" max="2303" width="9.140625" style="279"/>
    <col min="2304" max="2304" width="49.7109375" style="279" customWidth="1"/>
    <col min="2305" max="2313" width="11.42578125" style="279" bestFit="1" customWidth="1"/>
    <col min="2314" max="2317" width="13.42578125" style="279" bestFit="1" customWidth="1"/>
    <col min="2318" max="2318" width="11.42578125" style="279" customWidth="1"/>
    <col min="2319" max="2559" width="9.140625" style="279"/>
    <col min="2560" max="2560" width="49.7109375" style="279" customWidth="1"/>
    <col min="2561" max="2569" width="11.42578125" style="279" bestFit="1" customWidth="1"/>
    <col min="2570" max="2573" width="13.42578125" style="279" bestFit="1" customWidth="1"/>
    <col min="2574" max="2574" width="11.42578125" style="279" customWidth="1"/>
    <col min="2575" max="2815" width="9.140625" style="279"/>
    <col min="2816" max="2816" width="49.7109375" style="279" customWidth="1"/>
    <col min="2817" max="2825" width="11.42578125" style="279" bestFit="1" customWidth="1"/>
    <col min="2826" max="2829" width="13.42578125" style="279" bestFit="1" customWidth="1"/>
    <col min="2830" max="2830" width="11.42578125" style="279" customWidth="1"/>
    <col min="2831" max="3071" width="9.140625" style="279"/>
    <col min="3072" max="3072" width="49.7109375" style="279" customWidth="1"/>
    <col min="3073" max="3081" width="11.42578125" style="279" bestFit="1" customWidth="1"/>
    <col min="3082" max="3085" width="13.42578125" style="279" bestFit="1" customWidth="1"/>
    <col min="3086" max="3086" width="11.42578125" style="279" customWidth="1"/>
    <col min="3087" max="3327" width="9.140625" style="279"/>
    <col min="3328" max="3328" width="49.7109375" style="279" customWidth="1"/>
    <col min="3329" max="3337" width="11.42578125" style="279" bestFit="1" customWidth="1"/>
    <col min="3338" max="3341" width="13.42578125" style="279" bestFit="1" customWidth="1"/>
    <col min="3342" max="3342" width="11.42578125" style="279" customWidth="1"/>
    <col min="3343" max="3583" width="9.140625" style="279"/>
    <col min="3584" max="3584" width="49.7109375" style="279" customWidth="1"/>
    <col min="3585" max="3593" width="11.42578125" style="279" bestFit="1" customWidth="1"/>
    <col min="3594" max="3597" width="13.42578125" style="279" bestFit="1" customWidth="1"/>
    <col min="3598" max="3598" width="11.42578125" style="279" customWidth="1"/>
    <col min="3599" max="3839" width="9.140625" style="279"/>
    <col min="3840" max="3840" width="49.7109375" style="279" customWidth="1"/>
    <col min="3841" max="3849" width="11.42578125" style="279" bestFit="1" customWidth="1"/>
    <col min="3850" max="3853" width="13.42578125" style="279" bestFit="1" customWidth="1"/>
    <col min="3854" max="3854" width="11.42578125" style="279" customWidth="1"/>
    <col min="3855" max="4095" width="9.140625" style="279"/>
    <col min="4096" max="4096" width="49.7109375" style="279" customWidth="1"/>
    <col min="4097" max="4105" width="11.42578125" style="279" bestFit="1" customWidth="1"/>
    <col min="4106" max="4109" width="13.42578125" style="279" bestFit="1" customWidth="1"/>
    <col min="4110" max="4110" width="11.42578125" style="279" customWidth="1"/>
    <col min="4111" max="4351" width="9.140625" style="279"/>
    <col min="4352" max="4352" width="49.7109375" style="279" customWidth="1"/>
    <col min="4353" max="4361" width="11.42578125" style="279" bestFit="1" customWidth="1"/>
    <col min="4362" max="4365" width="13.42578125" style="279" bestFit="1" customWidth="1"/>
    <col min="4366" max="4366" width="11.42578125" style="279" customWidth="1"/>
    <col min="4367" max="4607" width="9.140625" style="279"/>
    <col min="4608" max="4608" width="49.7109375" style="279" customWidth="1"/>
    <col min="4609" max="4617" width="11.42578125" style="279" bestFit="1" customWidth="1"/>
    <col min="4618" max="4621" width="13.42578125" style="279" bestFit="1" customWidth="1"/>
    <col min="4622" max="4622" width="11.42578125" style="279" customWidth="1"/>
    <col min="4623" max="4863" width="9.140625" style="279"/>
    <col min="4864" max="4864" width="49.7109375" style="279" customWidth="1"/>
    <col min="4865" max="4873" width="11.42578125" style="279" bestFit="1" customWidth="1"/>
    <col min="4874" max="4877" width="13.42578125" style="279" bestFit="1" customWidth="1"/>
    <col min="4878" max="4878" width="11.42578125" style="279" customWidth="1"/>
    <col min="4879" max="5119" width="9.140625" style="279"/>
    <col min="5120" max="5120" width="49.7109375" style="279" customWidth="1"/>
    <col min="5121" max="5129" width="11.42578125" style="279" bestFit="1" customWidth="1"/>
    <col min="5130" max="5133" width="13.42578125" style="279" bestFit="1" customWidth="1"/>
    <col min="5134" max="5134" width="11.42578125" style="279" customWidth="1"/>
    <col min="5135" max="5375" width="9.140625" style="279"/>
    <col min="5376" max="5376" width="49.7109375" style="279" customWidth="1"/>
    <col min="5377" max="5385" width="11.42578125" style="279" bestFit="1" customWidth="1"/>
    <col min="5386" max="5389" width="13.42578125" style="279" bestFit="1" customWidth="1"/>
    <col min="5390" max="5390" width="11.42578125" style="279" customWidth="1"/>
    <col min="5391" max="5631" width="9.140625" style="279"/>
    <col min="5632" max="5632" width="49.7109375" style="279" customWidth="1"/>
    <col min="5633" max="5641" width="11.42578125" style="279" bestFit="1" customWidth="1"/>
    <col min="5642" max="5645" width="13.42578125" style="279" bestFit="1" customWidth="1"/>
    <col min="5646" max="5646" width="11.42578125" style="279" customWidth="1"/>
    <col min="5647" max="5887" width="9.140625" style="279"/>
    <col min="5888" max="5888" width="49.7109375" style="279" customWidth="1"/>
    <col min="5889" max="5897" width="11.42578125" style="279" bestFit="1" customWidth="1"/>
    <col min="5898" max="5901" width="13.42578125" style="279" bestFit="1" customWidth="1"/>
    <col min="5902" max="5902" width="11.42578125" style="279" customWidth="1"/>
    <col min="5903" max="6143" width="9.140625" style="279"/>
    <col min="6144" max="6144" width="49.7109375" style="279" customWidth="1"/>
    <col min="6145" max="6153" width="11.42578125" style="279" bestFit="1" customWidth="1"/>
    <col min="6154" max="6157" width="13.42578125" style="279" bestFit="1" customWidth="1"/>
    <col min="6158" max="6158" width="11.42578125" style="279" customWidth="1"/>
    <col min="6159" max="6399" width="9.140625" style="279"/>
    <col min="6400" max="6400" width="49.7109375" style="279" customWidth="1"/>
    <col min="6401" max="6409" width="11.42578125" style="279" bestFit="1" customWidth="1"/>
    <col min="6410" max="6413" width="13.42578125" style="279" bestFit="1" customWidth="1"/>
    <col min="6414" max="6414" width="11.42578125" style="279" customWidth="1"/>
    <col min="6415" max="6655" width="9.140625" style="279"/>
    <col min="6656" max="6656" width="49.7109375" style="279" customWidth="1"/>
    <col min="6657" max="6665" width="11.42578125" style="279" bestFit="1" customWidth="1"/>
    <col min="6666" max="6669" width="13.42578125" style="279" bestFit="1" customWidth="1"/>
    <col min="6670" max="6670" width="11.42578125" style="279" customWidth="1"/>
    <col min="6671" max="6911" width="9.140625" style="279"/>
    <col min="6912" max="6912" width="49.7109375" style="279" customWidth="1"/>
    <col min="6913" max="6921" width="11.42578125" style="279" bestFit="1" customWidth="1"/>
    <col min="6922" max="6925" width="13.42578125" style="279" bestFit="1" customWidth="1"/>
    <col min="6926" max="6926" width="11.42578125" style="279" customWidth="1"/>
    <col min="6927" max="7167" width="9.140625" style="279"/>
    <col min="7168" max="7168" width="49.7109375" style="279" customWidth="1"/>
    <col min="7169" max="7177" width="11.42578125" style="279" bestFit="1" customWidth="1"/>
    <col min="7178" max="7181" width="13.42578125" style="279" bestFit="1" customWidth="1"/>
    <col min="7182" max="7182" width="11.42578125" style="279" customWidth="1"/>
    <col min="7183" max="7423" width="9.140625" style="279"/>
    <col min="7424" max="7424" width="49.7109375" style="279" customWidth="1"/>
    <col min="7425" max="7433" width="11.42578125" style="279" bestFit="1" customWidth="1"/>
    <col min="7434" max="7437" width="13.42578125" style="279" bestFit="1" customWidth="1"/>
    <col min="7438" max="7438" width="11.42578125" style="279" customWidth="1"/>
    <col min="7439" max="7679" width="9.140625" style="279"/>
    <col min="7680" max="7680" width="49.7109375" style="279" customWidth="1"/>
    <col min="7681" max="7689" width="11.42578125" style="279" bestFit="1" customWidth="1"/>
    <col min="7690" max="7693" width="13.42578125" style="279" bestFit="1" customWidth="1"/>
    <col min="7694" max="7694" width="11.42578125" style="279" customWidth="1"/>
    <col min="7695" max="7935" width="9.140625" style="279"/>
    <col min="7936" max="7936" width="49.7109375" style="279" customWidth="1"/>
    <col min="7937" max="7945" width="11.42578125" style="279" bestFit="1" customWidth="1"/>
    <col min="7946" max="7949" width="13.42578125" style="279" bestFit="1" customWidth="1"/>
    <col min="7950" max="7950" width="11.42578125" style="279" customWidth="1"/>
    <col min="7951" max="8191" width="9.140625" style="279"/>
    <col min="8192" max="8192" width="49.7109375" style="279" customWidth="1"/>
    <col min="8193" max="8201" width="11.42578125" style="279" bestFit="1" customWidth="1"/>
    <col min="8202" max="8205" width="13.42578125" style="279" bestFit="1" customWidth="1"/>
    <col min="8206" max="8206" width="11.42578125" style="279" customWidth="1"/>
    <col min="8207" max="8447" width="9.140625" style="279"/>
    <col min="8448" max="8448" width="49.7109375" style="279" customWidth="1"/>
    <col min="8449" max="8457" width="11.42578125" style="279" bestFit="1" customWidth="1"/>
    <col min="8458" max="8461" width="13.42578125" style="279" bestFit="1" customWidth="1"/>
    <col min="8462" max="8462" width="11.42578125" style="279" customWidth="1"/>
    <col min="8463" max="8703" width="9.140625" style="279"/>
    <col min="8704" max="8704" width="49.7109375" style="279" customWidth="1"/>
    <col min="8705" max="8713" width="11.42578125" style="279" bestFit="1" customWidth="1"/>
    <col min="8714" max="8717" width="13.42578125" style="279" bestFit="1" customWidth="1"/>
    <col min="8718" max="8718" width="11.42578125" style="279" customWidth="1"/>
    <col min="8719" max="8959" width="9.140625" style="279"/>
    <col min="8960" max="8960" width="49.7109375" style="279" customWidth="1"/>
    <col min="8961" max="8969" width="11.42578125" style="279" bestFit="1" customWidth="1"/>
    <col min="8970" max="8973" width="13.42578125" style="279" bestFit="1" customWidth="1"/>
    <col min="8974" max="8974" width="11.42578125" style="279" customWidth="1"/>
    <col min="8975" max="9215" width="9.140625" style="279"/>
    <col min="9216" max="9216" width="49.7109375" style="279" customWidth="1"/>
    <col min="9217" max="9225" width="11.42578125" style="279" bestFit="1" customWidth="1"/>
    <col min="9226" max="9229" width="13.42578125" style="279" bestFit="1" customWidth="1"/>
    <col min="9230" max="9230" width="11.42578125" style="279" customWidth="1"/>
    <col min="9231" max="9471" width="9.140625" style="279"/>
    <col min="9472" max="9472" width="49.7109375" style="279" customWidth="1"/>
    <col min="9473" max="9481" width="11.42578125" style="279" bestFit="1" customWidth="1"/>
    <col min="9482" max="9485" width="13.42578125" style="279" bestFit="1" customWidth="1"/>
    <col min="9486" max="9486" width="11.42578125" style="279" customWidth="1"/>
    <col min="9487" max="9727" width="9.140625" style="279"/>
    <col min="9728" max="9728" width="49.7109375" style="279" customWidth="1"/>
    <col min="9729" max="9737" width="11.42578125" style="279" bestFit="1" customWidth="1"/>
    <col min="9738" max="9741" width="13.42578125" style="279" bestFit="1" customWidth="1"/>
    <col min="9742" max="9742" width="11.42578125" style="279" customWidth="1"/>
    <col min="9743" max="9983" width="9.140625" style="279"/>
    <col min="9984" max="9984" width="49.7109375" style="279" customWidth="1"/>
    <col min="9985" max="9993" width="11.42578125" style="279" bestFit="1" customWidth="1"/>
    <col min="9994" max="9997" width="13.42578125" style="279" bestFit="1" customWidth="1"/>
    <col min="9998" max="9998" width="11.42578125" style="279" customWidth="1"/>
    <col min="9999" max="10239" width="9.140625" style="279"/>
    <col min="10240" max="10240" width="49.7109375" style="279" customWidth="1"/>
    <col min="10241" max="10249" width="11.42578125" style="279" bestFit="1" customWidth="1"/>
    <col min="10250" max="10253" width="13.42578125" style="279" bestFit="1" customWidth="1"/>
    <col min="10254" max="10254" width="11.42578125" style="279" customWidth="1"/>
    <col min="10255" max="10495" width="9.140625" style="279"/>
    <col min="10496" max="10496" width="49.7109375" style="279" customWidth="1"/>
    <col min="10497" max="10505" width="11.42578125" style="279" bestFit="1" customWidth="1"/>
    <col min="10506" max="10509" width="13.42578125" style="279" bestFit="1" customWidth="1"/>
    <col min="10510" max="10510" width="11.42578125" style="279" customWidth="1"/>
    <col min="10511" max="10751" width="9.140625" style="279"/>
    <col min="10752" max="10752" width="49.7109375" style="279" customWidth="1"/>
    <col min="10753" max="10761" width="11.42578125" style="279" bestFit="1" customWidth="1"/>
    <col min="10762" max="10765" width="13.42578125" style="279" bestFit="1" customWidth="1"/>
    <col min="10766" max="10766" width="11.42578125" style="279" customWidth="1"/>
    <col min="10767" max="11007" width="9.140625" style="279"/>
    <col min="11008" max="11008" width="49.7109375" style="279" customWidth="1"/>
    <col min="11009" max="11017" width="11.42578125" style="279" bestFit="1" customWidth="1"/>
    <col min="11018" max="11021" width="13.42578125" style="279" bestFit="1" customWidth="1"/>
    <col min="11022" max="11022" width="11.42578125" style="279" customWidth="1"/>
    <col min="11023" max="11263" width="9.140625" style="279"/>
    <col min="11264" max="11264" width="49.7109375" style="279" customWidth="1"/>
    <col min="11265" max="11273" width="11.42578125" style="279" bestFit="1" customWidth="1"/>
    <col min="11274" max="11277" width="13.42578125" style="279" bestFit="1" customWidth="1"/>
    <col min="11278" max="11278" width="11.42578125" style="279" customWidth="1"/>
    <col min="11279" max="11519" width="9.140625" style="279"/>
    <col min="11520" max="11520" width="49.7109375" style="279" customWidth="1"/>
    <col min="11521" max="11529" width="11.42578125" style="279" bestFit="1" customWidth="1"/>
    <col min="11530" max="11533" width="13.42578125" style="279" bestFit="1" customWidth="1"/>
    <col min="11534" max="11534" width="11.42578125" style="279" customWidth="1"/>
    <col min="11535" max="11775" width="9.140625" style="279"/>
    <col min="11776" max="11776" width="49.7109375" style="279" customWidth="1"/>
    <col min="11777" max="11785" width="11.42578125" style="279" bestFit="1" customWidth="1"/>
    <col min="11786" max="11789" width="13.42578125" style="279" bestFit="1" customWidth="1"/>
    <col min="11790" max="11790" width="11.42578125" style="279" customWidth="1"/>
    <col min="11791" max="12031" width="9.140625" style="279"/>
    <col min="12032" max="12032" width="49.7109375" style="279" customWidth="1"/>
    <col min="12033" max="12041" width="11.42578125" style="279" bestFit="1" customWidth="1"/>
    <col min="12042" max="12045" width="13.42578125" style="279" bestFit="1" customWidth="1"/>
    <col min="12046" max="12046" width="11.42578125" style="279" customWidth="1"/>
    <col min="12047" max="12287" width="9.140625" style="279"/>
    <col min="12288" max="12288" width="49.7109375" style="279" customWidth="1"/>
    <col min="12289" max="12297" width="11.42578125" style="279" bestFit="1" customWidth="1"/>
    <col min="12298" max="12301" width="13.42578125" style="279" bestFit="1" customWidth="1"/>
    <col min="12302" max="12302" width="11.42578125" style="279" customWidth="1"/>
    <col min="12303" max="12543" width="9.140625" style="279"/>
    <col min="12544" max="12544" width="49.7109375" style="279" customWidth="1"/>
    <col min="12545" max="12553" width="11.42578125" style="279" bestFit="1" customWidth="1"/>
    <col min="12554" max="12557" width="13.42578125" style="279" bestFit="1" customWidth="1"/>
    <col min="12558" max="12558" width="11.42578125" style="279" customWidth="1"/>
    <col min="12559" max="12799" width="9.140625" style="279"/>
    <col min="12800" max="12800" width="49.7109375" style="279" customWidth="1"/>
    <col min="12801" max="12809" width="11.42578125" style="279" bestFit="1" customWidth="1"/>
    <col min="12810" max="12813" width="13.42578125" style="279" bestFit="1" customWidth="1"/>
    <col min="12814" max="12814" width="11.42578125" style="279" customWidth="1"/>
    <col min="12815" max="13055" width="9.140625" style="279"/>
    <col min="13056" max="13056" width="49.7109375" style="279" customWidth="1"/>
    <col min="13057" max="13065" width="11.42578125" style="279" bestFit="1" customWidth="1"/>
    <col min="13066" max="13069" width="13.42578125" style="279" bestFit="1" customWidth="1"/>
    <col min="13070" max="13070" width="11.42578125" style="279" customWidth="1"/>
    <col min="13071" max="13311" width="9.140625" style="279"/>
    <col min="13312" max="13312" width="49.7109375" style="279" customWidth="1"/>
    <col min="13313" max="13321" width="11.42578125" style="279" bestFit="1" customWidth="1"/>
    <col min="13322" max="13325" width="13.42578125" style="279" bestFit="1" customWidth="1"/>
    <col min="13326" max="13326" width="11.42578125" style="279" customWidth="1"/>
    <col min="13327" max="13567" width="9.140625" style="279"/>
    <col min="13568" max="13568" width="49.7109375" style="279" customWidth="1"/>
    <col min="13569" max="13577" width="11.42578125" style="279" bestFit="1" customWidth="1"/>
    <col min="13578" max="13581" width="13.42578125" style="279" bestFit="1" customWidth="1"/>
    <col min="13582" max="13582" width="11.42578125" style="279" customWidth="1"/>
    <col min="13583" max="13823" width="9.140625" style="279"/>
    <col min="13824" max="13824" width="49.7109375" style="279" customWidth="1"/>
    <col min="13825" max="13833" width="11.42578125" style="279" bestFit="1" customWidth="1"/>
    <col min="13834" max="13837" width="13.42578125" style="279" bestFit="1" customWidth="1"/>
    <col min="13838" max="13838" width="11.42578125" style="279" customWidth="1"/>
    <col min="13839" max="14079" width="9.140625" style="279"/>
    <col min="14080" max="14080" width="49.7109375" style="279" customWidth="1"/>
    <col min="14081" max="14089" width="11.42578125" style="279" bestFit="1" customWidth="1"/>
    <col min="14090" max="14093" width="13.42578125" style="279" bestFit="1" customWidth="1"/>
    <col min="14094" max="14094" width="11.42578125" style="279" customWidth="1"/>
    <col min="14095" max="14335" width="9.140625" style="279"/>
    <col min="14336" max="14336" width="49.7109375" style="279" customWidth="1"/>
    <col min="14337" max="14345" width="11.42578125" style="279" bestFit="1" customWidth="1"/>
    <col min="14346" max="14349" width="13.42578125" style="279" bestFit="1" customWidth="1"/>
    <col min="14350" max="14350" width="11.42578125" style="279" customWidth="1"/>
    <col min="14351" max="14591" width="9.140625" style="279"/>
    <col min="14592" max="14592" width="49.7109375" style="279" customWidth="1"/>
    <col min="14593" max="14601" width="11.42578125" style="279" bestFit="1" customWidth="1"/>
    <col min="14602" max="14605" width="13.42578125" style="279" bestFit="1" customWidth="1"/>
    <col min="14606" max="14606" width="11.42578125" style="279" customWidth="1"/>
    <col min="14607" max="14847" width="9.140625" style="279"/>
    <col min="14848" max="14848" width="49.7109375" style="279" customWidth="1"/>
    <col min="14849" max="14857" width="11.42578125" style="279" bestFit="1" customWidth="1"/>
    <col min="14858" max="14861" width="13.42578125" style="279" bestFit="1" customWidth="1"/>
    <col min="14862" max="14862" width="11.42578125" style="279" customWidth="1"/>
    <col min="14863" max="15103" width="9.140625" style="279"/>
    <col min="15104" max="15104" width="49.7109375" style="279" customWidth="1"/>
    <col min="15105" max="15113" width="11.42578125" style="279" bestFit="1" customWidth="1"/>
    <col min="15114" max="15117" width="13.42578125" style="279" bestFit="1" customWidth="1"/>
    <col min="15118" max="15118" width="11.42578125" style="279" customWidth="1"/>
    <col min="15119" max="15359" width="9.140625" style="279"/>
    <col min="15360" max="15360" width="49.7109375" style="279" customWidth="1"/>
    <col min="15361" max="15369" width="11.42578125" style="279" bestFit="1" customWidth="1"/>
    <col min="15370" max="15373" width="13.42578125" style="279" bestFit="1" customWidth="1"/>
    <col min="15374" max="15374" width="11.42578125" style="279" customWidth="1"/>
    <col min="15375" max="15615" width="9.140625" style="279"/>
    <col min="15616" max="15616" width="49.7109375" style="279" customWidth="1"/>
    <col min="15617" max="15625" width="11.42578125" style="279" bestFit="1" customWidth="1"/>
    <col min="15626" max="15629" width="13.42578125" style="279" bestFit="1" customWidth="1"/>
    <col min="15630" max="15630" width="11.42578125" style="279" customWidth="1"/>
    <col min="15631" max="15871" width="9.140625" style="279"/>
    <col min="15872" max="15872" width="49.7109375" style="279" customWidth="1"/>
    <col min="15873" max="15881" width="11.42578125" style="279" bestFit="1" customWidth="1"/>
    <col min="15882" max="15885" width="13.42578125" style="279" bestFit="1" customWidth="1"/>
    <col min="15886" max="15886" width="11.42578125" style="279" customWidth="1"/>
    <col min="15887" max="16127" width="9.140625" style="279"/>
    <col min="16128" max="16128" width="49.7109375" style="279" customWidth="1"/>
    <col min="16129" max="16137" width="11.42578125" style="279" bestFit="1" customWidth="1"/>
    <col min="16138" max="16141" width="13.42578125" style="279" bestFit="1" customWidth="1"/>
    <col min="16142" max="16142" width="11.42578125" style="279" customWidth="1"/>
    <col min="16143" max="16384" width="9.140625" style="279"/>
  </cols>
  <sheetData>
    <row r="1" spans="1:16" s="220" customFormat="1" ht="15.75" x14ac:dyDescent="0.25">
      <c r="A1" s="1492" t="s">
        <v>687</v>
      </c>
      <c r="B1" s="1492"/>
      <c r="C1" s="1492"/>
      <c r="D1" s="1492"/>
      <c r="E1" s="1492"/>
      <c r="F1" s="1492"/>
      <c r="G1" s="1492"/>
    </row>
    <row r="2" spans="1:16" s="486" customFormat="1" x14ac:dyDescent="0.2">
      <c r="A2" s="1215"/>
      <c r="B2" s="1224">
        <v>2010</v>
      </c>
      <c r="C2" s="1224">
        <v>2011</v>
      </c>
      <c r="D2" s="1224">
        <v>2012</v>
      </c>
      <c r="E2" s="1224">
        <v>2013</v>
      </c>
      <c r="F2" s="1224">
        <v>2014</v>
      </c>
      <c r="G2" s="1224">
        <v>2015</v>
      </c>
      <c r="H2" s="1224">
        <v>2016</v>
      </c>
      <c r="I2" s="1224">
        <v>2017</v>
      </c>
      <c r="J2" s="1224">
        <v>2018</v>
      </c>
      <c r="K2" s="1224">
        <v>2019</v>
      </c>
      <c r="L2" s="1224">
        <v>2020</v>
      </c>
      <c r="M2" s="1224">
        <v>2021</v>
      </c>
      <c r="N2" s="1225">
        <v>2022</v>
      </c>
      <c r="O2" s="1224">
        <v>2023</v>
      </c>
      <c r="P2" s="1209">
        <v>2024</v>
      </c>
    </row>
    <row r="3" spans="1:16" s="486" customFormat="1" x14ac:dyDescent="0.2">
      <c r="A3" s="1210" t="s">
        <v>1</v>
      </c>
      <c r="B3" s="1210"/>
      <c r="C3" s="1210"/>
      <c r="D3" s="1210"/>
      <c r="E3" s="1210"/>
      <c r="F3" s="1210"/>
      <c r="G3" s="1210"/>
      <c r="H3" s="1210"/>
      <c r="I3" s="1210"/>
      <c r="J3" s="1210"/>
      <c r="K3" s="1210"/>
      <c r="L3" s="1210"/>
      <c r="M3" s="1210"/>
      <c r="N3" s="1210"/>
      <c r="O3" s="1210"/>
      <c r="P3" s="1219"/>
    </row>
    <row r="4" spans="1:16" s="486" customFormat="1" x14ac:dyDescent="0.2">
      <c r="A4" s="361" t="s">
        <v>2</v>
      </c>
      <c r="B4" s="592"/>
      <c r="C4" s="592"/>
      <c r="D4" s="487"/>
      <c r="E4" s="487"/>
      <c r="F4" s="487"/>
      <c r="G4" s="487"/>
      <c r="H4" s="487"/>
      <c r="I4" s="487"/>
      <c r="J4" s="487"/>
      <c r="K4" s="487"/>
      <c r="L4" s="487"/>
      <c r="M4" s="593"/>
      <c r="N4" s="490"/>
      <c r="O4" s="491"/>
      <c r="P4" s="491"/>
    </row>
    <row r="5" spans="1:16" s="486" customFormat="1" x14ac:dyDescent="0.2">
      <c r="A5" s="361" t="s">
        <v>3</v>
      </c>
      <c r="B5" s="495">
        <v>172.1</v>
      </c>
      <c r="C5" s="495">
        <v>173.8</v>
      </c>
      <c r="D5" s="495">
        <v>174.1</v>
      </c>
      <c r="E5" s="495">
        <v>175.7</v>
      </c>
      <c r="F5" s="495">
        <v>177.1</v>
      </c>
      <c r="G5" s="495">
        <v>178.4</v>
      </c>
      <c r="H5" s="495">
        <v>178.4</v>
      </c>
      <c r="I5" s="495">
        <v>178.9</v>
      </c>
      <c r="J5" s="495">
        <v>179.2</v>
      </c>
      <c r="K5" s="570">
        <v>179.2</v>
      </c>
      <c r="L5" s="570">
        <v>178.5</v>
      </c>
      <c r="M5" s="497">
        <v>172.4</v>
      </c>
      <c r="N5" s="62">
        <v>171.9</v>
      </c>
      <c r="O5" s="491">
        <v>171.6</v>
      </c>
      <c r="P5" s="1188">
        <v>171.2</v>
      </c>
    </row>
    <row r="6" spans="1:16" s="486" customFormat="1" x14ac:dyDescent="0.2">
      <c r="A6" s="361" t="s">
        <v>5</v>
      </c>
      <c r="B6" s="495">
        <v>100.7</v>
      </c>
      <c r="C6" s="495">
        <f>SUM(C5/B5*100)</f>
        <v>100.98779779198142</v>
      </c>
      <c r="D6" s="495">
        <f t="shared" ref="D6:M6" si="0">SUM(D5/C5*100)</f>
        <v>100.17261219792863</v>
      </c>
      <c r="E6" s="495">
        <f t="shared" si="0"/>
        <v>100.9190120620333</v>
      </c>
      <c r="F6" s="495">
        <f t="shared" si="0"/>
        <v>100.79681274900398</v>
      </c>
      <c r="G6" s="495">
        <f t="shared" si="0"/>
        <v>100.73404856013552</v>
      </c>
      <c r="H6" s="495">
        <f t="shared" si="0"/>
        <v>100</v>
      </c>
      <c r="I6" s="495">
        <f t="shared" si="0"/>
        <v>100.28026905829597</v>
      </c>
      <c r="J6" s="495">
        <f t="shared" si="0"/>
        <v>100.16769144773616</v>
      </c>
      <c r="K6" s="495">
        <f t="shared" si="0"/>
        <v>100</v>
      </c>
      <c r="L6" s="495">
        <f t="shared" si="0"/>
        <v>99.609375000000014</v>
      </c>
      <c r="M6" s="496">
        <f t="shared" si="0"/>
        <v>96.582633053221286</v>
      </c>
      <c r="N6" s="496">
        <f>N5/M5*100</f>
        <v>99.709976798143856</v>
      </c>
      <c r="O6" s="495">
        <v>99.8</v>
      </c>
      <c r="P6" s="1188">
        <v>99.7</v>
      </c>
    </row>
    <row r="7" spans="1:16" s="486" customFormat="1" x14ac:dyDescent="0.2">
      <c r="A7" s="361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6"/>
      <c r="N7" s="496"/>
      <c r="O7" s="491"/>
      <c r="P7" s="1188"/>
    </row>
    <row r="8" spans="1:16" s="486" customFormat="1" x14ac:dyDescent="0.2">
      <c r="A8" s="361" t="s">
        <v>392</v>
      </c>
      <c r="B8" s="548">
        <v>2524</v>
      </c>
      <c r="C8" s="548">
        <v>2623</v>
      </c>
      <c r="D8" s="548">
        <v>2721</v>
      </c>
      <c r="E8" s="548">
        <v>2728</v>
      </c>
      <c r="F8" s="548">
        <v>2620</v>
      </c>
      <c r="G8" s="548">
        <v>2830</v>
      </c>
      <c r="H8" s="548">
        <v>2742</v>
      </c>
      <c r="I8" s="548">
        <v>2628</v>
      </c>
      <c r="J8" s="548">
        <v>2563</v>
      </c>
      <c r="K8" s="501">
        <v>2535</v>
      </c>
      <c r="L8" s="501">
        <v>2560</v>
      </c>
      <c r="M8" s="498">
        <v>2715</v>
      </c>
      <c r="N8" s="332">
        <v>2177</v>
      </c>
      <c r="O8" s="501">
        <v>2189</v>
      </c>
      <c r="P8" s="1159">
        <v>1979</v>
      </c>
    </row>
    <row r="9" spans="1:16" s="486" customFormat="1" x14ac:dyDescent="0.2">
      <c r="A9" s="361" t="s">
        <v>9</v>
      </c>
      <c r="B9" s="494" t="s">
        <v>4</v>
      </c>
      <c r="C9" s="494" t="s">
        <v>4</v>
      </c>
      <c r="D9" s="494" t="s">
        <v>4</v>
      </c>
      <c r="E9" s="494" t="s">
        <v>4</v>
      </c>
      <c r="F9" s="494" t="s">
        <v>4</v>
      </c>
      <c r="G9" s="494" t="s">
        <v>4</v>
      </c>
      <c r="H9" s="494" t="s">
        <v>4</v>
      </c>
      <c r="I9" s="494" t="s">
        <v>4</v>
      </c>
      <c r="J9" s="494" t="s">
        <v>4</v>
      </c>
      <c r="K9" s="494" t="s">
        <v>4</v>
      </c>
      <c r="L9" s="494" t="s">
        <v>4</v>
      </c>
      <c r="M9" s="494" t="s">
        <v>4</v>
      </c>
      <c r="N9" s="503" t="s">
        <v>4</v>
      </c>
      <c r="O9" s="501"/>
      <c r="P9" s="1188" t="s">
        <v>4</v>
      </c>
    </row>
    <row r="10" spans="1:16" s="486" customFormat="1" x14ac:dyDescent="0.2">
      <c r="A10" s="361" t="s">
        <v>206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503"/>
      <c r="N10" s="503"/>
      <c r="O10" s="501"/>
      <c r="P10" s="1188"/>
    </row>
    <row r="11" spans="1:16" s="486" customFormat="1" x14ac:dyDescent="0.2">
      <c r="A11" s="361" t="s">
        <v>393</v>
      </c>
      <c r="B11" s="548">
        <v>2220</v>
      </c>
      <c r="C11" s="548">
        <v>2187</v>
      </c>
      <c r="D11" s="548">
        <v>2268</v>
      </c>
      <c r="E11" s="548">
        <v>2090</v>
      </c>
      <c r="F11" s="548">
        <v>1885</v>
      </c>
      <c r="G11" s="548">
        <v>1870</v>
      </c>
      <c r="H11" s="548">
        <v>1919</v>
      </c>
      <c r="I11" s="548">
        <v>1950</v>
      </c>
      <c r="J11" s="548">
        <v>2040</v>
      </c>
      <c r="K11" s="501">
        <v>2053</v>
      </c>
      <c r="L11" s="501">
        <v>2381</v>
      </c>
      <c r="M11" s="498">
        <v>2650</v>
      </c>
      <c r="N11" s="332">
        <v>1988</v>
      </c>
      <c r="O11" s="501">
        <v>1731</v>
      </c>
      <c r="P11" s="1159">
        <v>1815</v>
      </c>
    </row>
    <row r="12" spans="1:16" s="486" customFormat="1" x14ac:dyDescent="0.2">
      <c r="A12" s="361" t="s">
        <v>12</v>
      </c>
      <c r="B12" s="494" t="s">
        <v>4</v>
      </c>
      <c r="C12" s="494" t="s">
        <v>4</v>
      </c>
      <c r="D12" s="494" t="s">
        <v>4</v>
      </c>
      <c r="E12" s="494" t="s">
        <v>4</v>
      </c>
      <c r="F12" s="494" t="s">
        <v>4</v>
      </c>
      <c r="G12" s="494" t="s">
        <v>4</v>
      </c>
      <c r="H12" s="494" t="s">
        <v>4</v>
      </c>
      <c r="I12" s="494" t="s">
        <v>4</v>
      </c>
      <c r="J12" s="494" t="s">
        <v>4</v>
      </c>
      <c r="K12" s="494" t="s">
        <v>4</v>
      </c>
      <c r="L12" s="494" t="s">
        <v>4</v>
      </c>
      <c r="M12" s="494" t="s">
        <v>4</v>
      </c>
      <c r="N12" s="503" t="s">
        <v>4</v>
      </c>
      <c r="O12" s="501"/>
      <c r="P12" s="1188" t="s">
        <v>4</v>
      </c>
    </row>
    <row r="13" spans="1:16" s="486" customFormat="1" x14ac:dyDescent="0.2">
      <c r="A13" s="361" t="s">
        <v>394</v>
      </c>
      <c r="B13" s="494" t="s">
        <v>4</v>
      </c>
      <c r="C13" s="494" t="s">
        <v>4</v>
      </c>
      <c r="D13" s="494" t="s">
        <v>4</v>
      </c>
      <c r="E13" s="494" t="s">
        <v>4</v>
      </c>
      <c r="F13" s="494" t="s">
        <v>4</v>
      </c>
      <c r="G13" s="494" t="s">
        <v>4</v>
      </c>
      <c r="H13" s="494" t="s">
        <v>4</v>
      </c>
      <c r="I13" s="494" t="s">
        <v>4</v>
      </c>
      <c r="J13" s="494" t="s">
        <v>4</v>
      </c>
      <c r="K13" s="494" t="s">
        <v>4</v>
      </c>
      <c r="L13" s="494" t="s">
        <v>4</v>
      </c>
      <c r="M13" s="494" t="s">
        <v>4</v>
      </c>
      <c r="N13" s="503" t="s">
        <v>4</v>
      </c>
      <c r="O13" s="501"/>
      <c r="P13" s="1188" t="s">
        <v>4</v>
      </c>
    </row>
    <row r="14" spans="1:16" s="486" customFormat="1" x14ac:dyDescent="0.2">
      <c r="A14" s="361" t="s">
        <v>15</v>
      </c>
      <c r="B14" s="504"/>
      <c r="C14" s="504"/>
      <c r="D14" s="504"/>
      <c r="E14" s="504"/>
      <c r="F14" s="504"/>
      <c r="G14" s="504"/>
      <c r="H14" s="504"/>
      <c r="I14" s="504"/>
      <c r="J14" s="504"/>
      <c r="K14" s="501"/>
      <c r="L14" s="501"/>
      <c r="M14" s="498"/>
      <c r="N14" s="62"/>
      <c r="O14" s="501"/>
      <c r="P14" s="1188"/>
    </row>
    <row r="15" spans="1:16" s="486" customFormat="1" x14ac:dyDescent="0.2">
      <c r="A15" s="361" t="s">
        <v>16</v>
      </c>
      <c r="B15" s="548">
        <v>304</v>
      </c>
      <c r="C15" s="548">
        <v>436</v>
      </c>
      <c r="D15" s="548">
        <v>453</v>
      </c>
      <c r="E15" s="548">
        <v>638</v>
      </c>
      <c r="F15" s="548">
        <v>735</v>
      </c>
      <c r="G15" s="548">
        <v>960</v>
      </c>
      <c r="H15" s="548">
        <v>823</v>
      </c>
      <c r="I15" s="548">
        <v>687</v>
      </c>
      <c r="J15" s="548">
        <v>523</v>
      </c>
      <c r="K15" s="501">
        <v>482</v>
      </c>
      <c r="L15" s="501">
        <v>179</v>
      </c>
      <c r="M15" s="498">
        <v>65</v>
      </c>
      <c r="N15" s="62">
        <v>189</v>
      </c>
      <c r="O15" s="501">
        <v>458</v>
      </c>
      <c r="P15" s="1188">
        <v>164</v>
      </c>
    </row>
    <row r="16" spans="1:16" s="486" customFormat="1" x14ac:dyDescent="0.2">
      <c r="A16" s="361" t="s">
        <v>17</v>
      </c>
      <c r="B16" s="494" t="s">
        <v>4</v>
      </c>
      <c r="C16" s="494" t="s">
        <v>4</v>
      </c>
      <c r="D16" s="494" t="s">
        <v>4</v>
      </c>
      <c r="E16" s="494" t="s">
        <v>4</v>
      </c>
      <c r="F16" s="494" t="s">
        <v>4</v>
      </c>
      <c r="G16" s="494" t="s">
        <v>4</v>
      </c>
      <c r="H16" s="494" t="s">
        <v>4</v>
      </c>
      <c r="I16" s="494" t="s">
        <v>4</v>
      </c>
      <c r="J16" s="494" t="s">
        <v>4</v>
      </c>
      <c r="K16" s="494" t="s">
        <v>4</v>
      </c>
      <c r="L16" s="494" t="s">
        <v>4</v>
      </c>
      <c r="M16" s="494" t="s">
        <v>4</v>
      </c>
      <c r="N16" s="503" t="s">
        <v>4</v>
      </c>
      <c r="O16" s="501"/>
      <c r="P16" s="1188" t="s">
        <v>4</v>
      </c>
    </row>
    <row r="17" spans="1:16" s="486" customFormat="1" x14ac:dyDescent="0.2">
      <c r="A17" s="361" t="s">
        <v>18</v>
      </c>
      <c r="B17" s="494" t="s">
        <v>4</v>
      </c>
      <c r="C17" s="494" t="s">
        <v>4</v>
      </c>
      <c r="D17" s="494" t="s">
        <v>4</v>
      </c>
      <c r="E17" s="494" t="s">
        <v>4</v>
      </c>
      <c r="F17" s="494" t="s">
        <v>4</v>
      </c>
      <c r="G17" s="494" t="s">
        <v>4</v>
      </c>
      <c r="H17" s="494" t="s">
        <v>4</v>
      </c>
      <c r="I17" s="494" t="s">
        <v>4</v>
      </c>
      <c r="J17" s="494" t="s">
        <v>4</v>
      </c>
      <c r="K17" s="494" t="s">
        <v>4</v>
      </c>
      <c r="L17" s="494" t="s">
        <v>4</v>
      </c>
      <c r="M17" s="494" t="s">
        <v>4</v>
      </c>
      <c r="N17" s="503" t="s">
        <v>4</v>
      </c>
      <c r="O17" s="501"/>
      <c r="P17" s="1188" t="s">
        <v>4</v>
      </c>
    </row>
    <row r="18" spans="1:16" s="486" customFormat="1" x14ac:dyDescent="0.2">
      <c r="A18" s="361" t="s">
        <v>19</v>
      </c>
      <c r="B18" s="548">
        <v>1460</v>
      </c>
      <c r="C18" s="548">
        <v>1744</v>
      </c>
      <c r="D18" s="548">
        <v>1617</v>
      </c>
      <c r="E18" s="548">
        <v>1577</v>
      </c>
      <c r="F18" s="548">
        <v>1607</v>
      </c>
      <c r="G18" s="548">
        <v>1553</v>
      </c>
      <c r="H18" s="548">
        <v>1431</v>
      </c>
      <c r="I18" s="548">
        <v>1462</v>
      </c>
      <c r="J18" s="548">
        <v>1497</v>
      </c>
      <c r="K18" s="501">
        <v>1458</v>
      </c>
      <c r="L18" s="501">
        <v>1187</v>
      </c>
      <c r="M18" s="332">
        <v>1404</v>
      </c>
      <c r="N18" s="332">
        <v>1231</v>
      </c>
      <c r="O18" s="501">
        <v>1177</v>
      </c>
      <c r="P18" s="1159">
        <v>1236</v>
      </c>
    </row>
    <row r="19" spans="1:16" s="486" customFormat="1" x14ac:dyDescent="0.2">
      <c r="A19" s="361" t="s">
        <v>20</v>
      </c>
      <c r="B19" s="494" t="s">
        <v>4</v>
      </c>
      <c r="C19" s="494" t="s">
        <v>4</v>
      </c>
      <c r="D19" s="494" t="s">
        <v>4</v>
      </c>
      <c r="E19" s="494" t="s">
        <v>4</v>
      </c>
      <c r="F19" s="494" t="s">
        <v>4</v>
      </c>
      <c r="G19" s="494" t="s">
        <v>4</v>
      </c>
      <c r="H19" s="494" t="s">
        <v>4</v>
      </c>
      <c r="I19" s="494" t="s">
        <v>4</v>
      </c>
      <c r="J19" s="494" t="s">
        <v>4</v>
      </c>
      <c r="K19" s="494" t="s">
        <v>4</v>
      </c>
      <c r="L19" s="494" t="s">
        <v>4</v>
      </c>
      <c r="M19" s="494" t="s">
        <v>4</v>
      </c>
      <c r="N19" s="503" t="s">
        <v>4</v>
      </c>
      <c r="O19" s="501"/>
      <c r="P19" s="1188" t="s">
        <v>4</v>
      </c>
    </row>
    <row r="20" spans="1:16" s="486" customFormat="1" x14ac:dyDescent="0.2">
      <c r="A20" s="361" t="s">
        <v>21</v>
      </c>
      <c r="B20" s="548">
        <v>670</v>
      </c>
      <c r="C20" s="548">
        <v>771</v>
      </c>
      <c r="D20" s="548">
        <v>724</v>
      </c>
      <c r="E20" s="548">
        <v>795</v>
      </c>
      <c r="F20" s="548">
        <v>776</v>
      </c>
      <c r="G20" s="548">
        <v>747</v>
      </c>
      <c r="H20" s="548">
        <v>723</v>
      </c>
      <c r="I20" s="548">
        <v>749</v>
      </c>
      <c r="J20" s="548">
        <v>756</v>
      </c>
      <c r="K20" s="501">
        <v>756</v>
      </c>
      <c r="L20" s="501">
        <v>302</v>
      </c>
      <c r="M20" s="332">
        <v>609</v>
      </c>
      <c r="N20" s="502">
        <v>568</v>
      </c>
      <c r="O20" s="501">
        <v>269</v>
      </c>
      <c r="P20" s="1188">
        <v>613</v>
      </c>
    </row>
    <row r="21" spans="1:16" s="486" customFormat="1" x14ac:dyDescent="0.2">
      <c r="A21" s="361" t="s">
        <v>22</v>
      </c>
      <c r="B21" s="151"/>
      <c r="C21" s="573"/>
      <c r="D21" s="573"/>
      <c r="E21" s="151"/>
      <c r="F21" s="151"/>
      <c r="G21" s="151"/>
      <c r="H21" s="151"/>
      <c r="I21" s="151"/>
      <c r="J21" s="151"/>
      <c r="K21" s="151"/>
      <c r="L21" s="67"/>
      <c r="M21" s="332"/>
      <c r="N21" s="62"/>
      <c r="O21" s="501"/>
      <c r="P21" s="1188"/>
    </row>
    <row r="22" spans="1:16" s="486" customFormat="1" x14ac:dyDescent="0.2">
      <c r="A22" s="361" t="s">
        <v>211</v>
      </c>
      <c r="B22" s="594">
        <v>2863</v>
      </c>
      <c r="C22" s="548">
        <v>3309</v>
      </c>
      <c r="D22" s="548">
        <v>2162</v>
      </c>
      <c r="E22" s="499">
        <v>1044</v>
      </c>
      <c r="F22" s="499">
        <v>3032</v>
      </c>
      <c r="G22" s="499">
        <v>3274</v>
      </c>
      <c r="H22" s="499">
        <v>3039</v>
      </c>
      <c r="I22" s="499">
        <v>4192</v>
      </c>
      <c r="J22" s="499">
        <v>4657</v>
      </c>
      <c r="K22" s="499">
        <v>5282</v>
      </c>
      <c r="L22" s="499">
        <v>3072</v>
      </c>
      <c r="M22" s="508">
        <v>2540</v>
      </c>
      <c r="N22" s="498">
        <v>2675</v>
      </c>
      <c r="O22" s="501">
        <v>3546</v>
      </c>
      <c r="P22" s="1159">
        <v>4250</v>
      </c>
    </row>
    <row r="23" spans="1:16" s="486" customFormat="1" x14ac:dyDescent="0.2">
      <c r="A23" s="361" t="s">
        <v>212</v>
      </c>
      <c r="B23" s="548">
        <v>1991</v>
      </c>
      <c r="C23" s="548">
        <v>2048</v>
      </c>
      <c r="D23" s="548">
        <v>2228</v>
      </c>
      <c r="E23" s="499">
        <v>805</v>
      </c>
      <c r="F23" s="499">
        <v>2600</v>
      </c>
      <c r="G23" s="499">
        <v>2588</v>
      </c>
      <c r="H23" s="499">
        <v>3845</v>
      </c>
      <c r="I23" s="499">
        <v>4351</v>
      </c>
      <c r="J23" s="499">
        <v>4856</v>
      </c>
      <c r="K23" s="499">
        <v>5778</v>
      </c>
      <c r="L23" s="499">
        <v>3950</v>
      </c>
      <c r="M23" s="508">
        <v>3833</v>
      </c>
      <c r="N23" s="498">
        <v>3240</v>
      </c>
      <c r="O23" s="501">
        <v>4282</v>
      </c>
      <c r="P23" s="1159">
        <v>4856</v>
      </c>
    </row>
    <row r="24" spans="1:16" s="486" customFormat="1" x14ac:dyDescent="0.2">
      <c r="A24" s="361" t="s">
        <v>27</v>
      </c>
      <c r="B24" s="548">
        <v>872</v>
      </c>
      <c r="C24" s="548">
        <v>1261</v>
      </c>
      <c r="D24" s="548">
        <v>-66</v>
      </c>
      <c r="E24" s="499">
        <v>239</v>
      </c>
      <c r="F24" s="499">
        <v>432</v>
      </c>
      <c r="G24" s="499">
        <v>686</v>
      </c>
      <c r="H24" s="499">
        <v>-806</v>
      </c>
      <c r="I24" s="499">
        <v>-159</v>
      </c>
      <c r="J24" s="499">
        <v>-119</v>
      </c>
      <c r="K24" s="499">
        <v>-496</v>
      </c>
      <c r="L24" s="499">
        <v>-878</v>
      </c>
      <c r="M24" s="508">
        <v>-1293</v>
      </c>
      <c r="N24" s="498">
        <v>-565</v>
      </c>
      <c r="O24" s="501">
        <v>-736</v>
      </c>
      <c r="P24" s="1188">
        <v>-606</v>
      </c>
    </row>
    <row r="25" spans="1:16" s="486" customFormat="1" x14ac:dyDescent="0.2">
      <c r="A25" s="361" t="s">
        <v>214</v>
      </c>
      <c r="B25" s="494" t="s">
        <v>4</v>
      </c>
      <c r="C25" s="494" t="s">
        <v>4</v>
      </c>
      <c r="D25" s="494" t="s">
        <v>4</v>
      </c>
      <c r="E25" s="494" t="s">
        <v>4</v>
      </c>
      <c r="F25" s="494" t="s">
        <v>4</v>
      </c>
      <c r="G25" s="494" t="s">
        <v>4</v>
      </c>
      <c r="H25" s="494" t="s">
        <v>4</v>
      </c>
      <c r="I25" s="494" t="s">
        <v>4</v>
      </c>
      <c r="J25" s="494" t="s">
        <v>4</v>
      </c>
      <c r="K25" s="494" t="s">
        <v>4</v>
      </c>
      <c r="L25" s="494" t="s">
        <v>4</v>
      </c>
      <c r="M25" s="494" t="s">
        <v>4</v>
      </c>
      <c r="N25" s="503" t="s">
        <v>4</v>
      </c>
      <c r="O25" s="494" t="s">
        <v>4</v>
      </c>
      <c r="P25" s="1188" t="s">
        <v>4</v>
      </c>
    </row>
    <row r="26" spans="1:16" s="486" customFormat="1" x14ac:dyDescent="0.2">
      <c r="A26" s="361" t="s">
        <v>215</v>
      </c>
      <c r="B26" s="494" t="s">
        <v>4</v>
      </c>
      <c r="C26" s="494" t="s">
        <v>4</v>
      </c>
      <c r="D26" s="494" t="s">
        <v>4</v>
      </c>
      <c r="E26" s="494" t="s">
        <v>4</v>
      </c>
      <c r="F26" s="494" t="s">
        <v>4</v>
      </c>
      <c r="G26" s="494" t="s">
        <v>4</v>
      </c>
      <c r="H26" s="494" t="s">
        <v>4</v>
      </c>
      <c r="I26" s="494" t="s">
        <v>4</v>
      </c>
      <c r="J26" s="494" t="s">
        <v>4</v>
      </c>
      <c r="K26" s="494" t="s">
        <v>4</v>
      </c>
      <c r="L26" s="494" t="s">
        <v>4</v>
      </c>
      <c r="M26" s="494" t="s">
        <v>4</v>
      </c>
      <c r="N26" s="503" t="s">
        <v>4</v>
      </c>
      <c r="O26" s="494" t="s">
        <v>4</v>
      </c>
      <c r="P26" s="1188" t="s">
        <v>4</v>
      </c>
    </row>
    <row r="27" spans="1:16" s="486" customFormat="1" ht="22.5" x14ac:dyDescent="0.2">
      <c r="A27" s="361" t="s">
        <v>442</v>
      </c>
      <c r="B27" s="494" t="s">
        <v>4</v>
      </c>
      <c r="C27" s="494" t="s">
        <v>4</v>
      </c>
      <c r="D27" s="494" t="s">
        <v>4</v>
      </c>
      <c r="E27" s="494" t="s">
        <v>4</v>
      </c>
      <c r="F27" s="494" t="s">
        <v>4</v>
      </c>
      <c r="G27" s="494" t="s">
        <v>4</v>
      </c>
      <c r="H27" s="494" t="s">
        <v>4</v>
      </c>
      <c r="I27" s="494" t="s">
        <v>4</v>
      </c>
      <c r="J27" s="494" t="s">
        <v>4</v>
      </c>
      <c r="K27" s="494" t="s">
        <v>4</v>
      </c>
      <c r="L27" s="494" t="s">
        <v>4</v>
      </c>
      <c r="M27" s="494" t="s">
        <v>4</v>
      </c>
      <c r="N27" s="503" t="s">
        <v>4</v>
      </c>
      <c r="O27" s="494" t="s">
        <v>4</v>
      </c>
      <c r="P27" s="1188" t="s">
        <v>4</v>
      </c>
    </row>
    <row r="28" spans="1:16" s="486" customFormat="1" ht="12.75" x14ac:dyDescent="0.2">
      <c r="A28" s="361" t="s">
        <v>443</v>
      </c>
      <c r="B28" s="494" t="s">
        <v>4</v>
      </c>
      <c r="C28" s="494" t="s">
        <v>4</v>
      </c>
      <c r="D28" s="494" t="s">
        <v>4</v>
      </c>
      <c r="E28" s="494" t="s">
        <v>4</v>
      </c>
      <c r="F28" s="494" t="s">
        <v>4</v>
      </c>
      <c r="G28" s="494" t="s">
        <v>4</v>
      </c>
      <c r="H28" s="494" t="s">
        <v>4</v>
      </c>
      <c r="I28" s="494" t="s">
        <v>4</v>
      </c>
      <c r="J28" s="494" t="s">
        <v>4</v>
      </c>
      <c r="K28" s="494" t="s">
        <v>4</v>
      </c>
      <c r="L28" s="494" t="s">
        <v>4</v>
      </c>
      <c r="M28" s="494" t="s">
        <v>4</v>
      </c>
      <c r="N28" s="503" t="s">
        <v>4</v>
      </c>
      <c r="O28" s="494" t="s">
        <v>4</v>
      </c>
      <c r="P28" s="1188" t="s">
        <v>4</v>
      </c>
    </row>
    <row r="29" spans="1:16" s="486" customFormat="1" x14ac:dyDescent="0.2">
      <c r="A29" s="361" t="s">
        <v>444</v>
      </c>
      <c r="B29" s="494" t="s">
        <v>4</v>
      </c>
      <c r="C29" s="494" t="s">
        <v>4</v>
      </c>
      <c r="D29" s="494" t="s">
        <v>4</v>
      </c>
      <c r="E29" s="494" t="s">
        <v>4</v>
      </c>
      <c r="F29" s="494" t="s">
        <v>4</v>
      </c>
      <c r="G29" s="494" t="s">
        <v>4</v>
      </c>
      <c r="H29" s="494" t="s">
        <v>4</v>
      </c>
      <c r="I29" s="494" t="s">
        <v>4</v>
      </c>
      <c r="J29" s="494" t="s">
        <v>4</v>
      </c>
      <c r="K29" s="494" t="s">
        <v>4</v>
      </c>
      <c r="L29" s="494" t="s">
        <v>4</v>
      </c>
      <c r="M29" s="494" t="s">
        <v>4</v>
      </c>
      <c r="N29" s="503" t="s">
        <v>4</v>
      </c>
      <c r="O29" s="494" t="s">
        <v>4</v>
      </c>
      <c r="P29" s="1188" t="s">
        <v>4</v>
      </c>
    </row>
    <row r="30" spans="1:16" s="486" customFormat="1" x14ac:dyDescent="0.2">
      <c r="A30" s="361" t="s">
        <v>445</v>
      </c>
      <c r="B30" s="494" t="s">
        <v>4</v>
      </c>
      <c r="C30" s="494" t="s">
        <v>4</v>
      </c>
      <c r="D30" s="494" t="s">
        <v>4</v>
      </c>
      <c r="E30" s="494" t="s">
        <v>4</v>
      </c>
      <c r="F30" s="494" t="s">
        <v>4</v>
      </c>
      <c r="G30" s="494" t="s">
        <v>4</v>
      </c>
      <c r="H30" s="494" t="s">
        <v>4</v>
      </c>
      <c r="I30" s="494" t="s">
        <v>4</v>
      </c>
      <c r="J30" s="494" t="s">
        <v>4</v>
      </c>
      <c r="K30" s="494" t="s">
        <v>4</v>
      </c>
      <c r="L30" s="494" t="s">
        <v>4</v>
      </c>
      <c r="M30" s="494" t="s">
        <v>4</v>
      </c>
      <c r="N30" s="503" t="s">
        <v>4</v>
      </c>
      <c r="O30" s="494" t="s">
        <v>4</v>
      </c>
      <c r="P30" s="1188" t="s">
        <v>4</v>
      </c>
    </row>
    <row r="31" spans="1:16" s="486" customFormat="1" ht="12.75" x14ac:dyDescent="0.2">
      <c r="A31" s="361" t="s">
        <v>446</v>
      </c>
      <c r="B31" s="494" t="s">
        <v>4</v>
      </c>
      <c r="C31" s="494" t="s">
        <v>4</v>
      </c>
      <c r="D31" s="494" t="s">
        <v>4</v>
      </c>
      <c r="E31" s="494" t="s">
        <v>4</v>
      </c>
      <c r="F31" s="494" t="s">
        <v>4</v>
      </c>
      <c r="G31" s="494" t="s">
        <v>4</v>
      </c>
      <c r="H31" s="494" t="s">
        <v>4</v>
      </c>
      <c r="I31" s="494" t="s">
        <v>4</v>
      </c>
      <c r="J31" s="494" t="s">
        <v>4</v>
      </c>
      <c r="K31" s="494" t="s">
        <v>4</v>
      </c>
      <c r="L31" s="494" t="s">
        <v>4</v>
      </c>
      <c r="M31" s="494" t="s">
        <v>4</v>
      </c>
      <c r="N31" s="503" t="s">
        <v>4</v>
      </c>
      <c r="O31" s="494" t="s">
        <v>4</v>
      </c>
      <c r="P31" s="1188" t="s">
        <v>4</v>
      </c>
    </row>
    <row r="32" spans="1:16" s="486" customFormat="1" x14ac:dyDescent="0.2">
      <c r="A32" s="361" t="s">
        <v>447</v>
      </c>
      <c r="B32" s="494" t="s">
        <v>4</v>
      </c>
      <c r="C32" s="494" t="s">
        <v>4</v>
      </c>
      <c r="D32" s="494" t="s">
        <v>4</v>
      </c>
      <c r="E32" s="494" t="s">
        <v>4</v>
      </c>
      <c r="F32" s="494" t="s">
        <v>4</v>
      </c>
      <c r="G32" s="494" t="s">
        <v>4</v>
      </c>
      <c r="H32" s="494" t="s">
        <v>4</v>
      </c>
      <c r="I32" s="494" t="s">
        <v>4</v>
      </c>
      <c r="J32" s="494" t="s">
        <v>4</v>
      </c>
      <c r="K32" s="494" t="s">
        <v>4</v>
      </c>
      <c r="L32" s="494" t="s">
        <v>4</v>
      </c>
      <c r="M32" s="494" t="s">
        <v>4</v>
      </c>
      <c r="N32" s="503" t="s">
        <v>4</v>
      </c>
      <c r="O32" s="494" t="s">
        <v>4</v>
      </c>
      <c r="P32" s="1188" t="s">
        <v>4</v>
      </c>
    </row>
    <row r="33" spans="1:16" s="486" customFormat="1" x14ac:dyDescent="0.2">
      <c r="A33" s="361" t="s">
        <v>37</v>
      </c>
      <c r="B33" s="494" t="s">
        <v>4</v>
      </c>
      <c r="C33" s="494" t="s">
        <v>4</v>
      </c>
      <c r="D33" s="494" t="s">
        <v>4</v>
      </c>
      <c r="E33" s="494" t="s">
        <v>4</v>
      </c>
      <c r="F33" s="494" t="s">
        <v>4</v>
      </c>
      <c r="G33" s="494" t="s">
        <v>4</v>
      </c>
      <c r="H33" s="494" t="s">
        <v>4</v>
      </c>
      <c r="I33" s="494" t="s">
        <v>4</v>
      </c>
      <c r="J33" s="494" t="s">
        <v>4</v>
      </c>
      <c r="K33" s="494" t="s">
        <v>4</v>
      </c>
      <c r="L33" s="494" t="s">
        <v>4</v>
      </c>
      <c r="M33" s="494" t="s">
        <v>4</v>
      </c>
      <c r="N33" s="503" t="s">
        <v>4</v>
      </c>
      <c r="O33" s="494" t="s">
        <v>4</v>
      </c>
      <c r="P33" s="1188" t="s">
        <v>4</v>
      </c>
    </row>
    <row r="34" spans="1:16" s="486" customFormat="1" x14ac:dyDescent="0.2">
      <c r="A34" s="361" t="s">
        <v>400</v>
      </c>
      <c r="B34" s="494" t="s">
        <v>4</v>
      </c>
      <c r="C34" s="494" t="s">
        <v>4</v>
      </c>
      <c r="D34" s="494" t="s">
        <v>4</v>
      </c>
      <c r="E34" s="494" t="s">
        <v>4</v>
      </c>
      <c r="F34" s="494" t="s">
        <v>4</v>
      </c>
      <c r="G34" s="494" t="s">
        <v>4</v>
      </c>
      <c r="H34" s="494" t="s">
        <v>4</v>
      </c>
      <c r="I34" s="494" t="s">
        <v>4</v>
      </c>
      <c r="J34" s="494" t="s">
        <v>4</v>
      </c>
      <c r="K34" s="494" t="s">
        <v>4</v>
      </c>
      <c r="L34" s="494" t="s">
        <v>4</v>
      </c>
      <c r="M34" s="494" t="s">
        <v>4</v>
      </c>
      <c r="N34" s="503" t="s">
        <v>4</v>
      </c>
      <c r="O34" s="494" t="s">
        <v>4</v>
      </c>
      <c r="P34" s="1188" t="s">
        <v>4</v>
      </c>
    </row>
    <row r="35" spans="1:16" s="486" customFormat="1" x14ac:dyDescent="0.2">
      <c r="A35" s="361" t="s">
        <v>448</v>
      </c>
      <c r="B35" s="494" t="s">
        <v>4</v>
      </c>
      <c r="C35" s="494" t="s">
        <v>4</v>
      </c>
      <c r="D35" s="494" t="s">
        <v>4</v>
      </c>
      <c r="E35" s="494" t="s">
        <v>4</v>
      </c>
      <c r="F35" s="494" t="s">
        <v>4</v>
      </c>
      <c r="G35" s="494" t="s">
        <v>4</v>
      </c>
      <c r="H35" s="494" t="s">
        <v>4</v>
      </c>
      <c r="I35" s="494" t="s">
        <v>4</v>
      </c>
      <c r="J35" s="494" t="s">
        <v>4</v>
      </c>
      <c r="K35" s="494" t="s">
        <v>4</v>
      </c>
      <c r="L35" s="494" t="s">
        <v>4</v>
      </c>
      <c r="M35" s="494" t="s">
        <v>4</v>
      </c>
      <c r="N35" s="503" t="s">
        <v>4</v>
      </c>
      <c r="O35" s="494" t="s">
        <v>4</v>
      </c>
      <c r="P35" s="1188" t="s">
        <v>4</v>
      </c>
    </row>
    <row r="36" spans="1:16" s="486" customFormat="1" x14ac:dyDescent="0.2">
      <c r="A36" s="1212" t="s">
        <v>40</v>
      </c>
      <c r="B36" s="1498"/>
      <c r="C36" s="1498"/>
      <c r="D36" s="1498"/>
      <c r="E36" s="1498"/>
      <c r="F36" s="1498"/>
      <c r="G36" s="1498"/>
      <c r="H36" s="1498"/>
      <c r="I36" s="1498"/>
      <c r="J36" s="1498"/>
      <c r="K36" s="1499"/>
      <c r="L36" s="1436"/>
      <c r="M36" s="1435"/>
      <c r="N36" s="1231"/>
      <c r="O36" s="1232"/>
      <c r="P36" s="1232"/>
    </row>
    <row r="37" spans="1:16" s="486" customFormat="1" x14ac:dyDescent="0.2">
      <c r="A37" s="361" t="s">
        <v>41</v>
      </c>
      <c r="B37" s="491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0"/>
      <c r="O37" s="491"/>
      <c r="P37" s="1143"/>
    </row>
    <row r="38" spans="1:16" s="486" customFormat="1" x14ac:dyDescent="0.2">
      <c r="A38" s="361" t="s">
        <v>42</v>
      </c>
      <c r="B38" s="500">
        <v>12720</v>
      </c>
      <c r="C38" s="500">
        <v>14858</v>
      </c>
      <c r="D38" s="500">
        <v>15353</v>
      </c>
      <c r="E38" s="500">
        <v>16402</v>
      </c>
      <c r="F38" s="500">
        <v>18096</v>
      </c>
      <c r="G38" s="500">
        <v>18369</v>
      </c>
      <c r="H38" s="507">
        <v>20009</v>
      </c>
      <c r="I38" s="499">
        <v>22569</v>
      </c>
      <c r="J38" s="499">
        <v>26413</v>
      </c>
      <c r="K38" s="499">
        <v>28532</v>
      </c>
      <c r="L38" s="499">
        <v>33488</v>
      </c>
      <c r="M38" s="508">
        <v>37578</v>
      </c>
      <c r="N38" s="508">
        <v>40668</v>
      </c>
      <c r="O38" s="499">
        <v>45533</v>
      </c>
      <c r="P38" s="1168">
        <v>48277</v>
      </c>
    </row>
    <row r="39" spans="1:16" s="486" customFormat="1" x14ac:dyDescent="0.2">
      <c r="A39" s="1216" t="s">
        <v>44</v>
      </c>
      <c r="B39" s="1494"/>
      <c r="C39" s="1494"/>
      <c r="D39" s="1494"/>
      <c r="E39" s="1494"/>
      <c r="F39" s="1494"/>
      <c r="G39" s="1494"/>
      <c r="H39" s="1494"/>
      <c r="I39" s="1494"/>
      <c r="J39" s="1494"/>
      <c r="K39" s="1495"/>
      <c r="L39" s="1432"/>
      <c r="M39" s="1431"/>
      <c r="N39" s="1433"/>
      <c r="O39" s="1233"/>
      <c r="P39" s="1232"/>
    </row>
    <row r="40" spans="1:16" s="486" customFormat="1" x14ac:dyDescent="0.2">
      <c r="A40" s="361" t="s">
        <v>449</v>
      </c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491"/>
      <c r="P40" s="1143"/>
    </row>
    <row r="41" spans="1:16" s="486" customFormat="1" x14ac:dyDescent="0.2">
      <c r="A41" s="361" t="s">
        <v>3</v>
      </c>
      <c r="B41" s="512" t="s">
        <v>8</v>
      </c>
      <c r="C41" s="512" t="s">
        <v>8</v>
      </c>
      <c r="D41" s="512" t="s">
        <v>8</v>
      </c>
      <c r="E41" s="512" t="s">
        <v>8</v>
      </c>
      <c r="F41" s="513">
        <v>95.402000000000001</v>
      </c>
      <c r="G41" s="513">
        <v>100.684</v>
      </c>
      <c r="H41" s="513">
        <v>94.716999999999999</v>
      </c>
      <c r="I41" s="514">
        <v>95.566000000000003</v>
      </c>
      <c r="J41" s="514">
        <v>96.007999999999996</v>
      </c>
      <c r="K41" s="514">
        <v>98.131</v>
      </c>
      <c r="L41" s="514">
        <v>98.063999999999993</v>
      </c>
      <c r="M41" s="514">
        <v>95.850999999999999</v>
      </c>
      <c r="N41" s="514">
        <v>94.356999999999999</v>
      </c>
      <c r="O41" s="491">
        <v>91.6</v>
      </c>
      <c r="P41" s="1147">
        <v>95.165000000000006</v>
      </c>
    </row>
    <row r="42" spans="1:16" s="486" customFormat="1" x14ac:dyDescent="0.2">
      <c r="A42" s="361" t="s">
        <v>5</v>
      </c>
      <c r="B42" s="512" t="s">
        <v>8</v>
      </c>
      <c r="C42" s="512" t="s">
        <v>8</v>
      </c>
      <c r="D42" s="512" t="s">
        <v>8</v>
      </c>
      <c r="E42" s="512" t="s">
        <v>8</v>
      </c>
      <c r="F42" s="514" t="s">
        <v>8</v>
      </c>
      <c r="G42" s="513">
        <v>105.5</v>
      </c>
      <c r="H42" s="513">
        <v>94.1</v>
      </c>
      <c r="I42" s="514">
        <v>100.9</v>
      </c>
      <c r="J42" s="514">
        <v>100.5</v>
      </c>
      <c r="K42" s="595">
        <v>102.2</v>
      </c>
      <c r="L42" s="595">
        <v>99.9</v>
      </c>
      <c r="M42" s="595">
        <v>97.7</v>
      </c>
      <c r="N42" s="514">
        <v>98.4</v>
      </c>
      <c r="O42" s="475">
        <v>97</v>
      </c>
      <c r="P42" s="748">
        <v>103.9</v>
      </c>
    </row>
    <row r="43" spans="1:16" s="486" customFormat="1" x14ac:dyDescent="0.2">
      <c r="A43" s="361" t="s">
        <v>450</v>
      </c>
      <c r="B43" s="514"/>
      <c r="C43" s="514"/>
      <c r="D43" s="514"/>
      <c r="E43" s="514"/>
      <c r="F43" s="514"/>
      <c r="G43" s="513"/>
      <c r="H43" s="513"/>
      <c r="I43" s="514"/>
      <c r="J43" s="514"/>
      <c r="K43" s="514"/>
      <c r="L43" s="514"/>
      <c r="M43" s="514"/>
      <c r="N43" s="514"/>
      <c r="O43" s="491"/>
      <c r="P43" s="1147"/>
    </row>
    <row r="44" spans="1:16" s="486" customFormat="1" x14ac:dyDescent="0.2">
      <c r="A44" s="361" t="s">
        <v>3</v>
      </c>
      <c r="B44" s="512" t="s">
        <v>8</v>
      </c>
      <c r="C44" s="512" t="s">
        <v>8</v>
      </c>
      <c r="D44" s="512" t="s">
        <v>8</v>
      </c>
      <c r="E44" s="512" t="s">
        <v>8</v>
      </c>
      <c r="F44" s="406">
        <v>90.804000000000002</v>
      </c>
      <c r="G44" s="513">
        <v>95.120999999999995</v>
      </c>
      <c r="H44" s="513">
        <v>89.956000000000003</v>
      </c>
      <c r="I44" s="514">
        <v>90.953000000000003</v>
      </c>
      <c r="J44" s="514">
        <v>91.588999999999999</v>
      </c>
      <c r="K44" s="514">
        <v>93.783000000000001</v>
      </c>
      <c r="L44" s="514">
        <v>93.561000000000007</v>
      </c>
      <c r="M44" s="514">
        <v>91.506</v>
      </c>
      <c r="N44" s="514">
        <v>90.21</v>
      </c>
      <c r="O44" s="475">
        <v>88</v>
      </c>
      <c r="P44" s="1147">
        <v>91.891000000000005</v>
      </c>
    </row>
    <row r="45" spans="1:16" s="486" customFormat="1" x14ac:dyDescent="0.2">
      <c r="A45" s="361" t="s">
        <v>5</v>
      </c>
      <c r="B45" s="512" t="s">
        <v>8</v>
      </c>
      <c r="C45" s="512" t="s">
        <v>8</v>
      </c>
      <c r="D45" s="512" t="s">
        <v>8</v>
      </c>
      <c r="E45" s="512" t="s">
        <v>8</v>
      </c>
      <c r="F45" s="514" t="s">
        <v>8</v>
      </c>
      <c r="G45" s="513">
        <v>104.8</v>
      </c>
      <c r="H45" s="513">
        <v>94.6</v>
      </c>
      <c r="I45" s="514">
        <v>101.1</v>
      </c>
      <c r="J45" s="514">
        <v>100.7</v>
      </c>
      <c r="K45" s="595">
        <v>102.4</v>
      </c>
      <c r="L45" s="595">
        <v>99.8</v>
      </c>
      <c r="M45" s="595">
        <v>97.8</v>
      </c>
      <c r="N45" s="514">
        <v>98.6</v>
      </c>
      <c r="O45" s="491">
        <v>97.6</v>
      </c>
      <c r="P45" s="1174">
        <v>104.4322714823107</v>
      </c>
    </row>
    <row r="46" spans="1:16" s="486" customFormat="1" x14ac:dyDescent="0.2">
      <c r="A46" s="361" t="s">
        <v>451</v>
      </c>
      <c r="B46" s="514"/>
      <c r="C46" s="514"/>
      <c r="D46" s="514"/>
      <c r="E46" s="514"/>
      <c r="F46" s="514"/>
      <c r="G46" s="513"/>
      <c r="H46" s="513"/>
      <c r="I46" s="514"/>
      <c r="J46" s="514"/>
      <c r="K46" s="514"/>
      <c r="L46" s="514"/>
      <c r="M46" s="514"/>
      <c r="N46" s="514"/>
      <c r="O46" s="491"/>
      <c r="P46" s="1147"/>
    </row>
    <row r="47" spans="1:16" s="486" customFormat="1" x14ac:dyDescent="0.2">
      <c r="A47" s="361" t="s">
        <v>3</v>
      </c>
      <c r="B47" s="512" t="s">
        <v>8</v>
      </c>
      <c r="C47" s="512" t="s">
        <v>8</v>
      </c>
      <c r="D47" s="512" t="s">
        <v>8</v>
      </c>
      <c r="E47" s="512" t="s">
        <v>8</v>
      </c>
      <c r="F47" s="514">
        <v>81.278999999999996</v>
      </c>
      <c r="G47" s="513">
        <v>87.561000000000007</v>
      </c>
      <c r="H47" s="513">
        <v>82.698999999999998</v>
      </c>
      <c r="I47" s="514">
        <v>86.605000000000004</v>
      </c>
      <c r="J47" s="514">
        <v>87.664000000000001</v>
      </c>
      <c r="K47" s="514">
        <v>89.771000000000001</v>
      </c>
      <c r="L47" s="514">
        <v>86.811999999999998</v>
      </c>
      <c r="M47" s="514">
        <v>82.888000000000005</v>
      </c>
      <c r="N47" s="514">
        <v>83.426000000000002</v>
      </c>
      <c r="O47" s="475">
        <v>81</v>
      </c>
      <c r="P47" s="1147">
        <v>84.575999999999993</v>
      </c>
    </row>
    <row r="48" spans="1:16" s="486" customFormat="1" x14ac:dyDescent="0.2">
      <c r="A48" s="361" t="s">
        <v>5</v>
      </c>
      <c r="B48" s="512" t="s">
        <v>8</v>
      </c>
      <c r="C48" s="512" t="s">
        <v>8</v>
      </c>
      <c r="D48" s="512" t="s">
        <v>8</v>
      </c>
      <c r="E48" s="512" t="s">
        <v>8</v>
      </c>
      <c r="F48" s="514" t="s">
        <v>8</v>
      </c>
      <c r="G48" s="513">
        <v>107.7</v>
      </c>
      <c r="H48" s="513">
        <v>94.4</v>
      </c>
      <c r="I48" s="514">
        <v>104.7</v>
      </c>
      <c r="J48" s="514">
        <v>101.2</v>
      </c>
      <c r="K48" s="595">
        <v>102.4</v>
      </c>
      <c r="L48" s="595">
        <v>96.7</v>
      </c>
      <c r="M48" s="595">
        <v>95.5</v>
      </c>
      <c r="N48" s="514">
        <v>100.6</v>
      </c>
      <c r="O48" s="491">
        <v>97.1</v>
      </c>
      <c r="P48" s="1174">
        <v>104.36198961019731</v>
      </c>
    </row>
    <row r="49" spans="1:16" s="486" customFormat="1" x14ac:dyDescent="0.2">
      <c r="A49" s="361" t="s">
        <v>452</v>
      </c>
      <c r="B49" s="514"/>
      <c r="C49" s="514"/>
      <c r="D49" s="514"/>
      <c r="E49" s="514"/>
      <c r="F49" s="514"/>
      <c r="G49" s="513"/>
      <c r="H49" s="513"/>
      <c r="I49" s="514"/>
      <c r="J49" s="514"/>
      <c r="K49" s="514"/>
      <c r="L49" s="514"/>
      <c r="M49" s="514"/>
      <c r="N49" s="514"/>
      <c r="O49" s="491"/>
      <c r="P49" s="1147"/>
    </row>
    <row r="50" spans="1:16" s="486" customFormat="1" x14ac:dyDescent="0.2">
      <c r="A50" s="361" t="s">
        <v>3</v>
      </c>
      <c r="B50" s="512" t="s">
        <v>8</v>
      </c>
      <c r="C50" s="512" t="s">
        <v>8</v>
      </c>
      <c r="D50" s="512" t="s">
        <v>8</v>
      </c>
      <c r="E50" s="512" t="s">
        <v>8</v>
      </c>
      <c r="F50" s="514">
        <v>9.5250000000000004</v>
      </c>
      <c r="G50" s="513">
        <v>7.56</v>
      </c>
      <c r="H50" s="513">
        <v>7.2569999999999997</v>
      </c>
      <c r="I50" s="514">
        <v>4.3479999999999999</v>
      </c>
      <c r="J50" s="514">
        <v>3.9249999999999998</v>
      </c>
      <c r="K50" s="514">
        <v>4.0119999999999996</v>
      </c>
      <c r="L50" s="514">
        <v>6.7489999999999997</v>
      </c>
      <c r="M50" s="514">
        <v>8.6180000000000003</v>
      </c>
      <c r="N50" s="514">
        <v>6.7839999999999998</v>
      </c>
      <c r="O50" s="475">
        <v>7</v>
      </c>
      <c r="P50" s="1147">
        <v>7.3150000000000004</v>
      </c>
    </row>
    <row r="51" spans="1:16" s="486" customFormat="1" x14ac:dyDescent="0.2">
      <c r="A51" s="361" t="s">
        <v>5</v>
      </c>
      <c r="B51" s="512" t="s">
        <v>8</v>
      </c>
      <c r="C51" s="512" t="s">
        <v>8</v>
      </c>
      <c r="D51" s="512" t="s">
        <v>8</v>
      </c>
      <c r="E51" s="512" t="s">
        <v>8</v>
      </c>
      <c r="F51" s="514" t="s">
        <v>8</v>
      </c>
      <c r="G51" s="513">
        <v>79.400000000000006</v>
      </c>
      <c r="H51" s="513">
        <v>96</v>
      </c>
      <c r="I51" s="514">
        <v>59.9</v>
      </c>
      <c r="J51" s="514">
        <v>90.3</v>
      </c>
      <c r="K51" s="595">
        <v>102.2</v>
      </c>
      <c r="L51" s="595">
        <v>168.2</v>
      </c>
      <c r="M51" s="595">
        <v>127.7</v>
      </c>
      <c r="N51" s="514">
        <v>78.7</v>
      </c>
      <c r="O51" s="491">
        <v>102.9</v>
      </c>
      <c r="P51" s="1174">
        <v>105.25179856115108</v>
      </c>
    </row>
    <row r="52" spans="1:16" s="486" customFormat="1" x14ac:dyDescent="0.2">
      <c r="A52" s="361" t="s">
        <v>453</v>
      </c>
      <c r="B52" s="514"/>
      <c r="C52" s="514"/>
      <c r="D52" s="514"/>
      <c r="E52" s="514"/>
      <c r="F52" s="514"/>
      <c r="G52" s="513"/>
      <c r="H52" s="513"/>
      <c r="I52" s="514"/>
      <c r="J52" s="514"/>
      <c r="K52" s="514"/>
      <c r="L52" s="514"/>
      <c r="M52" s="514"/>
      <c r="N52" s="514"/>
      <c r="O52" s="491"/>
      <c r="P52" s="1147"/>
    </row>
    <row r="53" spans="1:16" s="486" customFormat="1" x14ac:dyDescent="0.2">
      <c r="A53" s="361" t="s">
        <v>3</v>
      </c>
      <c r="B53" s="512" t="s">
        <v>8</v>
      </c>
      <c r="C53" s="512" t="s">
        <v>8</v>
      </c>
      <c r="D53" s="512" t="s">
        <v>8</v>
      </c>
      <c r="E53" s="512" t="s">
        <v>8</v>
      </c>
      <c r="F53" s="517">
        <v>4.5979999999999999</v>
      </c>
      <c r="G53" s="513">
        <v>5.5629999999999997</v>
      </c>
      <c r="H53" s="513">
        <v>4.7610000000000001</v>
      </c>
      <c r="I53" s="514">
        <v>4.6130000000000004</v>
      </c>
      <c r="J53" s="514">
        <v>4.4189999999999996</v>
      </c>
      <c r="K53" s="514">
        <v>4.3479999999999999</v>
      </c>
      <c r="L53" s="514">
        <v>4.5030000000000001</v>
      </c>
      <c r="M53" s="514">
        <v>4.3449999999999998</v>
      </c>
      <c r="N53" s="514">
        <v>4.1470000000000002</v>
      </c>
      <c r="O53" s="491">
        <v>3.6</v>
      </c>
      <c r="P53" s="1174">
        <v>3.274</v>
      </c>
    </row>
    <row r="54" spans="1:16" s="486" customFormat="1" x14ac:dyDescent="0.2">
      <c r="A54" s="361" t="s">
        <v>5</v>
      </c>
      <c r="B54" s="512" t="s">
        <v>8</v>
      </c>
      <c r="C54" s="512" t="s">
        <v>8</v>
      </c>
      <c r="D54" s="512" t="s">
        <v>8</v>
      </c>
      <c r="E54" s="512" t="s">
        <v>8</v>
      </c>
      <c r="F54" s="514" t="s">
        <v>8</v>
      </c>
      <c r="G54" s="513">
        <v>121</v>
      </c>
      <c r="H54" s="513">
        <v>85.6</v>
      </c>
      <c r="I54" s="514">
        <v>96.9</v>
      </c>
      <c r="J54" s="514">
        <v>95.8</v>
      </c>
      <c r="K54" s="514">
        <v>98.4</v>
      </c>
      <c r="L54" s="514">
        <v>103.6</v>
      </c>
      <c r="M54" s="514">
        <v>96.5</v>
      </c>
      <c r="N54" s="514">
        <v>95.4</v>
      </c>
      <c r="O54" s="491">
        <v>87.8</v>
      </c>
      <c r="P54" s="1174">
        <v>91.299498047964306</v>
      </c>
    </row>
    <row r="55" spans="1:16" s="486" customFormat="1" ht="22.5" x14ac:dyDescent="0.2">
      <c r="A55" s="361" t="s">
        <v>454</v>
      </c>
      <c r="B55" s="518" t="s">
        <v>4</v>
      </c>
      <c r="C55" s="518" t="s">
        <v>4</v>
      </c>
      <c r="D55" s="518" t="s">
        <v>4</v>
      </c>
      <c r="E55" s="518" t="s">
        <v>4</v>
      </c>
      <c r="F55" s="518" t="s">
        <v>4</v>
      </c>
      <c r="G55" s="518" t="s">
        <v>4</v>
      </c>
      <c r="H55" s="518" t="s">
        <v>4</v>
      </c>
      <c r="I55" s="518" t="s">
        <v>4</v>
      </c>
      <c r="J55" s="518" t="s">
        <v>4</v>
      </c>
      <c r="K55" s="518" t="s">
        <v>4</v>
      </c>
      <c r="L55" s="518" t="s">
        <v>4</v>
      </c>
      <c r="M55" s="518" t="s">
        <v>4</v>
      </c>
      <c r="N55" s="518" t="s">
        <v>4</v>
      </c>
      <c r="O55" s="518" t="s">
        <v>4</v>
      </c>
      <c r="P55" s="1189" t="s">
        <v>4</v>
      </c>
    </row>
    <row r="56" spans="1:16" s="486" customFormat="1" x14ac:dyDescent="0.2">
      <c r="A56" s="361" t="s">
        <v>455</v>
      </c>
      <c r="B56" s="518" t="s">
        <v>4</v>
      </c>
      <c r="C56" s="518" t="s">
        <v>4</v>
      </c>
      <c r="D56" s="518" t="s">
        <v>4</v>
      </c>
      <c r="E56" s="518" t="s">
        <v>4</v>
      </c>
      <c r="F56" s="518" t="s">
        <v>4</v>
      </c>
      <c r="G56" s="518" t="s">
        <v>4</v>
      </c>
      <c r="H56" s="518" t="s">
        <v>4</v>
      </c>
      <c r="I56" s="518" t="s">
        <v>4</v>
      </c>
      <c r="J56" s="518" t="s">
        <v>4</v>
      </c>
      <c r="K56" s="518" t="s">
        <v>4</v>
      </c>
      <c r="L56" s="518" t="s">
        <v>4</v>
      </c>
      <c r="M56" s="518" t="s">
        <v>4</v>
      </c>
      <c r="N56" s="518" t="s">
        <v>4</v>
      </c>
      <c r="O56" s="518" t="s">
        <v>4</v>
      </c>
      <c r="P56" s="1189" t="s">
        <v>4</v>
      </c>
    </row>
    <row r="57" spans="1:16" s="486" customFormat="1" x14ac:dyDescent="0.2">
      <c r="A57" s="361" t="s">
        <v>456</v>
      </c>
      <c r="B57" s="512" t="s">
        <v>8</v>
      </c>
      <c r="C57" s="512" t="s">
        <v>8</v>
      </c>
      <c r="D57" s="512" t="s">
        <v>8</v>
      </c>
      <c r="E57" s="512" t="s">
        <v>8</v>
      </c>
      <c r="F57" s="514">
        <v>4.8</v>
      </c>
      <c r="G57" s="513">
        <v>5.5</v>
      </c>
      <c r="H57" s="513">
        <v>5</v>
      </c>
      <c r="I57" s="514">
        <v>4.8</v>
      </c>
      <c r="J57" s="514">
        <v>4.5999999999999996</v>
      </c>
      <c r="K57" s="514">
        <v>4.4000000000000004</v>
      </c>
      <c r="L57" s="514">
        <v>4.5999999999999996</v>
      </c>
      <c r="M57" s="514">
        <v>4.5</v>
      </c>
      <c r="N57" s="514">
        <v>4.4000000000000004</v>
      </c>
      <c r="O57" s="491">
        <v>3.9</v>
      </c>
      <c r="P57" s="719">
        <v>3.4</v>
      </c>
    </row>
    <row r="58" spans="1:16" s="486" customFormat="1" x14ac:dyDescent="0.2">
      <c r="A58" s="361" t="s">
        <v>457</v>
      </c>
      <c r="B58" s="512" t="s">
        <v>8</v>
      </c>
      <c r="C58" s="512" t="s">
        <v>8</v>
      </c>
      <c r="D58" s="512" t="s">
        <v>8</v>
      </c>
      <c r="E58" s="512" t="s">
        <v>8</v>
      </c>
      <c r="F58" s="514">
        <v>5.6</v>
      </c>
      <c r="G58" s="514">
        <v>5.9</v>
      </c>
      <c r="H58" s="514">
        <v>5.5</v>
      </c>
      <c r="I58" s="514">
        <v>5.6</v>
      </c>
      <c r="J58" s="514">
        <v>5.7</v>
      </c>
      <c r="K58" s="514">
        <v>5.5</v>
      </c>
      <c r="L58" s="514" t="s">
        <v>8</v>
      </c>
      <c r="M58" s="514" t="s">
        <v>8</v>
      </c>
      <c r="N58" s="514" t="s">
        <v>8</v>
      </c>
      <c r="O58" s="475" t="s">
        <v>8</v>
      </c>
      <c r="P58" s="1147" t="s">
        <v>8</v>
      </c>
    </row>
    <row r="59" spans="1:16" s="486" customFormat="1" x14ac:dyDescent="0.2">
      <c r="A59" s="361" t="s">
        <v>458</v>
      </c>
      <c r="B59" s="512" t="s">
        <v>8</v>
      </c>
      <c r="C59" s="512" t="s">
        <v>8</v>
      </c>
      <c r="D59" s="512" t="s">
        <v>8</v>
      </c>
      <c r="E59" s="512" t="s">
        <v>8</v>
      </c>
      <c r="F59" s="514">
        <v>4</v>
      </c>
      <c r="G59" s="513">
        <v>5.3</v>
      </c>
      <c r="H59" s="513">
        <v>5.7</v>
      </c>
      <c r="I59" s="514">
        <v>6.2</v>
      </c>
      <c r="J59" s="514">
        <v>5</v>
      </c>
      <c r="K59" s="514">
        <v>5</v>
      </c>
      <c r="L59" s="514">
        <v>5.2</v>
      </c>
      <c r="M59" s="514">
        <v>4.7</v>
      </c>
      <c r="N59" s="514">
        <v>4.5</v>
      </c>
      <c r="O59" s="491">
        <v>2.1</v>
      </c>
      <c r="P59" s="1147">
        <v>2.4</v>
      </c>
    </row>
    <row r="60" spans="1:16" s="486" customFormat="1" x14ac:dyDescent="0.2">
      <c r="A60" s="361" t="s">
        <v>459</v>
      </c>
      <c r="B60" s="488"/>
      <c r="C60" s="488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91"/>
      <c r="P60" s="1147"/>
    </row>
    <row r="61" spans="1:16" s="486" customFormat="1" x14ac:dyDescent="0.2">
      <c r="A61" s="361" t="s">
        <v>42</v>
      </c>
      <c r="B61" s="536">
        <v>88147</v>
      </c>
      <c r="C61" s="536">
        <v>97446</v>
      </c>
      <c r="D61" s="536">
        <v>94071</v>
      </c>
      <c r="E61" s="536">
        <v>95412</v>
      </c>
      <c r="F61" s="536">
        <v>107102</v>
      </c>
      <c r="G61" s="536">
        <v>115131</v>
      </c>
      <c r="H61" s="536">
        <v>118743</v>
      </c>
      <c r="I61" s="536">
        <v>127670</v>
      </c>
      <c r="J61" s="536">
        <v>137402</v>
      </c>
      <c r="K61" s="596">
        <v>160788</v>
      </c>
      <c r="L61" s="512">
        <v>182947</v>
      </c>
      <c r="M61" s="512">
        <v>223106</v>
      </c>
      <c r="N61" s="512">
        <v>278715</v>
      </c>
      <c r="O61" s="509">
        <v>332289</v>
      </c>
      <c r="P61" s="723">
        <v>386766</v>
      </c>
    </row>
    <row r="62" spans="1:16" s="486" customFormat="1" x14ac:dyDescent="0.2">
      <c r="A62" s="361" t="s">
        <v>43</v>
      </c>
      <c r="B62" s="522">
        <v>598.20000000000005</v>
      </c>
      <c r="C62" s="522">
        <v>664.6</v>
      </c>
      <c r="D62" s="522">
        <v>630.9</v>
      </c>
      <c r="E62" s="522">
        <v>627.20000000000005</v>
      </c>
      <c r="F62" s="522">
        <v>597.70000000000005</v>
      </c>
      <c r="G62" s="522">
        <v>519.20000000000005</v>
      </c>
      <c r="H62" s="522">
        <v>347</v>
      </c>
      <c r="I62" s="522">
        <v>391.6</v>
      </c>
      <c r="J62" s="522">
        <v>398.6</v>
      </c>
      <c r="K62" s="522">
        <v>420.1</v>
      </c>
      <c r="L62" s="522">
        <v>443</v>
      </c>
      <c r="M62" s="522">
        <v>523.70000000000005</v>
      </c>
      <c r="N62" s="522">
        <v>605.6</v>
      </c>
      <c r="O62" s="491">
        <v>675.1</v>
      </c>
      <c r="P62" s="715">
        <v>823.9</v>
      </c>
    </row>
    <row r="63" spans="1:16" s="486" customFormat="1" x14ac:dyDescent="0.2">
      <c r="A63" s="361" t="s">
        <v>460</v>
      </c>
      <c r="B63" s="597">
        <v>119</v>
      </c>
      <c r="C63" s="597">
        <v>110.5</v>
      </c>
      <c r="D63" s="597">
        <v>96.5</v>
      </c>
      <c r="E63" s="597">
        <v>101.4</v>
      </c>
      <c r="F63" s="597">
        <v>112.3</v>
      </c>
      <c r="G63" s="514">
        <v>107.5</v>
      </c>
      <c r="H63" s="597">
        <v>103.1</v>
      </c>
      <c r="I63" s="597">
        <v>107.5</v>
      </c>
      <c r="J63" s="597">
        <v>107.6</v>
      </c>
      <c r="K63" s="598">
        <v>117</v>
      </c>
      <c r="L63" s="510">
        <v>113.8</v>
      </c>
      <c r="M63" s="514">
        <v>122</v>
      </c>
      <c r="N63" s="510">
        <v>124.9</v>
      </c>
      <c r="O63" s="550">
        <v>119.2</v>
      </c>
      <c r="P63" s="1190">
        <v>116.4</v>
      </c>
    </row>
    <row r="64" spans="1:16" s="486" customFormat="1" x14ac:dyDescent="0.2">
      <c r="A64" s="361" t="s">
        <v>461</v>
      </c>
      <c r="B64" s="514">
        <v>111</v>
      </c>
      <c r="C64" s="514">
        <v>101.4</v>
      </c>
      <c r="D64" s="597">
        <v>91</v>
      </c>
      <c r="E64" s="597">
        <v>94.4</v>
      </c>
      <c r="F64" s="597">
        <v>103.5</v>
      </c>
      <c r="G64" s="597">
        <v>99.1</v>
      </c>
      <c r="H64" s="597">
        <v>91.4</v>
      </c>
      <c r="I64" s="597">
        <v>100.5</v>
      </c>
      <c r="J64" s="597">
        <v>101.8</v>
      </c>
      <c r="K64" s="598">
        <v>110.9</v>
      </c>
      <c r="L64" s="514">
        <v>106.7</v>
      </c>
      <c r="M64" s="510">
        <v>112.5</v>
      </c>
      <c r="N64" s="510">
        <v>108.1</v>
      </c>
      <c r="O64" s="550">
        <v>103.9</v>
      </c>
      <c r="P64" s="1190">
        <v>105.7</v>
      </c>
    </row>
    <row r="65" spans="1:16" s="486" customFormat="1" x14ac:dyDescent="0.2">
      <c r="A65" s="361" t="s">
        <v>57</v>
      </c>
      <c r="B65" s="512" t="s">
        <v>8</v>
      </c>
      <c r="C65" s="512" t="s">
        <v>8</v>
      </c>
      <c r="D65" s="512" t="s">
        <v>8</v>
      </c>
      <c r="E65" s="512" t="s">
        <v>8</v>
      </c>
      <c r="F65" s="512" t="s">
        <v>8</v>
      </c>
      <c r="G65" s="512" t="s">
        <v>8</v>
      </c>
      <c r="H65" s="512" t="s">
        <v>8</v>
      </c>
      <c r="I65" s="512" t="s">
        <v>8</v>
      </c>
      <c r="J65" s="512" t="s">
        <v>8</v>
      </c>
      <c r="K65" s="512" t="s">
        <v>8</v>
      </c>
      <c r="L65" s="512" t="s">
        <v>8</v>
      </c>
      <c r="M65" s="512" t="s">
        <v>8</v>
      </c>
      <c r="N65" s="510" t="s">
        <v>8</v>
      </c>
      <c r="O65" s="475" t="s">
        <v>8</v>
      </c>
      <c r="P65" s="1191" t="s">
        <v>8</v>
      </c>
    </row>
    <row r="66" spans="1:16" s="486" customFormat="1" ht="22.5" x14ac:dyDescent="0.2">
      <c r="A66" s="361" t="s">
        <v>75</v>
      </c>
      <c r="B66" s="151" t="s">
        <v>79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109">
        <v>28284</v>
      </c>
      <c r="K66" s="12">
        <v>42500</v>
      </c>
      <c r="L66" s="12">
        <v>42500</v>
      </c>
      <c r="M66" s="36">
        <v>42500</v>
      </c>
      <c r="N66" s="30">
        <v>60000</v>
      </c>
      <c r="O66" s="439">
        <v>70000</v>
      </c>
      <c r="P66" s="1178">
        <v>85000</v>
      </c>
    </row>
    <row r="67" spans="1:16" s="486" customFormat="1" x14ac:dyDescent="0.2">
      <c r="A67" s="1212" t="s">
        <v>80</v>
      </c>
      <c r="B67" s="1212"/>
      <c r="C67" s="1212"/>
      <c r="D67" s="1212"/>
      <c r="E67" s="1212"/>
      <c r="F67" s="1212"/>
      <c r="G67" s="1212"/>
      <c r="H67" s="1212"/>
      <c r="I67" s="1212"/>
      <c r="J67" s="1212"/>
      <c r="K67" s="1212"/>
      <c r="L67" s="1212"/>
      <c r="M67" s="1212"/>
      <c r="N67" s="1212"/>
      <c r="O67" s="1212"/>
      <c r="P67" s="1232"/>
    </row>
    <row r="68" spans="1:16" s="486" customFormat="1" x14ac:dyDescent="0.2">
      <c r="A68" s="361" t="s">
        <v>81</v>
      </c>
      <c r="B68" s="599"/>
      <c r="C68" s="599"/>
      <c r="D68" s="599"/>
      <c r="E68" s="599"/>
      <c r="F68" s="599"/>
      <c r="G68" s="599"/>
      <c r="H68" s="600"/>
      <c r="I68" s="600"/>
      <c r="J68" s="600"/>
      <c r="K68" s="600"/>
      <c r="L68" s="600"/>
      <c r="M68" s="600"/>
      <c r="N68" s="600"/>
      <c r="O68" s="491"/>
      <c r="P68" s="1143"/>
    </row>
    <row r="69" spans="1:16" s="486" customFormat="1" x14ac:dyDescent="0.2">
      <c r="A69" s="361" t="s">
        <v>82</v>
      </c>
      <c r="B69" s="579">
        <v>54564.2</v>
      </c>
      <c r="C69" s="579">
        <v>70601.600000000006</v>
      </c>
      <c r="D69" s="579">
        <v>76907.199999999997</v>
      </c>
      <c r="E69" s="579">
        <v>53554.3</v>
      </c>
      <c r="F69" s="579">
        <v>59946.6</v>
      </c>
      <c r="G69" s="579">
        <v>59980.2</v>
      </c>
      <c r="H69" s="579">
        <v>47262.296999999999</v>
      </c>
      <c r="I69" s="579">
        <v>37833.913999999997</v>
      </c>
      <c r="J69" s="579">
        <v>59367.756999999998</v>
      </c>
      <c r="K69" s="579">
        <v>93000.653000000006</v>
      </c>
      <c r="L69" s="579">
        <v>59432.411</v>
      </c>
      <c r="M69" s="579">
        <v>67651.039000000004</v>
      </c>
      <c r="N69" s="580">
        <v>88690.638000000006</v>
      </c>
      <c r="O69" s="549">
        <v>75468.099000000002</v>
      </c>
      <c r="P69" s="1174">
        <v>331401.75</v>
      </c>
    </row>
    <row r="70" spans="1:16" s="486" customFormat="1" x14ac:dyDescent="0.2">
      <c r="A70" s="361" t="s">
        <v>84</v>
      </c>
      <c r="B70" s="579">
        <v>370.30335934849001</v>
      </c>
      <c r="C70" s="579">
        <v>481.5277588323558</v>
      </c>
      <c r="D70" s="579">
        <v>515.77493125880221</v>
      </c>
      <c r="E70" s="579">
        <v>352.02984289752186</v>
      </c>
      <c r="F70" s="579">
        <v>334.54210614431611</v>
      </c>
      <c r="G70" s="579">
        <v>270.51007982681642</v>
      </c>
      <c r="H70" s="579">
        <v>138.1</v>
      </c>
      <c r="I70" s="579">
        <v>116.1</v>
      </c>
      <c r="J70" s="579">
        <v>172.2</v>
      </c>
      <c r="K70" s="579">
        <v>243</v>
      </c>
      <c r="L70" s="579">
        <v>143.9</v>
      </c>
      <c r="M70" s="579">
        <v>158.80000000000001</v>
      </c>
      <c r="N70" s="580">
        <v>192.60475590687977</v>
      </c>
      <c r="O70" s="549">
        <v>165.4</v>
      </c>
      <c r="P70" s="1174">
        <v>705.95123977505114</v>
      </c>
    </row>
    <row r="71" spans="1:16" s="486" customFormat="1" ht="22.5" x14ac:dyDescent="0.2">
      <c r="A71" s="361" t="s">
        <v>85</v>
      </c>
      <c r="B71" s="579">
        <v>180.9948537199142</v>
      </c>
      <c r="C71" s="579">
        <v>121.26691566860734</v>
      </c>
      <c r="D71" s="579">
        <v>103.54680831886702</v>
      </c>
      <c r="E71" s="579">
        <v>66.067326998379755</v>
      </c>
      <c r="F71" s="579">
        <v>106.30209848573267</v>
      </c>
      <c r="G71" s="579">
        <v>97.330787825289022</v>
      </c>
      <c r="H71" s="579">
        <v>76.613026586571337</v>
      </c>
      <c r="I71" s="579">
        <v>76.7</v>
      </c>
      <c r="J71" s="579">
        <v>149.6</v>
      </c>
      <c r="K71" s="579">
        <v>152.19999999999999</v>
      </c>
      <c r="L71" s="579">
        <v>63.6</v>
      </c>
      <c r="M71" s="579">
        <v>109.2</v>
      </c>
      <c r="N71" s="580">
        <v>123.4</v>
      </c>
      <c r="O71" s="549">
        <v>81.099999999999994</v>
      </c>
      <c r="P71" s="740">
        <v>433.1</v>
      </c>
    </row>
    <row r="72" spans="1:16" s="486" customFormat="1" ht="22.5" x14ac:dyDescent="0.2">
      <c r="A72" s="361" t="s">
        <v>463</v>
      </c>
      <c r="B72" s="579">
        <v>100</v>
      </c>
      <c r="C72" s="579">
        <v>121.26691566860734</v>
      </c>
      <c r="D72" s="579">
        <v>125.56802072157495</v>
      </c>
      <c r="E72" s="579">
        <v>82.959434855516179</v>
      </c>
      <c r="F72" s="579">
        <v>88.187620143318057</v>
      </c>
      <c r="G72" s="579">
        <v>85.833705449864738</v>
      </c>
      <c r="H72" s="579">
        <v>65.759799576544196</v>
      </c>
      <c r="I72" s="579">
        <v>50.4</v>
      </c>
      <c r="J72" s="579">
        <v>75.454898347713254</v>
      </c>
      <c r="K72" s="579">
        <v>114.84235528521957</v>
      </c>
      <c r="L72" s="579">
        <v>73.039737961399652</v>
      </c>
      <c r="M72" s="579">
        <v>79.759393853848422</v>
      </c>
      <c r="N72" s="580">
        <v>98.423092015648962</v>
      </c>
      <c r="O72" s="581">
        <f t="shared" ref="O72" si="1">N72*O71/100</f>
        <v>79.8211276246913</v>
      </c>
      <c r="P72" s="1204">
        <f>O72*P71/100</f>
        <v>345.70530374253804</v>
      </c>
    </row>
    <row r="73" spans="1:16" s="486" customFormat="1" x14ac:dyDescent="0.2">
      <c r="A73" s="361" t="s">
        <v>87</v>
      </c>
      <c r="B73" s="530" t="s">
        <v>462</v>
      </c>
      <c r="C73" s="530" t="s">
        <v>462</v>
      </c>
      <c r="D73" s="530" t="s">
        <v>462</v>
      </c>
      <c r="E73" s="530" t="s">
        <v>462</v>
      </c>
      <c r="F73" s="530" t="s">
        <v>462</v>
      </c>
      <c r="G73" s="530" t="s">
        <v>462</v>
      </c>
      <c r="H73" s="530" t="s">
        <v>462</v>
      </c>
      <c r="I73" s="530" t="s">
        <v>462</v>
      </c>
      <c r="J73" s="530" t="s">
        <v>462</v>
      </c>
      <c r="K73" s="530" t="s">
        <v>462</v>
      </c>
      <c r="L73" s="530" t="s">
        <v>462</v>
      </c>
      <c r="M73" s="530" t="s">
        <v>462</v>
      </c>
      <c r="N73" s="530" t="s">
        <v>462</v>
      </c>
      <c r="O73" s="530" t="s">
        <v>462</v>
      </c>
      <c r="P73" s="1143"/>
    </row>
    <row r="74" spans="1:16" s="486" customFormat="1" x14ac:dyDescent="0.2">
      <c r="A74" s="361" t="s">
        <v>88</v>
      </c>
      <c r="B74" s="530" t="s">
        <v>462</v>
      </c>
      <c r="C74" s="530" t="s">
        <v>462</v>
      </c>
      <c r="D74" s="530" t="s">
        <v>462</v>
      </c>
      <c r="E74" s="530" t="s">
        <v>462</v>
      </c>
      <c r="F74" s="530" t="s">
        <v>462</v>
      </c>
      <c r="G74" s="530" t="s">
        <v>462</v>
      </c>
      <c r="H74" s="530" t="s">
        <v>462</v>
      </c>
      <c r="I74" s="530" t="s">
        <v>462</v>
      </c>
      <c r="J74" s="530" t="s">
        <v>462</v>
      </c>
      <c r="K74" s="530" t="s">
        <v>462</v>
      </c>
      <c r="L74" s="530" t="s">
        <v>462</v>
      </c>
      <c r="M74" s="530" t="s">
        <v>462</v>
      </c>
      <c r="N74" s="530" t="s">
        <v>462</v>
      </c>
      <c r="O74" s="530" t="s">
        <v>462</v>
      </c>
      <c r="P74" s="1143"/>
    </row>
    <row r="75" spans="1:16" s="486" customFormat="1" ht="22.5" x14ac:dyDescent="0.2">
      <c r="A75" s="361" t="s">
        <v>90</v>
      </c>
      <c r="B75" s="530" t="s">
        <v>462</v>
      </c>
      <c r="C75" s="530" t="s">
        <v>462</v>
      </c>
      <c r="D75" s="530" t="s">
        <v>462</v>
      </c>
      <c r="E75" s="530" t="s">
        <v>462</v>
      </c>
      <c r="F75" s="530" t="s">
        <v>462</v>
      </c>
      <c r="G75" s="530" t="s">
        <v>462</v>
      </c>
      <c r="H75" s="530" t="s">
        <v>462</v>
      </c>
      <c r="I75" s="530" t="s">
        <v>462</v>
      </c>
      <c r="J75" s="530">
        <v>35.200000000000003</v>
      </c>
      <c r="K75" s="530">
        <v>30.8</v>
      </c>
      <c r="L75" s="530">
        <v>37.1</v>
      </c>
      <c r="M75" s="530">
        <v>442.9</v>
      </c>
      <c r="N75" s="531">
        <v>80.2</v>
      </c>
      <c r="O75" s="530">
        <v>234.3</v>
      </c>
      <c r="P75" s="1027">
        <v>330.3</v>
      </c>
    </row>
    <row r="76" spans="1:16" s="486" customFormat="1" x14ac:dyDescent="0.2">
      <c r="A76" s="361" t="s">
        <v>91</v>
      </c>
      <c r="B76" s="530" t="s">
        <v>462</v>
      </c>
      <c r="C76" s="530" t="s">
        <v>462</v>
      </c>
      <c r="D76" s="530" t="s">
        <v>462</v>
      </c>
      <c r="E76" s="530" t="s">
        <v>462</v>
      </c>
      <c r="F76" s="530" t="s">
        <v>462</v>
      </c>
      <c r="G76" s="530" t="s">
        <v>462</v>
      </c>
      <c r="H76" s="530" t="s">
        <v>462</v>
      </c>
      <c r="I76" s="530" t="s">
        <v>462</v>
      </c>
      <c r="J76" s="530">
        <v>3</v>
      </c>
      <c r="K76" s="530">
        <v>2</v>
      </c>
      <c r="L76" s="530">
        <v>2</v>
      </c>
      <c r="M76" s="530">
        <v>4</v>
      </c>
      <c r="N76" s="531">
        <v>3</v>
      </c>
      <c r="O76" s="530">
        <v>3</v>
      </c>
      <c r="P76" s="1027">
        <v>2</v>
      </c>
    </row>
    <row r="77" spans="1:16" s="486" customFormat="1" x14ac:dyDescent="0.2">
      <c r="A77" s="361" t="s">
        <v>92</v>
      </c>
      <c r="B77" s="532"/>
      <c r="C77" s="532"/>
      <c r="D77" s="532"/>
      <c r="E77" s="532"/>
      <c r="F77" s="532"/>
      <c r="G77" s="532"/>
      <c r="H77" s="532"/>
      <c r="I77" s="532"/>
      <c r="J77" s="530"/>
      <c r="K77" s="530"/>
      <c r="L77" s="530"/>
      <c r="M77" s="530"/>
      <c r="N77" s="531"/>
      <c r="O77" s="530"/>
      <c r="P77" s="1027"/>
    </row>
    <row r="78" spans="1:16" s="486" customFormat="1" x14ac:dyDescent="0.2">
      <c r="A78" s="361" t="s">
        <v>245</v>
      </c>
      <c r="B78" s="530" t="s">
        <v>462</v>
      </c>
      <c r="C78" s="530" t="s">
        <v>462</v>
      </c>
      <c r="D78" s="530" t="s">
        <v>462</v>
      </c>
      <c r="E78" s="530" t="s">
        <v>462</v>
      </c>
      <c r="F78" s="530" t="s">
        <v>462</v>
      </c>
      <c r="G78" s="530" t="s">
        <v>462</v>
      </c>
      <c r="H78" s="530" t="s">
        <v>462</v>
      </c>
      <c r="I78" s="530" t="s">
        <v>462</v>
      </c>
      <c r="J78" s="530" t="s">
        <v>462</v>
      </c>
      <c r="K78" s="530" t="s">
        <v>462</v>
      </c>
      <c r="L78" s="530" t="s">
        <v>462</v>
      </c>
      <c r="M78" s="530" t="s">
        <v>462</v>
      </c>
      <c r="N78" s="531" t="s">
        <v>462</v>
      </c>
      <c r="O78" s="530" t="s">
        <v>8</v>
      </c>
      <c r="P78" s="1027" t="s">
        <v>8</v>
      </c>
    </row>
    <row r="79" spans="1:16" s="486" customFormat="1" x14ac:dyDescent="0.2">
      <c r="A79" s="361" t="s">
        <v>94</v>
      </c>
      <c r="B79" s="530" t="s">
        <v>462</v>
      </c>
      <c r="C79" s="530" t="s">
        <v>462</v>
      </c>
      <c r="D79" s="530" t="s">
        <v>462</v>
      </c>
      <c r="E79" s="530" t="s">
        <v>462</v>
      </c>
      <c r="F79" s="530" t="s">
        <v>462</v>
      </c>
      <c r="G79" s="530" t="s">
        <v>462</v>
      </c>
      <c r="H79" s="530" t="s">
        <v>462</v>
      </c>
      <c r="I79" s="530" t="s">
        <v>462</v>
      </c>
      <c r="J79" s="530">
        <v>1</v>
      </c>
      <c r="K79" s="530">
        <v>1</v>
      </c>
      <c r="L79" s="530">
        <v>1</v>
      </c>
      <c r="M79" s="530">
        <v>1</v>
      </c>
      <c r="N79" s="531">
        <v>1</v>
      </c>
      <c r="O79" s="530">
        <v>1</v>
      </c>
      <c r="P79" s="1027">
        <v>1</v>
      </c>
    </row>
    <row r="80" spans="1:16" s="486" customFormat="1" x14ac:dyDescent="0.2">
      <c r="A80" s="361" t="s">
        <v>95</v>
      </c>
      <c r="B80" s="530" t="s">
        <v>462</v>
      </c>
      <c r="C80" s="530" t="s">
        <v>462</v>
      </c>
      <c r="D80" s="530" t="s">
        <v>462</v>
      </c>
      <c r="E80" s="530" t="s">
        <v>462</v>
      </c>
      <c r="F80" s="530" t="s">
        <v>462</v>
      </c>
      <c r="G80" s="530" t="s">
        <v>462</v>
      </c>
      <c r="H80" s="530" t="s">
        <v>462</v>
      </c>
      <c r="I80" s="530" t="s">
        <v>462</v>
      </c>
      <c r="J80" s="530">
        <v>2</v>
      </c>
      <c r="K80" s="530">
        <v>1</v>
      </c>
      <c r="L80" s="530">
        <v>1</v>
      </c>
      <c r="M80" s="530">
        <v>3</v>
      </c>
      <c r="N80" s="531">
        <v>2</v>
      </c>
      <c r="O80" s="530">
        <v>2</v>
      </c>
      <c r="P80" s="1027">
        <v>1</v>
      </c>
    </row>
    <row r="81" spans="1:16" s="601" customFormat="1" x14ac:dyDescent="0.2">
      <c r="A81" s="361" t="s">
        <v>246</v>
      </c>
      <c r="B81" s="530" t="s">
        <v>462</v>
      </c>
      <c r="C81" s="530" t="s">
        <v>462</v>
      </c>
      <c r="D81" s="530" t="s">
        <v>462</v>
      </c>
      <c r="E81" s="530" t="s">
        <v>462</v>
      </c>
      <c r="F81" s="530" t="s">
        <v>462</v>
      </c>
      <c r="G81" s="530" t="s">
        <v>462</v>
      </c>
      <c r="H81" s="530" t="s">
        <v>462</v>
      </c>
      <c r="I81" s="530" t="s">
        <v>462</v>
      </c>
      <c r="J81" s="530" t="s">
        <v>462</v>
      </c>
      <c r="K81" s="530" t="s">
        <v>462</v>
      </c>
      <c r="L81" s="530" t="s">
        <v>462</v>
      </c>
      <c r="M81" s="530" t="s">
        <v>462</v>
      </c>
      <c r="N81" s="531" t="s">
        <v>462</v>
      </c>
      <c r="O81" s="530" t="s">
        <v>8</v>
      </c>
      <c r="P81" s="1027" t="s">
        <v>8</v>
      </c>
    </row>
    <row r="82" spans="1:16" s="601" customFormat="1" ht="22.5" x14ac:dyDescent="0.2">
      <c r="A82" s="361" t="s">
        <v>97</v>
      </c>
      <c r="B82" s="530" t="s">
        <v>462</v>
      </c>
      <c r="C82" s="530" t="s">
        <v>462</v>
      </c>
      <c r="D82" s="530" t="s">
        <v>462</v>
      </c>
      <c r="E82" s="530" t="s">
        <v>462</v>
      </c>
      <c r="F82" s="530" t="s">
        <v>462</v>
      </c>
      <c r="G82" s="530" t="s">
        <v>462</v>
      </c>
      <c r="H82" s="530" t="s">
        <v>462</v>
      </c>
      <c r="I82" s="530" t="s">
        <v>462</v>
      </c>
      <c r="J82" s="530">
        <v>187</v>
      </c>
      <c r="K82" s="530">
        <v>185</v>
      </c>
      <c r="L82" s="530">
        <v>269</v>
      </c>
      <c r="M82" s="530">
        <v>187</v>
      </c>
      <c r="N82" s="531">
        <v>130</v>
      </c>
      <c r="O82" s="530">
        <v>231</v>
      </c>
      <c r="P82" s="1027">
        <v>251</v>
      </c>
    </row>
    <row r="83" spans="1:16" s="601" customFormat="1" x14ac:dyDescent="0.2">
      <c r="A83" s="361" t="s">
        <v>98</v>
      </c>
      <c r="B83" s="530" t="s">
        <v>462</v>
      </c>
      <c r="C83" s="530" t="s">
        <v>462</v>
      </c>
      <c r="D83" s="530" t="s">
        <v>462</v>
      </c>
      <c r="E83" s="530" t="s">
        <v>462</v>
      </c>
      <c r="F83" s="530" t="s">
        <v>462</v>
      </c>
      <c r="G83" s="530" t="s">
        <v>462</v>
      </c>
      <c r="H83" s="530" t="s">
        <v>462</v>
      </c>
      <c r="I83" s="530" t="s">
        <v>462</v>
      </c>
      <c r="J83" s="530">
        <v>160</v>
      </c>
      <c r="K83" s="530">
        <v>155</v>
      </c>
      <c r="L83" s="530">
        <v>113</v>
      </c>
      <c r="M83" s="530">
        <v>163</v>
      </c>
      <c r="N83" s="531">
        <v>178</v>
      </c>
      <c r="O83" s="530">
        <v>175</v>
      </c>
      <c r="P83" s="1027">
        <v>195</v>
      </c>
    </row>
    <row r="84" spans="1:16" s="601" customFormat="1" x14ac:dyDescent="0.2">
      <c r="A84" s="361" t="s">
        <v>99</v>
      </c>
      <c r="B84" s="532"/>
      <c r="C84" s="532"/>
      <c r="D84" s="532"/>
      <c r="E84" s="532"/>
      <c r="F84" s="532"/>
      <c r="G84" s="532"/>
      <c r="H84" s="532"/>
      <c r="I84" s="532"/>
      <c r="J84" s="530" t="s">
        <v>464</v>
      </c>
      <c r="K84" s="530"/>
      <c r="L84" s="530"/>
      <c r="M84" s="530"/>
      <c r="N84" s="531"/>
      <c r="O84" s="530"/>
      <c r="P84" s="1027"/>
    </row>
    <row r="85" spans="1:16" s="601" customFormat="1" x14ac:dyDescent="0.2">
      <c r="A85" s="361" t="s">
        <v>100</v>
      </c>
      <c r="B85" s="530" t="s">
        <v>462</v>
      </c>
      <c r="C85" s="530" t="s">
        <v>462</v>
      </c>
      <c r="D85" s="530" t="s">
        <v>462</v>
      </c>
      <c r="E85" s="530" t="s">
        <v>462</v>
      </c>
      <c r="F85" s="530" t="s">
        <v>462</v>
      </c>
      <c r="G85" s="530" t="s">
        <v>462</v>
      </c>
      <c r="H85" s="530" t="s">
        <v>462</v>
      </c>
      <c r="I85" s="530" t="s">
        <v>462</v>
      </c>
      <c r="J85" s="530">
        <v>12</v>
      </c>
      <c r="K85" s="530">
        <v>9</v>
      </c>
      <c r="L85" s="530">
        <v>7</v>
      </c>
      <c r="M85" s="530">
        <v>11</v>
      </c>
      <c r="N85" s="531">
        <v>9</v>
      </c>
      <c r="O85" s="530">
        <v>10</v>
      </c>
      <c r="P85" s="1027">
        <v>8</v>
      </c>
    </row>
    <row r="86" spans="1:16" s="486" customFormat="1" x14ac:dyDescent="0.2">
      <c r="A86" s="361" t="s">
        <v>102</v>
      </c>
      <c r="B86" s="530" t="s">
        <v>462</v>
      </c>
      <c r="C86" s="530" t="s">
        <v>462</v>
      </c>
      <c r="D86" s="530" t="s">
        <v>462</v>
      </c>
      <c r="E86" s="530" t="s">
        <v>462</v>
      </c>
      <c r="F86" s="530" t="s">
        <v>462</v>
      </c>
      <c r="G86" s="530" t="s">
        <v>462</v>
      </c>
      <c r="H86" s="530" t="s">
        <v>462</v>
      </c>
      <c r="I86" s="530" t="s">
        <v>462</v>
      </c>
      <c r="J86" s="530" t="s">
        <v>462</v>
      </c>
      <c r="K86" s="530" t="s">
        <v>462</v>
      </c>
      <c r="L86" s="530" t="s">
        <v>462</v>
      </c>
      <c r="M86" s="530" t="s">
        <v>462</v>
      </c>
      <c r="N86" s="531" t="s">
        <v>462</v>
      </c>
      <c r="O86" s="530" t="s">
        <v>8</v>
      </c>
      <c r="P86" s="1027" t="s">
        <v>8</v>
      </c>
    </row>
    <row r="87" spans="1:16" s="486" customFormat="1" x14ac:dyDescent="0.2">
      <c r="A87" s="361" t="s">
        <v>103</v>
      </c>
      <c r="B87" s="530" t="s">
        <v>462</v>
      </c>
      <c r="C87" s="530" t="s">
        <v>462</v>
      </c>
      <c r="D87" s="530" t="s">
        <v>462</v>
      </c>
      <c r="E87" s="530" t="s">
        <v>462</v>
      </c>
      <c r="F87" s="530" t="s">
        <v>462</v>
      </c>
      <c r="G87" s="530" t="s">
        <v>462</v>
      </c>
      <c r="H87" s="530" t="s">
        <v>462</v>
      </c>
      <c r="I87" s="530" t="s">
        <v>462</v>
      </c>
      <c r="J87" s="530">
        <v>8</v>
      </c>
      <c r="K87" s="530">
        <v>11</v>
      </c>
      <c r="L87" s="530">
        <v>9</v>
      </c>
      <c r="M87" s="530">
        <v>14</v>
      </c>
      <c r="N87" s="531">
        <v>16</v>
      </c>
      <c r="O87" s="530">
        <v>17</v>
      </c>
      <c r="P87" s="1027">
        <v>22</v>
      </c>
    </row>
    <row r="88" spans="1:16" s="486" customFormat="1" x14ac:dyDescent="0.2">
      <c r="A88" s="361" t="s">
        <v>104</v>
      </c>
      <c r="B88" s="530" t="s">
        <v>462</v>
      </c>
      <c r="C88" s="530" t="s">
        <v>462</v>
      </c>
      <c r="D88" s="530" t="s">
        <v>462</v>
      </c>
      <c r="E88" s="530" t="s">
        <v>462</v>
      </c>
      <c r="F88" s="530" t="s">
        <v>462</v>
      </c>
      <c r="G88" s="530" t="s">
        <v>462</v>
      </c>
      <c r="H88" s="530" t="s">
        <v>462</v>
      </c>
      <c r="I88" s="530" t="s">
        <v>462</v>
      </c>
      <c r="J88" s="530">
        <v>47</v>
      </c>
      <c r="K88" s="530">
        <v>44</v>
      </c>
      <c r="L88" s="530">
        <v>41</v>
      </c>
      <c r="M88" s="530">
        <v>38</v>
      </c>
      <c r="N88" s="531">
        <v>39</v>
      </c>
      <c r="O88" s="530">
        <v>40</v>
      </c>
      <c r="P88" s="1027">
        <v>35</v>
      </c>
    </row>
    <row r="89" spans="1:16" s="486" customFormat="1" x14ac:dyDescent="0.2">
      <c r="A89" s="1212" t="s">
        <v>105</v>
      </c>
      <c r="B89" s="1494"/>
      <c r="C89" s="1494"/>
      <c r="D89" s="1494"/>
      <c r="E89" s="1494"/>
      <c r="F89" s="1494"/>
      <c r="G89" s="1494"/>
      <c r="H89" s="1494"/>
      <c r="I89" s="1494"/>
      <c r="J89" s="1494"/>
      <c r="K89" s="1495"/>
      <c r="L89" s="1432"/>
      <c r="M89" s="1431"/>
      <c r="N89" s="1433"/>
      <c r="O89" s="1233"/>
      <c r="P89" s="1232"/>
    </row>
    <row r="90" spans="1:16" s="486" customFormat="1" x14ac:dyDescent="0.2">
      <c r="A90" s="417" t="s">
        <v>106</v>
      </c>
      <c r="B90" s="584"/>
      <c r="C90" s="584"/>
      <c r="D90" s="584"/>
      <c r="E90" s="584"/>
      <c r="F90" s="584"/>
      <c r="G90" s="584"/>
      <c r="H90" s="584"/>
      <c r="I90" s="584"/>
      <c r="J90" s="510"/>
      <c r="K90" s="510"/>
      <c r="L90" s="510"/>
      <c r="M90" s="511"/>
      <c r="N90" s="511"/>
      <c r="O90" s="491"/>
      <c r="P90" s="1143"/>
    </row>
    <row r="91" spans="1:16" s="486" customFormat="1" x14ac:dyDescent="0.2">
      <c r="A91" s="361" t="s">
        <v>82</v>
      </c>
      <c r="B91" s="67">
        <v>318883.18800000002</v>
      </c>
      <c r="C91" s="67">
        <v>413817.99900000001</v>
      </c>
      <c r="D91" s="67">
        <v>339881.07400000002</v>
      </c>
      <c r="E91" s="67">
        <v>310328.36</v>
      </c>
      <c r="F91" s="67">
        <v>384636.37699999998</v>
      </c>
      <c r="G91" s="67">
        <v>381327.92700000003</v>
      </c>
      <c r="H91" s="67">
        <v>560991.85</v>
      </c>
      <c r="I91" s="67">
        <v>679580.70799999998</v>
      </c>
      <c r="J91" s="67">
        <v>704072.86600000004</v>
      </c>
      <c r="K91" s="67">
        <v>637979.66700000002</v>
      </c>
      <c r="L91" s="67">
        <v>704320.76399999997</v>
      </c>
      <c r="M91" s="67">
        <v>1368935.7150000001</v>
      </c>
      <c r="N91" s="586">
        <v>1163191.6939999999</v>
      </c>
      <c r="O91" s="509">
        <v>967557</v>
      </c>
      <c r="P91" s="1180">
        <v>1072034.6529999999</v>
      </c>
    </row>
    <row r="92" spans="1:16" s="486" customFormat="1" ht="22.5" x14ac:dyDescent="0.2">
      <c r="A92" s="361" t="s">
        <v>418</v>
      </c>
      <c r="B92" s="69">
        <v>32.1</v>
      </c>
      <c r="C92" s="69">
        <v>32.700000000000003</v>
      </c>
      <c r="D92" s="69">
        <v>27.4</v>
      </c>
      <c r="E92" s="69">
        <v>25.7</v>
      </c>
      <c r="F92" s="69">
        <v>28.678697810741472</v>
      </c>
      <c r="G92" s="69">
        <v>28.8</v>
      </c>
      <c r="H92" s="69">
        <v>30.2</v>
      </c>
      <c r="I92" s="69">
        <v>30.812184036097172</v>
      </c>
      <c r="J92" s="69">
        <v>29.3</v>
      </c>
      <c r="K92" s="69">
        <v>26.1</v>
      </c>
      <c r="L92" s="36">
        <v>25.2</v>
      </c>
      <c r="M92" s="36">
        <v>32.700000000000003</v>
      </c>
      <c r="N92" s="101">
        <v>32.200000000000003</v>
      </c>
      <c r="O92" s="549">
        <v>27.4</v>
      </c>
      <c r="P92" s="1149">
        <v>26.1</v>
      </c>
    </row>
    <row r="93" spans="1:16" s="486" customFormat="1" x14ac:dyDescent="0.2">
      <c r="A93" s="361" t="s">
        <v>465</v>
      </c>
      <c r="B93" s="64" t="s">
        <v>4</v>
      </c>
      <c r="C93" s="64" t="s">
        <v>4</v>
      </c>
      <c r="D93" s="64" t="s">
        <v>4</v>
      </c>
      <c r="E93" s="64" t="s">
        <v>4</v>
      </c>
      <c r="F93" s="64" t="s">
        <v>4</v>
      </c>
      <c r="G93" s="64" t="s">
        <v>4</v>
      </c>
      <c r="H93" s="64" t="s">
        <v>4</v>
      </c>
      <c r="I93" s="64" t="s">
        <v>4</v>
      </c>
      <c r="J93" s="64" t="s">
        <v>4</v>
      </c>
      <c r="K93" s="64" t="s">
        <v>4</v>
      </c>
      <c r="L93" s="64" t="s">
        <v>4</v>
      </c>
      <c r="M93" s="64" t="s">
        <v>4</v>
      </c>
      <c r="N93" s="110" t="s">
        <v>4</v>
      </c>
      <c r="O93" s="168" t="s">
        <v>4</v>
      </c>
      <c r="P93" s="1192" t="s">
        <v>4</v>
      </c>
    </row>
    <row r="94" spans="1:16" s="486" customFormat="1" x14ac:dyDescent="0.2">
      <c r="A94" s="419" t="s">
        <v>253</v>
      </c>
      <c r="B94" s="584" t="s">
        <v>464</v>
      </c>
      <c r="C94" s="584" t="s">
        <v>464</v>
      </c>
      <c r="D94" s="584" t="s">
        <v>464</v>
      </c>
      <c r="E94" s="584" t="s">
        <v>464</v>
      </c>
      <c r="F94" s="584" t="s">
        <v>464</v>
      </c>
      <c r="G94" s="584" t="s">
        <v>464</v>
      </c>
      <c r="H94" s="584" t="s">
        <v>464</v>
      </c>
      <c r="I94" s="584" t="s">
        <v>464</v>
      </c>
      <c r="J94" s="584" t="s">
        <v>464</v>
      </c>
      <c r="K94" s="584" t="s">
        <v>464</v>
      </c>
      <c r="L94" s="584" t="s">
        <v>464</v>
      </c>
      <c r="M94" s="585" t="s">
        <v>464</v>
      </c>
      <c r="N94" s="585" t="s">
        <v>464</v>
      </c>
      <c r="O94" s="168" t="s">
        <v>464</v>
      </c>
      <c r="P94" s="1188"/>
    </row>
    <row r="95" spans="1:16" s="486" customFormat="1" x14ac:dyDescent="0.2">
      <c r="A95" s="361" t="s">
        <v>82</v>
      </c>
      <c r="B95" s="67">
        <v>11623.745999999999</v>
      </c>
      <c r="C95" s="67">
        <v>39062.506000000001</v>
      </c>
      <c r="D95" s="67">
        <v>943.25300000000004</v>
      </c>
      <c r="E95" s="67">
        <v>1763.346</v>
      </c>
      <c r="F95" s="67">
        <v>1140.366</v>
      </c>
      <c r="G95" s="67">
        <v>1721.519</v>
      </c>
      <c r="H95" s="67">
        <v>842.18799999999999</v>
      </c>
      <c r="I95" s="67">
        <v>194.21700000000001</v>
      </c>
      <c r="J95" s="67">
        <v>96.522999999999996</v>
      </c>
      <c r="K95" s="67">
        <v>183.102</v>
      </c>
      <c r="L95" s="67">
        <v>339.84699999999998</v>
      </c>
      <c r="M95" s="67">
        <v>407.93799999999999</v>
      </c>
      <c r="N95" s="585">
        <v>1207.2529999999999</v>
      </c>
      <c r="O95" s="509">
        <v>604</v>
      </c>
      <c r="P95" s="1180">
        <v>1368.6220000000001</v>
      </c>
    </row>
    <row r="96" spans="1:16" s="486" customFormat="1" x14ac:dyDescent="0.2">
      <c r="A96" s="361" t="s">
        <v>465</v>
      </c>
      <c r="B96" s="64" t="s">
        <v>4</v>
      </c>
      <c r="C96" s="64" t="s">
        <v>4</v>
      </c>
      <c r="D96" s="64" t="s">
        <v>4</v>
      </c>
      <c r="E96" s="64" t="s">
        <v>4</v>
      </c>
      <c r="F96" s="64" t="s">
        <v>4</v>
      </c>
      <c r="G96" s="64" t="s">
        <v>4</v>
      </c>
      <c r="H96" s="64" t="s">
        <v>4</v>
      </c>
      <c r="I96" s="64" t="s">
        <v>4</v>
      </c>
      <c r="J96" s="64" t="s">
        <v>4</v>
      </c>
      <c r="K96" s="64" t="s">
        <v>4</v>
      </c>
      <c r="L96" s="64" t="s">
        <v>4</v>
      </c>
      <c r="M96" s="64" t="s">
        <v>4</v>
      </c>
      <c r="N96" s="110" t="s">
        <v>4</v>
      </c>
      <c r="O96" s="168" t="s">
        <v>4</v>
      </c>
      <c r="P96" s="1192" t="s">
        <v>4</v>
      </c>
    </row>
    <row r="97" spans="1:16" s="486" customFormat="1" x14ac:dyDescent="0.2">
      <c r="A97" s="417" t="s">
        <v>117</v>
      </c>
      <c r="B97" s="584" t="s">
        <v>8</v>
      </c>
      <c r="C97" s="584" t="s">
        <v>8</v>
      </c>
      <c r="D97" s="584" t="s">
        <v>8</v>
      </c>
      <c r="E97" s="584" t="s">
        <v>8</v>
      </c>
      <c r="F97" s="584" t="s">
        <v>8</v>
      </c>
      <c r="G97" s="584" t="s">
        <v>8</v>
      </c>
      <c r="H97" s="584" t="s">
        <v>8</v>
      </c>
      <c r="I97" s="584" t="s">
        <v>8</v>
      </c>
      <c r="J97" s="584" t="s">
        <v>8</v>
      </c>
      <c r="K97" s="584" t="s">
        <v>8</v>
      </c>
      <c r="L97" s="584" t="s">
        <v>8</v>
      </c>
      <c r="M97" s="585" t="s">
        <v>8</v>
      </c>
      <c r="N97" s="585" t="s">
        <v>8</v>
      </c>
      <c r="O97" s="168"/>
      <c r="P97" s="1188"/>
    </row>
    <row r="98" spans="1:16" s="486" customFormat="1" x14ac:dyDescent="0.2">
      <c r="A98" s="361" t="s">
        <v>82</v>
      </c>
      <c r="B98" s="67">
        <v>297293.82799999998</v>
      </c>
      <c r="C98" s="67">
        <v>363779.27500000002</v>
      </c>
      <c r="D98" s="67">
        <v>326015.35800000001</v>
      </c>
      <c r="E98" s="67">
        <v>293080.90600000002</v>
      </c>
      <c r="F98" s="67">
        <v>365427.59299999999</v>
      </c>
      <c r="G98" s="67">
        <v>364360.17499999999</v>
      </c>
      <c r="H98" s="67">
        <v>541523.63300000003</v>
      </c>
      <c r="I98" s="67">
        <v>656470.25100000005</v>
      </c>
      <c r="J98" s="67">
        <v>682407.39300000004</v>
      </c>
      <c r="K98" s="67">
        <v>617972.33600000001</v>
      </c>
      <c r="L98" s="67">
        <v>681762.174</v>
      </c>
      <c r="M98" s="67">
        <v>1347609.2779999999</v>
      </c>
      <c r="N98" s="585">
        <v>1141450.922</v>
      </c>
      <c r="O98" s="509">
        <v>947153</v>
      </c>
      <c r="P98" s="1180">
        <v>1050500.2180000001</v>
      </c>
    </row>
    <row r="99" spans="1:16" s="486" customFormat="1" x14ac:dyDescent="0.2">
      <c r="A99" s="361" t="s">
        <v>465</v>
      </c>
      <c r="B99" s="64" t="s">
        <v>4</v>
      </c>
      <c r="C99" s="64" t="s">
        <v>4</v>
      </c>
      <c r="D99" s="64" t="s">
        <v>4</v>
      </c>
      <c r="E99" s="64" t="s">
        <v>4</v>
      </c>
      <c r="F99" s="64" t="s">
        <v>4</v>
      </c>
      <c r="G99" s="64" t="s">
        <v>4</v>
      </c>
      <c r="H99" s="64" t="s">
        <v>4</v>
      </c>
      <c r="I99" s="64" t="s">
        <v>4</v>
      </c>
      <c r="J99" s="64" t="s">
        <v>4</v>
      </c>
      <c r="K99" s="64" t="s">
        <v>4</v>
      </c>
      <c r="L99" s="64" t="s">
        <v>4</v>
      </c>
      <c r="M99" s="64" t="s">
        <v>4</v>
      </c>
      <c r="N99" s="110" t="s">
        <v>4</v>
      </c>
      <c r="O99" s="168" t="s">
        <v>4</v>
      </c>
      <c r="P99" s="1192" t="s">
        <v>4</v>
      </c>
    </row>
    <row r="100" spans="1:16" s="486" customFormat="1" x14ac:dyDescent="0.2">
      <c r="A100" s="538" t="s">
        <v>118</v>
      </c>
      <c r="B100" s="30">
        <v>2264</v>
      </c>
      <c r="C100" s="30">
        <v>2580</v>
      </c>
      <c r="D100" s="30">
        <v>2752</v>
      </c>
      <c r="E100" s="30">
        <v>3033</v>
      </c>
      <c r="F100" s="30">
        <v>3413</v>
      </c>
      <c r="G100" s="30">
        <v>3645</v>
      </c>
      <c r="H100" s="30">
        <v>4188</v>
      </c>
      <c r="I100" s="30">
        <v>4997</v>
      </c>
      <c r="J100" s="30">
        <v>5555</v>
      </c>
      <c r="K100" s="30">
        <v>5824</v>
      </c>
      <c r="L100" s="30">
        <v>6289</v>
      </c>
      <c r="M100" s="30">
        <v>6486</v>
      </c>
      <c r="N100" s="31">
        <v>6803</v>
      </c>
      <c r="O100" s="509">
        <v>8127</v>
      </c>
      <c r="P100" s="1180">
        <v>8373.0709999999999</v>
      </c>
    </row>
    <row r="101" spans="1:16" s="486" customFormat="1" x14ac:dyDescent="0.2">
      <c r="A101" s="538" t="s">
        <v>119</v>
      </c>
      <c r="B101" s="30">
        <v>10</v>
      </c>
      <c r="C101" s="30">
        <v>11</v>
      </c>
      <c r="D101" s="30">
        <v>56</v>
      </c>
      <c r="E101" s="30">
        <v>76</v>
      </c>
      <c r="F101" s="30">
        <v>85</v>
      </c>
      <c r="G101" s="30">
        <v>93</v>
      </c>
      <c r="H101" s="30">
        <v>102</v>
      </c>
      <c r="I101" s="30">
        <v>92</v>
      </c>
      <c r="J101" s="30">
        <v>99</v>
      </c>
      <c r="K101" s="30">
        <v>89</v>
      </c>
      <c r="L101" s="30">
        <v>86</v>
      </c>
      <c r="M101" s="30">
        <v>97</v>
      </c>
      <c r="N101" s="31">
        <v>100</v>
      </c>
      <c r="O101" s="509">
        <v>109</v>
      </c>
      <c r="P101" s="1180">
        <v>435.41500000000002</v>
      </c>
    </row>
    <row r="102" spans="1:16" s="486" customFormat="1" x14ac:dyDescent="0.2">
      <c r="A102" s="361" t="s">
        <v>120</v>
      </c>
      <c r="B102" s="30">
        <v>426</v>
      </c>
      <c r="C102" s="30">
        <v>579</v>
      </c>
      <c r="D102" s="30">
        <v>698</v>
      </c>
      <c r="E102" s="30">
        <v>597</v>
      </c>
      <c r="F102" s="30">
        <v>775</v>
      </c>
      <c r="G102" s="30">
        <v>902</v>
      </c>
      <c r="H102" s="30">
        <v>862</v>
      </c>
      <c r="I102" s="30">
        <v>1020</v>
      </c>
      <c r="J102" s="30">
        <v>1116</v>
      </c>
      <c r="K102" s="30">
        <v>1028</v>
      </c>
      <c r="L102" s="30">
        <v>1069</v>
      </c>
      <c r="M102" s="30">
        <v>1519</v>
      </c>
      <c r="N102" s="31">
        <v>1868</v>
      </c>
      <c r="O102" s="509">
        <v>2465</v>
      </c>
      <c r="P102" s="1180">
        <v>2120.2420000000002</v>
      </c>
    </row>
    <row r="103" spans="1:16" s="486" customFormat="1" ht="33.75" x14ac:dyDescent="0.2">
      <c r="A103" s="361" t="s">
        <v>419</v>
      </c>
      <c r="B103" s="30">
        <v>63</v>
      </c>
      <c r="C103" s="30">
        <v>42</v>
      </c>
      <c r="D103" s="30">
        <v>49</v>
      </c>
      <c r="E103" s="30">
        <v>296</v>
      </c>
      <c r="F103" s="30">
        <v>929</v>
      </c>
      <c r="G103" s="30">
        <v>1024</v>
      </c>
      <c r="H103" s="30">
        <v>1555</v>
      </c>
      <c r="I103" s="30">
        <v>1571</v>
      </c>
      <c r="J103" s="30">
        <v>1701</v>
      </c>
      <c r="K103" s="30">
        <v>1646</v>
      </c>
      <c r="L103" s="30">
        <v>1832</v>
      </c>
      <c r="M103" s="30">
        <v>1826</v>
      </c>
      <c r="N103" s="31">
        <v>1767</v>
      </c>
      <c r="O103" s="30">
        <v>1674</v>
      </c>
      <c r="P103" s="1180">
        <v>1463.452</v>
      </c>
    </row>
    <row r="104" spans="1:16" s="486" customFormat="1" x14ac:dyDescent="0.2">
      <c r="A104" s="539" t="s">
        <v>493</v>
      </c>
      <c r="B104" s="30">
        <v>3841</v>
      </c>
      <c r="C104" s="30">
        <v>5011</v>
      </c>
      <c r="D104" s="30">
        <v>4995</v>
      </c>
      <c r="E104" s="30">
        <v>6486</v>
      </c>
      <c r="F104" s="30">
        <v>8695</v>
      </c>
      <c r="G104" s="30">
        <v>9021</v>
      </c>
      <c r="H104" s="30">
        <v>11973</v>
      </c>
      <c r="I104" s="30">
        <v>12261</v>
      </c>
      <c r="J104" s="30">
        <v>12608</v>
      </c>
      <c r="K104" s="30">
        <v>13666</v>
      </c>
      <c r="L104" s="30">
        <v>14321</v>
      </c>
      <c r="M104" s="30">
        <v>16834</v>
      </c>
      <c r="N104" s="31">
        <v>20053</v>
      </c>
      <c r="O104" s="509">
        <v>22850</v>
      </c>
      <c r="P104" s="1180">
        <v>23563.488000000001</v>
      </c>
    </row>
    <row r="105" spans="1:16" s="486" customFormat="1" x14ac:dyDescent="0.2">
      <c r="A105" s="361" t="s">
        <v>420</v>
      </c>
      <c r="B105" s="30">
        <v>1009</v>
      </c>
      <c r="C105" s="30">
        <v>2850</v>
      </c>
      <c r="D105" s="30">
        <v>6659</v>
      </c>
      <c r="E105" s="30">
        <v>10447</v>
      </c>
      <c r="F105" s="30">
        <v>6037</v>
      </c>
      <c r="G105" s="30">
        <v>3191</v>
      </c>
      <c r="H105" s="30">
        <v>3833</v>
      </c>
      <c r="I105" s="30">
        <v>5879</v>
      </c>
      <c r="J105" s="30">
        <v>8843</v>
      </c>
      <c r="K105" s="30">
        <v>6698</v>
      </c>
      <c r="L105" s="30">
        <v>6781</v>
      </c>
      <c r="M105" s="30">
        <v>10914</v>
      </c>
      <c r="N105" s="31">
        <v>11383</v>
      </c>
      <c r="O105" s="509">
        <v>13249</v>
      </c>
      <c r="P105" s="1180">
        <v>15726.066999999999</v>
      </c>
    </row>
    <row r="106" spans="1:16" s="486" customFormat="1" x14ac:dyDescent="0.2">
      <c r="A106" s="361" t="s">
        <v>421</v>
      </c>
      <c r="B106" s="30">
        <v>281980</v>
      </c>
      <c r="C106" s="30">
        <v>344649</v>
      </c>
      <c r="D106" s="30">
        <v>298902</v>
      </c>
      <c r="E106" s="30">
        <v>258369</v>
      </c>
      <c r="F106" s="30">
        <v>331981</v>
      </c>
      <c r="G106" s="30">
        <v>326918</v>
      </c>
      <c r="H106" s="30">
        <v>499457</v>
      </c>
      <c r="I106" s="30">
        <v>602285</v>
      </c>
      <c r="J106" s="30">
        <v>622022</v>
      </c>
      <c r="K106" s="30">
        <v>554595</v>
      </c>
      <c r="L106" s="30">
        <v>624951</v>
      </c>
      <c r="M106" s="30">
        <v>1277804</v>
      </c>
      <c r="N106" s="31">
        <v>1051524</v>
      </c>
      <c r="O106" s="509">
        <v>856434</v>
      </c>
      <c r="P106" s="1180">
        <v>949033.59699999995</v>
      </c>
    </row>
    <row r="107" spans="1:16" s="486" customFormat="1" ht="22.5" x14ac:dyDescent="0.2">
      <c r="A107" s="361" t="s">
        <v>422</v>
      </c>
      <c r="B107" s="30">
        <v>1718</v>
      </c>
      <c r="C107" s="30">
        <v>2584</v>
      </c>
      <c r="D107" s="30">
        <v>4171</v>
      </c>
      <c r="E107" s="30">
        <v>6157</v>
      </c>
      <c r="F107" s="30">
        <v>5431</v>
      </c>
      <c r="G107" s="30">
        <v>10174</v>
      </c>
      <c r="H107" s="30">
        <v>7776</v>
      </c>
      <c r="I107" s="30">
        <v>8654</v>
      </c>
      <c r="J107" s="30">
        <v>7745</v>
      </c>
      <c r="K107" s="30">
        <v>9124</v>
      </c>
      <c r="L107" s="30">
        <v>6464</v>
      </c>
      <c r="M107" s="30">
        <v>8049</v>
      </c>
      <c r="N107" s="31">
        <v>9986</v>
      </c>
      <c r="O107" s="30">
        <v>12348</v>
      </c>
      <c r="P107" s="1180">
        <v>22495.052</v>
      </c>
    </row>
    <row r="108" spans="1:16" s="486" customFormat="1" ht="22.5" x14ac:dyDescent="0.2">
      <c r="A108" s="539" t="s">
        <v>494</v>
      </c>
      <c r="B108" s="30" t="s">
        <v>8</v>
      </c>
      <c r="C108" s="30" t="s">
        <v>8</v>
      </c>
      <c r="D108" s="30" t="s">
        <v>8</v>
      </c>
      <c r="E108" s="30" t="s">
        <v>8</v>
      </c>
      <c r="F108" s="30" t="s">
        <v>8</v>
      </c>
      <c r="G108" s="30">
        <v>35</v>
      </c>
      <c r="H108" s="30">
        <v>204</v>
      </c>
      <c r="I108" s="30">
        <v>6507</v>
      </c>
      <c r="J108" s="30">
        <v>83</v>
      </c>
      <c r="K108" s="30">
        <v>97</v>
      </c>
      <c r="L108" s="30">
        <v>41</v>
      </c>
      <c r="M108" s="30">
        <v>14</v>
      </c>
      <c r="N108" s="31" t="s">
        <v>8</v>
      </c>
      <c r="O108" s="507" t="s">
        <v>8</v>
      </c>
      <c r="P108" s="1193" t="s">
        <v>8</v>
      </c>
    </row>
    <row r="109" spans="1:16" s="486" customFormat="1" ht="22.5" x14ac:dyDescent="0.2">
      <c r="A109" s="361" t="s">
        <v>127</v>
      </c>
      <c r="B109" s="30">
        <v>98</v>
      </c>
      <c r="C109" s="30">
        <v>85</v>
      </c>
      <c r="D109" s="30">
        <v>1479</v>
      </c>
      <c r="E109" s="30">
        <v>1666</v>
      </c>
      <c r="F109" s="30">
        <v>2007</v>
      </c>
      <c r="G109" s="30">
        <v>2007</v>
      </c>
      <c r="H109" s="30">
        <v>2704</v>
      </c>
      <c r="I109" s="30">
        <v>3088</v>
      </c>
      <c r="J109" s="30">
        <v>2912</v>
      </c>
      <c r="K109" s="30">
        <v>2657</v>
      </c>
      <c r="L109" s="30">
        <v>2539</v>
      </c>
      <c r="M109" s="30">
        <v>2916</v>
      </c>
      <c r="N109" s="31">
        <v>3803</v>
      </c>
      <c r="O109" s="509">
        <v>4083</v>
      </c>
      <c r="P109" s="1180">
        <v>3687.0729999999999</v>
      </c>
    </row>
    <row r="110" spans="1:16" s="486" customFormat="1" ht="22.5" x14ac:dyDescent="0.2">
      <c r="A110" s="361" t="s">
        <v>128</v>
      </c>
      <c r="B110" s="30" t="s">
        <v>8</v>
      </c>
      <c r="C110" s="30" t="s">
        <v>8</v>
      </c>
      <c r="D110" s="30" t="s">
        <v>8</v>
      </c>
      <c r="E110" s="30" t="s">
        <v>8</v>
      </c>
      <c r="F110" s="30" t="s">
        <v>8</v>
      </c>
      <c r="G110" s="30" t="s">
        <v>8</v>
      </c>
      <c r="H110" s="30" t="s">
        <v>8</v>
      </c>
      <c r="I110" s="30" t="s">
        <v>8</v>
      </c>
      <c r="J110" s="30">
        <v>1</v>
      </c>
      <c r="K110" s="30" t="s">
        <v>8</v>
      </c>
      <c r="L110" s="30" t="s">
        <v>8</v>
      </c>
      <c r="M110" s="30" t="s">
        <v>8</v>
      </c>
      <c r="N110" s="31" t="s">
        <v>8</v>
      </c>
      <c r="O110" s="507">
        <v>2</v>
      </c>
      <c r="P110" s="1159" t="s">
        <v>8</v>
      </c>
    </row>
    <row r="111" spans="1:16" s="486" customFormat="1" x14ac:dyDescent="0.2">
      <c r="A111" s="361" t="s">
        <v>423</v>
      </c>
      <c r="B111" s="30" t="s">
        <v>8</v>
      </c>
      <c r="C111" s="30" t="s">
        <v>8</v>
      </c>
      <c r="D111" s="30">
        <v>25</v>
      </c>
      <c r="E111" s="30" t="s">
        <v>8</v>
      </c>
      <c r="F111" s="30">
        <v>7</v>
      </c>
      <c r="G111" s="30" t="s">
        <v>8</v>
      </c>
      <c r="H111" s="30" t="s">
        <v>8</v>
      </c>
      <c r="I111" s="30" t="s">
        <v>8</v>
      </c>
      <c r="J111" s="30" t="s">
        <v>8</v>
      </c>
      <c r="K111" s="30" t="s">
        <v>8</v>
      </c>
      <c r="L111" s="30" t="s">
        <v>8</v>
      </c>
      <c r="M111" s="30" t="s">
        <v>8</v>
      </c>
      <c r="N111" s="31" t="s">
        <v>8</v>
      </c>
      <c r="O111" s="507" t="s">
        <v>8</v>
      </c>
      <c r="P111" s="1159" t="s">
        <v>8</v>
      </c>
    </row>
    <row r="112" spans="1:16" s="486" customFormat="1" x14ac:dyDescent="0.2">
      <c r="A112" s="361" t="s">
        <v>424</v>
      </c>
      <c r="B112" s="30">
        <v>47</v>
      </c>
      <c r="C112" s="30">
        <v>51</v>
      </c>
      <c r="D112" s="30">
        <v>69</v>
      </c>
      <c r="E112" s="30">
        <v>65</v>
      </c>
      <c r="F112" s="30">
        <v>61</v>
      </c>
      <c r="G112" s="30">
        <v>78</v>
      </c>
      <c r="H112" s="30">
        <v>55</v>
      </c>
      <c r="I112" s="30">
        <v>49</v>
      </c>
      <c r="J112" s="30">
        <v>46</v>
      </c>
      <c r="K112" s="30">
        <v>57</v>
      </c>
      <c r="L112" s="30">
        <v>56</v>
      </c>
      <c r="M112" s="30">
        <v>154</v>
      </c>
      <c r="N112" s="31">
        <v>141</v>
      </c>
      <c r="O112" s="509">
        <v>145</v>
      </c>
      <c r="P112" s="1180">
        <v>201.82900000000001</v>
      </c>
    </row>
    <row r="113" spans="1:16" s="486" customFormat="1" ht="22.5" x14ac:dyDescent="0.2">
      <c r="A113" s="429" t="s">
        <v>131</v>
      </c>
      <c r="B113" s="584" t="s">
        <v>464</v>
      </c>
      <c r="C113" s="584" t="s">
        <v>464</v>
      </c>
      <c r="D113" s="584" t="s">
        <v>464</v>
      </c>
      <c r="E113" s="584" t="s">
        <v>464</v>
      </c>
      <c r="F113" s="584" t="s">
        <v>464</v>
      </c>
      <c r="G113" s="584" t="s">
        <v>464</v>
      </c>
      <c r="H113" s="584" t="s">
        <v>464</v>
      </c>
      <c r="I113" s="584" t="s">
        <v>464</v>
      </c>
      <c r="J113" s="584" t="s">
        <v>464</v>
      </c>
      <c r="K113" s="584" t="s">
        <v>464</v>
      </c>
      <c r="L113" s="584" t="s">
        <v>464</v>
      </c>
      <c r="M113" s="585" t="s">
        <v>464</v>
      </c>
      <c r="N113" s="585" t="s">
        <v>464</v>
      </c>
      <c r="O113" s="509"/>
      <c r="P113" s="1188"/>
    </row>
    <row r="114" spans="1:16" s="486" customFormat="1" x14ac:dyDescent="0.2">
      <c r="A114" s="361" t="s">
        <v>82</v>
      </c>
      <c r="B114" s="67">
        <v>8195.6779999999999</v>
      </c>
      <c r="C114" s="67">
        <v>8484.0869999999995</v>
      </c>
      <c r="D114" s="67">
        <v>9965.7389999999996</v>
      </c>
      <c r="E114" s="67">
        <v>13075.331</v>
      </c>
      <c r="F114" s="67">
        <v>15151.724</v>
      </c>
      <c r="G114" s="67">
        <v>12586.045</v>
      </c>
      <c r="H114" s="67">
        <v>14172.133</v>
      </c>
      <c r="I114" s="67">
        <v>14345.281999999999</v>
      </c>
      <c r="J114" s="67">
        <v>14152.011</v>
      </c>
      <c r="K114" s="67">
        <v>13278.004999999999</v>
      </c>
      <c r="L114" s="67">
        <v>13218.089</v>
      </c>
      <c r="M114" s="67">
        <v>14247.217000000001</v>
      </c>
      <c r="N114" s="585">
        <v>14555.019</v>
      </c>
      <c r="O114" s="509">
        <v>14344</v>
      </c>
      <c r="P114" s="1031">
        <v>13901.343000000001</v>
      </c>
    </row>
    <row r="115" spans="1:16" s="486" customFormat="1" x14ac:dyDescent="0.2">
      <c r="A115" s="361" t="s">
        <v>465</v>
      </c>
      <c r="B115" s="584" t="s">
        <v>8</v>
      </c>
      <c r="C115" s="584" t="s">
        <v>8</v>
      </c>
      <c r="D115" s="584" t="s">
        <v>8</v>
      </c>
      <c r="E115" s="584" t="s">
        <v>8</v>
      </c>
      <c r="F115" s="584" t="s">
        <v>8</v>
      </c>
      <c r="G115" s="584" t="s">
        <v>8</v>
      </c>
      <c r="H115" s="584" t="s">
        <v>8</v>
      </c>
      <c r="I115" s="584" t="s">
        <v>8</v>
      </c>
      <c r="J115" s="584" t="s">
        <v>8</v>
      </c>
      <c r="K115" s="584" t="s">
        <v>8</v>
      </c>
      <c r="L115" s="584" t="s">
        <v>8</v>
      </c>
      <c r="M115" s="585" t="s">
        <v>8</v>
      </c>
      <c r="N115" s="585" t="s">
        <v>8</v>
      </c>
      <c r="O115" s="168" t="s">
        <v>8</v>
      </c>
      <c r="P115" s="1194" t="s">
        <v>8</v>
      </c>
    </row>
    <row r="116" spans="1:16" s="486" customFormat="1" ht="22.5" x14ac:dyDescent="0.2">
      <c r="A116" s="429" t="s">
        <v>132</v>
      </c>
      <c r="B116" s="584" t="s">
        <v>464</v>
      </c>
      <c r="C116" s="584" t="s">
        <v>464</v>
      </c>
      <c r="D116" s="584" t="s">
        <v>464</v>
      </c>
      <c r="E116" s="584" t="s">
        <v>464</v>
      </c>
      <c r="F116" s="584" t="s">
        <v>464</v>
      </c>
      <c r="G116" s="584" t="s">
        <v>464</v>
      </c>
      <c r="H116" s="584" t="s">
        <v>464</v>
      </c>
      <c r="I116" s="584" t="s">
        <v>464</v>
      </c>
      <c r="J116" s="584" t="s">
        <v>464</v>
      </c>
      <c r="K116" s="584" t="s">
        <v>464</v>
      </c>
      <c r="L116" s="584" t="s">
        <v>464</v>
      </c>
      <c r="M116" s="585" t="s">
        <v>464</v>
      </c>
      <c r="N116" s="585" t="s">
        <v>464</v>
      </c>
      <c r="O116" s="168"/>
      <c r="P116" s="1188"/>
    </row>
    <row r="117" spans="1:16" s="486" customFormat="1" x14ac:dyDescent="0.2">
      <c r="A117" s="361" t="s">
        <v>82</v>
      </c>
      <c r="B117" s="67">
        <v>1769.9359999999999</v>
      </c>
      <c r="C117" s="67">
        <v>2492.1309999999999</v>
      </c>
      <c r="D117" s="67">
        <v>2956.7240000000002</v>
      </c>
      <c r="E117" s="67">
        <v>2408.777</v>
      </c>
      <c r="F117" s="67">
        <v>2916.694</v>
      </c>
      <c r="G117" s="67">
        <v>2660.1880000000001</v>
      </c>
      <c r="H117" s="67">
        <v>4453.8959999999997</v>
      </c>
      <c r="I117" s="67">
        <v>8570.9580000000005</v>
      </c>
      <c r="J117" s="67">
        <v>7416.9390000000003</v>
      </c>
      <c r="K117" s="67">
        <v>6546.2240000000002</v>
      </c>
      <c r="L117" s="67">
        <v>9000.6540000000005</v>
      </c>
      <c r="M117" s="67">
        <v>6671.2820000000002</v>
      </c>
      <c r="N117" s="585">
        <v>5978.5</v>
      </c>
      <c r="O117" s="509">
        <v>5456</v>
      </c>
      <c r="P117" s="1031">
        <v>6264.47</v>
      </c>
    </row>
    <row r="118" spans="1:16" s="486" customFormat="1" x14ac:dyDescent="0.2">
      <c r="A118" s="361" t="s">
        <v>465</v>
      </c>
      <c r="B118" s="64" t="s">
        <v>4</v>
      </c>
      <c r="C118" s="64" t="s">
        <v>4</v>
      </c>
      <c r="D118" s="64" t="s">
        <v>4</v>
      </c>
      <c r="E118" s="64" t="s">
        <v>4</v>
      </c>
      <c r="F118" s="64" t="s">
        <v>4</v>
      </c>
      <c r="G118" s="64" t="s">
        <v>4</v>
      </c>
      <c r="H118" s="64" t="s">
        <v>4</v>
      </c>
      <c r="I118" s="64" t="s">
        <v>4</v>
      </c>
      <c r="J118" s="64" t="s">
        <v>4</v>
      </c>
      <c r="K118" s="64" t="s">
        <v>4</v>
      </c>
      <c r="L118" s="64" t="s">
        <v>4</v>
      </c>
      <c r="M118" s="64" t="s">
        <v>4</v>
      </c>
      <c r="N118" s="110" t="s">
        <v>4</v>
      </c>
      <c r="O118" s="168" t="s">
        <v>4</v>
      </c>
      <c r="P118" s="1177" t="s">
        <v>4</v>
      </c>
    </row>
    <row r="119" spans="1:16" s="486" customFormat="1" ht="22.5" x14ac:dyDescent="0.2">
      <c r="A119" s="361" t="s">
        <v>468</v>
      </c>
      <c r="B119" s="499"/>
      <c r="C119" s="499"/>
      <c r="D119" s="499"/>
      <c r="E119" s="499"/>
      <c r="F119" s="499"/>
      <c r="G119" s="499"/>
      <c r="H119" s="499"/>
      <c r="I119" s="499"/>
      <c r="J119" s="499"/>
      <c r="K119" s="499"/>
      <c r="L119" s="499"/>
      <c r="M119" s="508"/>
      <c r="N119" s="508"/>
      <c r="O119" s="491"/>
      <c r="P119" s="1143"/>
    </row>
    <row r="120" spans="1:16" s="486" customFormat="1" x14ac:dyDescent="0.2">
      <c r="A120" s="361" t="s">
        <v>82</v>
      </c>
      <c r="B120" s="499" t="s">
        <v>8</v>
      </c>
      <c r="C120" s="499" t="s">
        <v>8</v>
      </c>
      <c r="D120" s="499" t="s">
        <v>8</v>
      </c>
      <c r="E120" s="499" t="s">
        <v>8</v>
      </c>
      <c r="F120" s="499" t="s">
        <v>8</v>
      </c>
      <c r="G120" s="499" t="s">
        <v>8</v>
      </c>
      <c r="H120" s="499" t="s">
        <v>8</v>
      </c>
      <c r="I120" s="499" t="s">
        <v>8</v>
      </c>
      <c r="J120" s="499" t="s">
        <v>8</v>
      </c>
      <c r="K120" s="499" t="s">
        <v>8</v>
      </c>
      <c r="L120" s="499" t="s">
        <v>8</v>
      </c>
      <c r="M120" s="508" t="s">
        <v>8</v>
      </c>
      <c r="N120" s="508" t="s">
        <v>8</v>
      </c>
      <c r="O120" s="499" t="s">
        <v>8</v>
      </c>
      <c r="P120" s="1168" t="s">
        <v>8</v>
      </c>
    </row>
    <row r="121" spans="1:16" s="486" customFormat="1" ht="22.5" x14ac:dyDescent="0.2">
      <c r="A121" s="361" t="s">
        <v>469</v>
      </c>
      <c r="B121" s="499" t="s">
        <v>8</v>
      </c>
      <c r="C121" s="499" t="s">
        <v>8</v>
      </c>
      <c r="D121" s="499" t="s">
        <v>8</v>
      </c>
      <c r="E121" s="499" t="s">
        <v>8</v>
      </c>
      <c r="F121" s="499" t="s">
        <v>8</v>
      </c>
      <c r="G121" s="499" t="s">
        <v>8</v>
      </c>
      <c r="H121" s="499" t="s">
        <v>8</v>
      </c>
      <c r="I121" s="499" t="s">
        <v>8</v>
      </c>
      <c r="J121" s="499" t="s">
        <v>8</v>
      </c>
      <c r="K121" s="499" t="s">
        <v>8</v>
      </c>
      <c r="L121" s="499" t="s">
        <v>8</v>
      </c>
      <c r="M121" s="508" t="s">
        <v>8</v>
      </c>
      <c r="N121" s="508" t="s">
        <v>8</v>
      </c>
      <c r="O121" s="499" t="s">
        <v>8</v>
      </c>
      <c r="P121" s="1168" t="s">
        <v>8</v>
      </c>
    </row>
    <row r="122" spans="1:16" s="486" customFormat="1" x14ac:dyDescent="0.2">
      <c r="A122" s="361" t="s">
        <v>135</v>
      </c>
      <c r="B122" s="499"/>
      <c r="C122" s="499"/>
      <c r="D122" s="499"/>
      <c r="E122" s="499"/>
      <c r="F122" s="499"/>
      <c r="G122" s="499"/>
      <c r="H122" s="499"/>
      <c r="I122" s="499"/>
      <c r="J122" s="499"/>
      <c r="K122" s="499"/>
      <c r="L122" s="499"/>
      <c r="M122" s="508"/>
      <c r="N122" s="508"/>
      <c r="O122" s="499"/>
      <c r="P122" s="1168"/>
    </row>
    <row r="123" spans="1:16" s="486" customFormat="1" x14ac:dyDescent="0.2">
      <c r="A123" s="361" t="s">
        <v>136</v>
      </c>
      <c r="B123" s="499" t="s">
        <v>8</v>
      </c>
      <c r="C123" s="499" t="s">
        <v>8</v>
      </c>
      <c r="D123" s="499" t="s">
        <v>8</v>
      </c>
      <c r="E123" s="499" t="s">
        <v>8</v>
      </c>
      <c r="F123" s="499" t="s">
        <v>8</v>
      </c>
      <c r="G123" s="499" t="s">
        <v>8</v>
      </c>
      <c r="H123" s="499" t="s">
        <v>8</v>
      </c>
      <c r="I123" s="499" t="s">
        <v>8</v>
      </c>
      <c r="J123" s="499" t="s">
        <v>8</v>
      </c>
      <c r="K123" s="499" t="s">
        <v>8</v>
      </c>
      <c r="L123" s="499" t="s">
        <v>8</v>
      </c>
      <c r="M123" s="508" t="s">
        <v>8</v>
      </c>
      <c r="N123" s="508" t="s">
        <v>8</v>
      </c>
      <c r="O123" s="499" t="s">
        <v>8</v>
      </c>
      <c r="P123" s="1168" t="s">
        <v>8</v>
      </c>
    </row>
    <row r="124" spans="1:16" s="486" customFormat="1" x14ac:dyDescent="0.2">
      <c r="A124" s="361" t="s">
        <v>82</v>
      </c>
      <c r="B124" s="499"/>
      <c r="C124" s="499"/>
      <c r="D124" s="499"/>
      <c r="E124" s="499"/>
      <c r="F124" s="499"/>
      <c r="G124" s="499"/>
      <c r="H124" s="499"/>
      <c r="I124" s="499"/>
      <c r="J124" s="499"/>
      <c r="K124" s="499"/>
      <c r="L124" s="499"/>
      <c r="M124" s="508"/>
      <c r="N124" s="508"/>
      <c r="O124" s="499"/>
      <c r="P124" s="1168"/>
    </row>
    <row r="125" spans="1:16" s="486" customFormat="1" ht="22.5" x14ac:dyDescent="0.2">
      <c r="A125" s="361" t="s">
        <v>498</v>
      </c>
      <c r="B125" s="499"/>
      <c r="C125" s="499"/>
      <c r="D125" s="499"/>
      <c r="E125" s="499"/>
      <c r="F125" s="499"/>
      <c r="G125" s="499"/>
      <c r="H125" s="499"/>
      <c r="I125" s="499"/>
      <c r="J125" s="499"/>
      <c r="K125" s="499"/>
      <c r="L125" s="499"/>
      <c r="M125" s="508"/>
      <c r="N125" s="508"/>
      <c r="O125" s="499"/>
      <c r="P125" s="1168"/>
    </row>
    <row r="126" spans="1:16" s="486" customFormat="1" x14ac:dyDescent="0.2">
      <c r="A126" s="361" t="s">
        <v>138</v>
      </c>
      <c r="B126" s="499" t="s">
        <v>8</v>
      </c>
      <c r="C126" s="499" t="s">
        <v>8</v>
      </c>
      <c r="D126" s="499" t="s">
        <v>8</v>
      </c>
      <c r="E126" s="499" t="s">
        <v>8</v>
      </c>
      <c r="F126" s="499" t="s">
        <v>8</v>
      </c>
      <c r="G126" s="499" t="s">
        <v>8</v>
      </c>
      <c r="H126" s="499" t="s">
        <v>8</v>
      </c>
      <c r="I126" s="499" t="s">
        <v>8</v>
      </c>
      <c r="J126" s="499" t="s">
        <v>8</v>
      </c>
      <c r="K126" s="499" t="s">
        <v>8</v>
      </c>
      <c r="L126" s="499" t="s">
        <v>8</v>
      </c>
      <c r="M126" s="508" t="s">
        <v>8</v>
      </c>
      <c r="N126" s="508" t="s">
        <v>8</v>
      </c>
      <c r="O126" s="499" t="s">
        <v>8</v>
      </c>
      <c r="P126" s="1168" t="s">
        <v>8</v>
      </c>
    </row>
    <row r="127" spans="1:16" s="486" customFormat="1" x14ac:dyDescent="0.2">
      <c r="A127" s="361" t="s">
        <v>82</v>
      </c>
      <c r="B127" s="499" t="s">
        <v>8</v>
      </c>
      <c r="C127" s="499" t="s">
        <v>8</v>
      </c>
      <c r="D127" s="499" t="s">
        <v>8</v>
      </c>
      <c r="E127" s="499" t="s">
        <v>8</v>
      </c>
      <c r="F127" s="499" t="s">
        <v>8</v>
      </c>
      <c r="G127" s="499" t="s">
        <v>8</v>
      </c>
      <c r="H127" s="499" t="s">
        <v>8</v>
      </c>
      <c r="I127" s="499" t="s">
        <v>8</v>
      </c>
      <c r="J127" s="499" t="s">
        <v>8</v>
      </c>
      <c r="K127" s="499" t="s">
        <v>8</v>
      </c>
      <c r="L127" s="499" t="s">
        <v>8</v>
      </c>
      <c r="M127" s="508" t="s">
        <v>8</v>
      </c>
      <c r="N127" s="508" t="s">
        <v>8</v>
      </c>
      <c r="O127" s="499" t="s">
        <v>8</v>
      </c>
      <c r="P127" s="1168" t="s">
        <v>8</v>
      </c>
    </row>
    <row r="128" spans="1:16" s="486" customFormat="1" x14ac:dyDescent="0.2">
      <c r="A128" s="361" t="s">
        <v>143</v>
      </c>
      <c r="B128" s="499" t="s">
        <v>8</v>
      </c>
      <c r="C128" s="499" t="s">
        <v>8</v>
      </c>
      <c r="D128" s="499" t="s">
        <v>8</v>
      </c>
      <c r="E128" s="499" t="s">
        <v>8</v>
      </c>
      <c r="F128" s="499" t="s">
        <v>8</v>
      </c>
      <c r="G128" s="499" t="s">
        <v>8</v>
      </c>
      <c r="H128" s="499" t="s">
        <v>8</v>
      </c>
      <c r="I128" s="499" t="s">
        <v>8</v>
      </c>
      <c r="J128" s="499" t="s">
        <v>8</v>
      </c>
      <c r="K128" s="499" t="s">
        <v>8</v>
      </c>
      <c r="L128" s="499" t="s">
        <v>8</v>
      </c>
      <c r="M128" s="508" t="s">
        <v>8</v>
      </c>
      <c r="N128" s="508" t="s">
        <v>8</v>
      </c>
      <c r="O128" s="499" t="s">
        <v>8</v>
      </c>
      <c r="P128" s="1168" t="s">
        <v>8</v>
      </c>
    </row>
    <row r="129" spans="1:16" s="486" customFormat="1" ht="22.5" x14ac:dyDescent="0.2">
      <c r="A129" s="361" t="s">
        <v>145</v>
      </c>
      <c r="B129" s="499" t="s">
        <v>8</v>
      </c>
      <c r="C129" s="499" t="s">
        <v>8</v>
      </c>
      <c r="D129" s="499" t="s">
        <v>8</v>
      </c>
      <c r="E129" s="499" t="s">
        <v>8</v>
      </c>
      <c r="F129" s="499" t="s">
        <v>8</v>
      </c>
      <c r="G129" s="499" t="s">
        <v>8</v>
      </c>
      <c r="H129" s="499" t="s">
        <v>8</v>
      </c>
      <c r="I129" s="499" t="s">
        <v>8</v>
      </c>
      <c r="J129" s="499" t="s">
        <v>8</v>
      </c>
      <c r="K129" s="499" t="s">
        <v>8</v>
      </c>
      <c r="L129" s="499" t="s">
        <v>8</v>
      </c>
      <c r="M129" s="508" t="s">
        <v>8</v>
      </c>
      <c r="N129" s="508" t="s">
        <v>8</v>
      </c>
      <c r="O129" s="499" t="s">
        <v>8</v>
      </c>
      <c r="P129" s="1168" t="s">
        <v>8</v>
      </c>
    </row>
    <row r="130" spans="1:16" s="486" customFormat="1" x14ac:dyDescent="0.2">
      <c r="A130" s="361" t="s">
        <v>426</v>
      </c>
      <c r="B130" s="499" t="s">
        <v>8</v>
      </c>
      <c r="C130" s="499" t="s">
        <v>8</v>
      </c>
      <c r="D130" s="499" t="s">
        <v>8</v>
      </c>
      <c r="E130" s="499" t="s">
        <v>8</v>
      </c>
      <c r="F130" s="499" t="s">
        <v>8</v>
      </c>
      <c r="G130" s="499" t="s">
        <v>8</v>
      </c>
      <c r="H130" s="499" t="s">
        <v>8</v>
      </c>
      <c r="I130" s="499" t="s">
        <v>8</v>
      </c>
      <c r="J130" s="499" t="s">
        <v>8</v>
      </c>
      <c r="K130" s="499" t="s">
        <v>8</v>
      </c>
      <c r="L130" s="499" t="s">
        <v>8</v>
      </c>
      <c r="M130" s="508" t="s">
        <v>8</v>
      </c>
      <c r="N130" s="508" t="s">
        <v>8</v>
      </c>
      <c r="O130" s="499" t="s">
        <v>8</v>
      </c>
      <c r="P130" s="1168" t="s">
        <v>8</v>
      </c>
    </row>
    <row r="131" spans="1:16" s="486" customFormat="1" x14ac:dyDescent="0.2">
      <c r="A131" s="361" t="s">
        <v>427</v>
      </c>
      <c r="B131" s="499" t="s">
        <v>8</v>
      </c>
      <c r="C131" s="499" t="s">
        <v>8</v>
      </c>
      <c r="D131" s="499" t="s">
        <v>8</v>
      </c>
      <c r="E131" s="499" t="s">
        <v>8</v>
      </c>
      <c r="F131" s="499" t="s">
        <v>8</v>
      </c>
      <c r="G131" s="499" t="s">
        <v>8</v>
      </c>
      <c r="H131" s="499" t="s">
        <v>8</v>
      </c>
      <c r="I131" s="499" t="s">
        <v>8</v>
      </c>
      <c r="J131" s="499" t="s">
        <v>8</v>
      </c>
      <c r="K131" s="499" t="s">
        <v>8</v>
      </c>
      <c r="L131" s="499" t="s">
        <v>8</v>
      </c>
      <c r="M131" s="508" t="s">
        <v>8</v>
      </c>
      <c r="N131" s="508" t="s">
        <v>8</v>
      </c>
      <c r="O131" s="499" t="s">
        <v>8</v>
      </c>
      <c r="P131" s="1168" t="s">
        <v>8</v>
      </c>
    </row>
    <row r="132" spans="1:16" s="486" customFormat="1" x14ac:dyDescent="0.2">
      <c r="A132" s="361" t="s">
        <v>142</v>
      </c>
      <c r="B132" s="499" t="s">
        <v>8</v>
      </c>
      <c r="C132" s="499" t="s">
        <v>8</v>
      </c>
      <c r="D132" s="499" t="s">
        <v>8</v>
      </c>
      <c r="E132" s="499" t="s">
        <v>8</v>
      </c>
      <c r="F132" s="499" t="s">
        <v>8</v>
      </c>
      <c r="G132" s="499" t="s">
        <v>8</v>
      </c>
      <c r="H132" s="499" t="s">
        <v>8</v>
      </c>
      <c r="I132" s="499" t="s">
        <v>8</v>
      </c>
      <c r="J132" s="499" t="s">
        <v>8</v>
      </c>
      <c r="K132" s="499" t="s">
        <v>8</v>
      </c>
      <c r="L132" s="499" t="s">
        <v>8</v>
      </c>
      <c r="M132" s="508" t="s">
        <v>8</v>
      </c>
      <c r="N132" s="508" t="s">
        <v>8</v>
      </c>
      <c r="O132" s="499" t="s">
        <v>8</v>
      </c>
      <c r="P132" s="1168" t="s">
        <v>8</v>
      </c>
    </row>
    <row r="133" spans="1:16" s="486" customFormat="1" x14ac:dyDescent="0.2">
      <c r="A133" s="361" t="s">
        <v>146</v>
      </c>
      <c r="B133" s="499"/>
      <c r="C133" s="499"/>
      <c r="D133" s="499"/>
      <c r="E133" s="499"/>
      <c r="F133" s="499"/>
      <c r="G133" s="499"/>
      <c r="H133" s="499"/>
      <c r="I133" s="499"/>
      <c r="J133" s="499"/>
      <c r="K133" s="499"/>
      <c r="L133" s="499"/>
      <c r="M133" s="508"/>
      <c r="N133" s="508"/>
      <c r="O133" s="499"/>
      <c r="P133" s="1168"/>
    </row>
    <row r="134" spans="1:16" s="486" customFormat="1" x14ac:dyDescent="0.2">
      <c r="A134" s="361" t="s">
        <v>152</v>
      </c>
      <c r="B134" s="499"/>
      <c r="C134" s="499"/>
      <c r="D134" s="499"/>
      <c r="E134" s="499"/>
      <c r="F134" s="499"/>
      <c r="G134" s="499"/>
      <c r="H134" s="499"/>
      <c r="I134" s="499"/>
      <c r="J134" s="499"/>
      <c r="K134" s="499"/>
      <c r="L134" s="499"/>
      <c r="M134" s="508"/>
      <c r="N134" s="508"/>
      <c r="O134" s="499"/>
      <c r="P134" s="1168"/>
    </row>
    <row r="135" spans="1:16" s="486" customFormat="1" x14ac:dyDescent="0.2">
      <c r="A135" s="361" t="s">
        <v>153</v>
      </c>
      <c r="B135" s="499" t="s">
        <v>8</v>
      </c>
      <c r="C135" s="499" t="s">
        <v>8</v>
      </c>
      <c r="D135" s="499" t="s">
        <v>8</v>
      </c>
      <c r="E135" s="499" t="s">
        <v>8</v>
      </c>
      <c r="F135" s="499" t="s">
        <v>8</v>
      </c>
      <c r="G135" s="499" t="s">
        <v>8</v>
      </c>
      <c r="H135" s="499" t="s">
        <v>8</v>
      </c>
      <c r="I135" s="499" t="s">
        <v>8</v>
      </c>
      <c r="J135" s="499" t="s">
        <v>8</v>
      </c>
      <c r="K135" s="499" t="s">
        <v>8</v>
      </c>
      <c r="L135" s="499" t="s">
        <v>8</v>
      </c>
      <c r="M135" s="508" t="s">
        <v>8</v>
      </c>
      <c r="N135" s="508" t="s">
        <v>8</v>
      </c>
      <c r="O135" s="499" t="s">
        <v>8</v>
      </c>
      <c r="P135" s="1168" t="s">
        <v>8</v>
      </c>
    </row>
    <row r="136" spans="1:16" s="486" customFormat="1" x14ac:dyDescent="0.2">
      <c r="A136" s="73" t="s">
        <v>155</v>
      </c>
      <c r="B136" s="499" t="s">
        <v>8</v>
      </c>
      <c r="C136" s="499" t="s">
        <v>8</v>
      </c>
      <c r="D136" s="499" t="s">
        <v>8</v>
      </c>
      <c r="E136" s="499" t="s">
        <v>8</v>
      </c>
      <c r="F136" s="499" t="s">
        <v>8</v>
      </c>
      <c r="G136" s="499" t="s">
        <v>8</v>
      </c>
      <c r="H136" s="499" t="s">
        <v>8</v>
      </c>
      <c r="I136" s="499" t="s">
        <v>8</v>
      </c>
      <c r="J136" s="499" t="s">
        <v>8</v>
      </c>
      <c r="K136" s="499" t="s">
        <v>8</v>
      </c>
      <c r="L136" s="499" t="s">
        <v>8</v>
      </c>
      <c r="M136" s="508" t="s">
        <v>8</v>
      </c>
      <c r="N136" s="508" t="s">
        <v>8</v>
      </c>
      <c r="O136" s="499" t="s">
        <v>8</v>
      </c>
      <c r="P136" s="1168" t="s">
        <v>8</v>
      </c>
    </row>
    <row r="137" spans="1:16" s="486" customFormat="1" x14ac:dyDescent="0.2">
      <c r="A137" s="361" t="s">
        <v>156</v>
      </c>
      <c r="B137" s="499" t="s">
        <v>8</v>
      </c>
      <c r="C137" s="499" t="s">
        <v>8</v>
      </c>
      <c r="D137" s="499" t="s">
        <v>8</v>
      </c>
      <c r="E137" s="499" t="s">
        <v>8</v>
      </c>
      <c r="F137" s="499" t="s">
        <v>8</v>
      </c>
      <c r="G137" s="499" t="s">
        <v>8</v>
      </c>
      <c r="H137" s="499" t="s">
        <v>8</v>
      </c>
      <c r="I137" s="499" t="s">
        <v>8</v>
      </c>
      <c r="J137" s="499" t="s">
        <v>8</v>
      </c>
      <c r="K137" s="499" t="s">
        <v>8</v>
      </c>
      <c r="L137" s="499" t="s">
        <v>8</v>
      </c>
      <c r="M137" s="508" t="s">
        <v>8</v>
      </c>
      <c r="N137" s="508" t="s">
        <v>8</v>
      </c>
      <c r="O137" s="499" t="s">
        <v>8</v>
      </c>
      <c r="P137" s="1168" t="s">
        <v>8</v>
      </c>
    </row>
    <row r="138" spans="1:16" s="486" customFormat="1" x14ac:dyDescent="0.2">
      <c r="A138" s="361" t="s">
        <v>157</v>
      </c>
      <c r="B138" s="499" t="s">
        <v>8</v>
      </c>
      <c r="C138" s="499" t="s">
        <v>8</v>
      </c>
      <c r="D138" s="499" t="s">
        <v>8</v>
      </c>
      <c r="E138" s="499" t="s">
        <v>8</v>
      </c>
      <c r="F138" s="499" t="s">
        <v>8</v>
      </c>
      <c r="G138" s="499" t="s">
        <v>8</v>
      </c>
      <c r="H138" s="499" t="s">
        <v>8</v>
      </c>
      <c r="I138" s="499" t="s">
        <v>8</v>
      </c>
      <c r="J138" s="499" t="s">
        <v>8</v>
      </c>
      <c r="K138" s="499" t="s">
        <v>8</v>
      </c>
      <c r="L138" s="499" t="s">
        <v>8</v>
      </c>
      <c r="M138" s="508" t="s">
        <v>8</v>
      </c>
      <c r="N138" s="508" t="s">
        <v>8</v>
      </c>
      <c r="O138" s="499" t="s">
        <v>8</v>
      </c>
      <c r="P138" s="1168" t="s">
        <v>8</v>
      </c>
    </row>
    <row r="139" spans="1:16" s="601" customFormat="1" x14ac:dyDescent="0.2">
      <c r="A139" s="361" t="s">
        <v>428</v>
      </c>
      <c r="B139" s="499" t="s">
        <v>8</v>
      </c>
      <c r="C139" s="499" t="s">
        <v>8</v>
      </c>
      <c r="D139" s="499" t="s">
        <v>8</v>
      </c>
      <c r="E139" s="499" t="s">
        <v>8</v>
      </c>
      <c r="F139" s="499" t="s">
        <v>8</v>
      </c>
      <c r="G139" s="499" t="s">
        <v>8</v>
      </c>
      <c r="H139" s="499" t="s">
        <v>8</v>
      </c>
      <c r="I139" s="499" t="s">
        <v>8</v>
      </c>
      <c r="J139" s="499" t="s">
        <v>8</v>
      </c>
      <c r="K139" s="499" t="s">
        <v>8</v>
      </c>
      <c r="L139" s="499" t="s">
        <v>8</v>
      </c>
      <c r="M139" s="508" t="s">
        <v>8</v>
      </c>
      <c r="N139" s="508" t="s">
        <v>8</v>
      </c>
      <c r="O139" s="499" t="s">
        <v>8</v>
      </c>
      <c r="P139" s="1168" t="s">
        <v>8</v>
      </c>
    </row>
    <row r="140" spans="1:16" s="601" customFormat="1" ht="22.5" x14ac:dyDescent="0.2">
      <c r="A140" s="361" t="s">
        <v>920</v>
      </c>
      <c r="B140" s="579"/>
      <c r="C140" s="579"/>
      <c r="D140" s="579"/>
      <c r="E140" s="579"/>
      <c r="F140" s="579"/>
      <c r="G140" s="579"/>
      <c r="H140" s="579"/>
      <c r="I140" s="579"/>
      <c r="J140" s="579"/>
      <c r="K140" s="579"/>
      <c r="L140" s="510"/>
      <c r="M140" s="511"/>
      <c r="N140" s="603"/>
      <c r="O140" s="602"/>
      <c r="P140" s="1195"/>
    </row>
    <row r="141" spans="1:16" s="601" customFormat="1" x14ac:dyDescent="0.2">
      <c r="A141" s="361" t="s">
        <v>82</v>
      </c>
      <c r="B141" s="549">
        <v>13330.1</v>
      </c>
      <c r="C141" s="549">
        <v>18410.599999999999</v>
      </c>
      <c r="D141" s="549">
        <v>19420.560000000001</v>
      </c>
      <c r="E141" s="549">
        <v>15831.828</v>
      </c>
      <c r="F141" s="549">
        <v>18959.973000000002</v>
      </c>
      <c r="G141" s="549">
        <v>16604</v>
      </c>
      <c r="H141" s="549">
        <v>24030.22</v>
      </c>
      <c r="I141" s="549">
        <v>24748.646000000001</v>
      </c>
      <c r="J141" s="549">
        <v>26529.346000000001</v>
      </c>
      <c r="K141" s="549">
        <v>35666.584999999999</v>
      </c>
      <c r="L141" s="549">
        <v>36589.171999999999</v>
      </c>
      <c r="M141" s="549">
        <v>46437.29</v>
      </c>
      <c r="N141" s="535">
        <v>64636.017</v>
      </c>
      <c r="O141" s="274">
        <v>52786.213000000003</v>
      </c>
      <c r="P141" s="1165">
        <v>63813.809000000001</v>
      </c>
    </row>
    <row r="142" spans="1:16" s="601" customFormat="1" x14ac:dyDescent="0.2">
      <c r="A142" s="361" t="s">
        <v>160</v>
      </c>
      <c r="B142" s="549">
        <v>108.16351734408872</v>
      </c>
      <c r="C142" s="549">
        <v>130.66508268747128</v>
      </c>
      <c r="D142" s="549">
        <v>100.55839158518505</v>
      </c>
      <c r="E142" s="549">
        <v>78.310245350484436</v>
      </c>
      <c r="F142" s="549">
        <v>114.9314623651757</v>
      </c>
      <c r="G142" s="549">
        <v>85.354741103515238</v>
      </c>
      <c r="H142" s="549">
        <v>138.36088703083826</v>
      </c>
      <c r="I142" s="549">
        <v>98.6</v>
      </c>
      <c r="J142" s="549">
        <v>102.2</v>
      </c>
      <c r="K142" s="549">
        <v>131.4</v>
      </c>
      <c r="L142" s="549">
        <v>102.1</v>
      </c>
      <c r="M142" s="549">
        <v>123.7</v>
      </c>
      <c r="N142" s="535">
        <v>134.5</v>
      </c>
      <c r="O142" s="274">
        <v>77.099999999999994</v>
      </c>
      <c r="P142" s="1183">
        <v>116.12973439282315</v>
      </c>
    </row>
    <row r="143" spans="1:16" s="601" customFormat="1" ht="22.5" x14ac:dyDescent="0.2">
      <c r="A143" s="160" t="s">
        <v>477</v>
      </c>
      <c r="B143" s="604">
        <v>100</v>
      </c>
      <c r="C143" s="604">
        <v>130.66508268747128</v>
      </c>
      <c r="D143" s="604">
        <v>131.39470551397321</v>
      </c>
      <c r="E143" s="604">
        <v>102.89551626553892</v>
      </c>
      <c r="F143" s="604">
        <v>118.25932155218111</v>
      </c>
      <c r="G143" s="604">
        <v>100.93993774163779</v>
      </c>
      <c r="H143" s="604">
        <v>139.66139322770593</v>
      </c>
      <c r="I143" s="604">
        <v>137.70613372251805</v>
      </c>
      <c r="J143" s="604">
        <v>140.73566866441345</v>
      </c>
      <c r="K143" s="604">
        <v>184.92666862503927</v>
      </c>
      <c r="L143" s="604">
        <v>188.81012866616507</v>
      </c>
      <c r="M143" s="604">
        <v>233.55812916004618</v>
      </c>
      <c r="N143" s="605">
        <v>314.13568372026208</v>
      </c>
      <c r="O143" s="549">
        <f t="shared" ref="O143" si="2">N143*O142/100</f>
        <v>242.19861214832207</v>
      </c>
      <c r="P143" s="1174">
        <f>O143*P142/100</f>
        <v>281.26460499095032</v>
      </c>
    </row>
    <row r="144" spans="1:16" s="601" customFormat="1" x14ac:dyDescent="0.2">
      <c r="A144" s="361" t="s">
        <v>921</v>
      </c>
      <c r="B144" s="541"/>
      <c r="C144" s="541"/>
      <c r="D144" s="541"/>
      <c r="E144" s="541"/>
      <c r="F144" s="541"/>
      <c r="G144" s="541"/>
      <c r="H144" s="541"/>
      <c r="I144" s="541"/>
      <c r="J144" s="541"/>
      <c r="K144" s="541"/>
      <c r="L144" s="541"/>
      <c r="M144" s="606"/>
      <c r="N144" s="603"/>
      <c r="O144" s="274"/>
      <c r="P144" s="1195"/>
    </row>
    <row r="145" spans="1:16" s="601" customFormat="1" x14ac:dyDescent="0.2">
      <c r="A145" s="361" t="s">
        <v>163</v>
      </c>
      <c r="B145" s="549">
        <v>19.628</v>
      </c>
      <c r="C145" s="549">
        <v>23.823</v>
      </c>
      <c r="D145" s="549">
        <v>23.795000000000002</v>
      </c>
      <c r="E145" s="549">
        <v>24.949000000000002</v>
      </c>
      <c r="F145" s="549">
        <v>29.35</v>
      </c>
      <c r="G145" s="549">
        <v>30.061</v>
      </c>
      <c r="H145" s="549">
        <v>18.126999999999999</v>
      </c>
      <c r="I145" s="549">
        <v>10.233000000000001</v>
      </c>
      <c r="J145" s="549">
        <v>19.908000000000001</v>
      </c>
      <c r="K145" s="549">
        <v>12.865</v>
      </c>
      <c r="L145" s="549">
        <v>8.7469999999999999</v>
      </c>
      <c r="M145" s="549">
        <v>33.213000000000001</v>
      </c>
      <c r="N145" s="535">
        <v>17.399999999999999</v>
      </c>
      <c r="O145" s="274">
        <v>11.148</v>
      </c>
      <c r="P145" s="1165">
        <v>13.894</v>
      </c>
    </row>
    <row r="146" spans="1:16" s="601" customFormat="1" ht="22.5" x14ac:dyDescent="0.2">
      <c r="A146" s="361" t="s">
        <v>164</v>
      </c>
      <c r="B146" s="549">
        <v>25.8</v>
      </c>
      <c r="C146" s="549">
        <f>C145/B145*100</f>
        <v>121.37252904014673</v>
      </c>
      <c r="D146" s="549">
        <f t="shared" ref="D146:N146" si="3">D145/C145*100</f>
        <v>99.882466523947457</v>
      </c>
      <c r="E146" s="549">
        <f t="shared" si="3"/>
        <v>104.84975835259509</v>
      </c>
      <c r="F146" s="549">
        <f t="shared" si="3"/>
        <v>117.63998557056394</v>
      </c>
      <c r="G146" s="549">
        <f t="shared" si="3"/>
        <v>102.42248722316864</v>
      </c>
      <c r="H146" s="549">
        <f t="shared" si="3"/>
        <v>60.300721865540062</v>
      </c>
      <c r="I146" s="549">
        <f t="shared" si="3"/>
        <v>56.451701881171736</v>
      </c>
      <c r="J146" s="549">
        <f t="shared" si="3"/>
        <v>194.54705364995604</v>
      </c>
      <c r="K146" s="549">
        <f t="shared" si="3"/>
        <v>64.622262407072526</v>
      </c>
      <c r="L146" s="549">
        <f t="shared" si="3"/>
        <v>67.990672366886898</v>
      </c>
      <c r="M146" s="549">
        <f t="shared" si="3"/>
        <v>379.70732822682061</v>
      </c>
      <c r="N146" s="535">
        <f t="shared" si="3"/>
        <v>52.389124740312518</v>
      </c>
      <c r="O146" s="274">
        <v>64.099999999999994</v>
      </c>
      <c r="P146" s="740">
        <v>124.63222102619305</v>
      </c>
    </row>
    <row r="147" spans="1:16" s="601" customFormat="1" ht="22.5" x14ac:dyDescent="0.2">
      <c r="A147" s="160" t="s">
        <v>478</v>
      </c>
      <c r="B147" s="604">
        <v>100</v>
      </c>
      <c r="C147" s="604">
        <f>B147*C146/100</f>
        <v>121.37252904014673</v>
      </c>
      <c r="D147" s="604">
        <f t="shared" ref="D147:P147" si="4">C147*D146/100</f>
        <v>121.22987568779295</v>
      </c>
      <c r="E147" s="604">
        <f t="shared" si="4"/>
        <v>127.10923170980233</v>
      </c>
      <c r="F147" s="604">
        <f t="shared" si="4"/>
        <v>149.53128184226614</v>
      </c>
      <c r="G147" s="604">
        <f t="shared" si="4"/>
        <v>153.15365803953534</v>
      </c>
      <c r="H147" s="604">
        <f t="shared" si="4"/>
        <v>92.352761361320532</v>
      </c>
      <c r="I147" s="604">
        <f t="shared" si="4"/>
        <v>52.134705522722626</v>
      </c>
      <c r="J147" s="604">
        <f t="shared" si="4"/>
        <v>101.42653352353778</v>
      </c>
      <c r="K147" s="604">
        <f t="shared" si="4"/>
        <v>65.544120643977962</v>
      </c>
      <c r="L147" s="604">
        <f t="shared" si="4"/>
        <v>44.563888322804132</v>
      </c>
      <c r="M147" s="604">
        <f t="shared" si="4"/>
        <v>169.21234970450365</v>
      </c>
      <c r="N147" s="605">
        <f t="shared" si="4"/>
        <v>88.64886896270626</v>
      </c>
      <c r="O147" s="549">
        <f t="shared" si="4"/>
        <v>56.823925005094708</v>
      </c>
      <c r="P147" s="1174">
        <f t="shared" si="4"/>
        <v>70.820919808107817</v>
      </c>
    </row>
    <row r="148" spans="1:16" s="601" customFormat="1" ht="22.5" x14ac:dyDescent="0.2">
      <c r="A148" s="361" t="s">
        <v>165</v>
      </c>
      <c r="B148" s="541"/>
      <c r="C148" s="541"/>
      <c r="D148" s="541"/>
      <c r="E148" s="541"/>
      <c r="F148" s="541"/>
      <c r="G148" s="541"/>
      <c r="H148" s="541"/>
      <c r="I148" s="528"/>
      <c r="J148" s="528"/>
      <c r="K148" s="528"/>
      <c r="L148" s="541"/>
      <c r="M148" s="606"/>
      <c r="N148" s="603"/>
      <c r="O148" s="274"/>
      <c r="P148" s="1195"/>
    </row>
    <row r="149" spans="1:16" s="601" customFormat="1" ht="22.5" x14ac:dyDescent="0.2">
      <c r="A149" s="361" t="s">
        <v>166</v>
      </c>
      <c r="B149" s="548" t="s">
        <v>8</v>
      </c>
      <c r="C149" s="548" t="s">
        <v>8</v>
      </c>
      <c r="D149" s="548" t="s">
        <v>8</v>
      </c>
      <c r="E149" s="548" t="s">
        <v>8</v>
      </c>
      <c r="F149" s="548" t="s">
        <v>8</v>
      </c>
      <c r="G149" s="548" t="s">
        <v>8</v>
      </c>
      <c r="H149" s="548" t="s">
        <v>8</v>
      </c>
      <c r="I149" s="548" t="s">
        <v>8</v>
      </c>
      <c r="J149" s="548" t="s">
        <v>8</v>
      </c>
      <c r="K149" s="548">
        <v>600</v>
      </c>
      <c r="L149" s="548" t="s">
        <v>8</v>
      </c>
      <c r="M149" s="548" t="s">
        <v>8</v>
      </c>
      <c r="N149" s="594" t="s">
        <v>479</v>
      </c>
      <c r="O149" s="316" t="s">
        <v>8</v>
      </c>
      <c r="P149" s="1030" t="s">
        <v>8</v>
      </c>
    </row>
    <row r="150" spans="1:16" s="601" customFormat="1" ht="22.5" x14ac:dyDescent="0.2">
      <c r="A150" s="361" t="s">
        <v>167</v>
      </c>
      <c r="B150" s="548" t="s">
        <v>8</v>
      </c>
      <c r="C150" s="548" t="s">
        <v>8</v>
      </c>
      <c r="D150" s="548" t="s">
        <v>8</v>
      </c>
      <c r="E150" s="548" t="s">
        <v>8</v>
      </c>
      <c r="F150" s="548" t="s">
        <v>8</v>
      </c>
      <c r="G150" s="548" t="s">
        <v>8</v>
      </c>
      <c r="H150" s="548" t="s">
        <v>8</v>
      </c>
      <c r="I150" s="548" t="s">
        <v>8</v>
      </c>
      <c r="J150" s="548" t="s">
        <v>8</v>
      </c>
      <c r="K150" s="548" t="s">
        <v>8</v>
      </c>
      <c r="L150" s="548" t="s">
        <v>8</v>
      </c>
      <c r="M150" s="548" t="s">
        <v>8</v>
      </c>
      <c r="N150" s="594" t="s">
        <v>479</v>
      </c>
      <c r="O150" s="548" t="s">
        <v>8</v>
      </c>
      <c r="P150" s="1030" t="s">
        <v>8</v>
      </c>
    </row>
    <row r="151" spans="1:16" s="601" customFormat="1" x14ac:dyDescent="0.2">
      <c r="A151" s="361" t="s">
        <v>377</v>
      </c>
      <c r="B151" s="548"/>
      <c r="C151" s="548"/>
      <c r="D151" s="548"/>
      <c r="E151" s="548"/>
      <c r="F151" s="548"/>
      <c r="G151" s="548"/>
      <c r="H151" s="548"/>
      <c r="I151" s="548"/>
      <c r="J151" s="548"/>
      <c r="K151" s="548"/>
      <c r="L151" s="548"/>
      <c r="M151" s="548"/>
      <c r="N151" s="594"/>
      <c r="O151" s="274"/>
      <c r="P151" s="1195"/>
    </row>
    <row r="152" spans="1:16" s="601" customFormat="1" x14ac:dyDescent="0.2">
      <c r="A152" s="361" t="s">
        <v>430</v>
      </c>
      <c r="B152" s="548" t="s">
        <v>8</v>
      </c>
      <c r="C152" s="548" t="s">
        <v>8</v>
      </c>
      <c r="D152" s="548" t="s">
        <v>8</v>
      </c>
      <c r="E152" s="548" t="s">
        <v>8</v>
      </c>
      <c r="F152" s="548" t="s">
        <v>8</v>
      </c>
      <c r="G152" s="548" t="s">
        <v>8</v>
      </c>
      <c r="H152" s="548" t="s">
        <v>8</v>
      </c>
      <c r="I152" s="548" t="s">
        <v>8</v>
      </c>
      <c r="J152" s="548" t="s">
        <v>8</v>
      </c>
      <c r="K152" s="548" t="s">
        <v>8</v>
      </c>
      <c r="L152" s="548" t="s">
        <v>8</v>
      </c>
      <c r="M152" s="548" t="s">
        <v>8</v>
      </c>
      <c r="N152" s="594" t="s">
        <v>479</v>
      </c>
      <c r="O152" s="316" t="s">
        <v>8</v>
      </c>
      <c r="P152" s="1030" t="s">
        <v>8</v>
      </c>
    </row>
    <row r="153" spans="1:16" s="601" customFormat="1" ht="22.5" x14ac:dyDescent="0.2">
      <c r="A153" s="361" t="s">
        <v>431</v>
      </c>
      <c r="B153" s="548">
        <v>30</v>
      </c>
      <c r="C153" s="548">
        <v>4</v>
      </c>
      <c r="D153" s="548" t="s">
        <v>8</v>
      </c>
      <c r="E153" s="548" t="s">
        <v>8</v>
      </c>
      <c r="F153" s="548" t="s">
        <v>8</v>
      </c>
      <c r="G153" s="548" t="s">
        <v>8</v>
      </c>
      <c r="H153" s="548" t="s">
        <v>8</v>
      </c>
      <c r="I153" s="548" t="s">
        <v>8</v>
      </c>
      <c r="J153" s="548" t="s">
        <v>8</v>
      </c>
      <c r="K153" s="548" t="s">
        <v>8</v>
      </c>
      <c r="L153" s="548">
        <v>50</v>
      </c>
      <c r="M153" s="548" t="s">
        <v>8</v>
      </c>
      <c r="N153" s="594" t="s">
        <v>479</v>
      </c>
      <c r="O153" s="316" t="s">
        <v>8</v>
      </c>
      <c r="P153" s="1030" t="s">
        <v>8</v>
      </c>
    </row>
    <row r="154" spans="1:16" ht="22.5" x14ac:dyDescent="0.2">
      <c r="A154" s="546" t="s">
        <v>432</v>
      </c>
      <c r="B154" s="548">
        <v>8028</v>
      </c>
      <c r="C154" s="548">
        <v>8855</v>
      </c>
      <c r="D154" s="548">
        <v>9436</v>
      </c>
      <c r="E154" s="548">
        <v>10247</v>
      </c>
      <c r="F154" s="548">
        <v>11367</v>
      </c>
      <c r="G154" s="548">
        <v>10305</v>
      </c>
      <c r="H154" s="548">
        <v>10216</v>
      </c>
      <c r="I154" s="548">
        <v>9710</v>
      </c>
      <c r="J154" s="548">
        <v>9694</v>
      </c>
      <c r="K154" s="548">
        <v>9837</v>
      </c>
      <c r="L154" s="548">
        <v>9956</v>
      </c>
      <c r="M154" s="548">
        <v>10385</v>
      </c>
      <c r="N154" s="548">
        <v>12015</v>
      </c>
      <c r="O154" s="427">
        <v>12739</v>
      </c>
      <c r="P154" s="1031">
        <v>12509</v>
      </c>
    </row>
    <row r="155" spans="1:16" ht="22.5" x14ac:dyDescent="0.2">
      <c r="A155" s="546" t="s">
        <v>481</v>
      </c>
      <c r="B155" s="548">
        <v>6851</v>
      </c>
      <c r="C155" s="548">
        <v>7090</v>
      </c>
      <c r="D155" s="548">
        <v>7582</v>
      </c>
      <c r="E155" s="548">
        <v>8177</v>
      </c>
      <c r="F155" s="548">
        <v>9533</v>
      </c>
      <c r="G155" s="548">
        <v>8915</v>
      </c>
      <c r="H155" s="548">
        <v>8626</v>
      </c>
      <c r="I155" s="548">
        <v>7703</v>
      </c>
      <c r="J155" s="548">
        <v>8189</v>
      </c>
      <c r="K155" s="548">
        <v>8512</v>
      </c>
      <c r="L155" s="548">
        <v>8632</v>
      </c>
      <c r="M155" s="548">
        <v>9057</v>
      </c>
      <c r="N155" s="548">
        <v>10262</v>
      </c>
      <c r="O155" s="427">
        <v>11212</v>
      </c>
      <c r="P155" s="1031">
        <v>11456</v>
      </c>
    </row>
    <row r="156" spans="1:16" ht="24" x14ac:dyDescent="0.2">
      <c r="A156" s="446" t="s">
        <v>922</v>
      </c>
      <c r="B156" s="499" t="s">
        <v>8</v>
      </c>
      <c r="C156" s="499" t="s">
        <v>8</v>
      </c>
      <c r="D156" s="499" t="s">
        <v>8</v>
      </c>
      <c r="E156" s="499" t="s">
        <v>8</v>
      </c>
      <c r="F156" s="499" t="s">
        <v>8</v>
      </c>
      <c r="G156" s="499" t="s">
        <v>8</v>
      </c>
      <c r="H156" s="499" t="s">
        <v>8</v>
      </c>
      <c r="I156" s="499" t="s">
        <v>8</v>
      </c>
      <c r="J156" s="499" t="s">
        <v>8</v>
      </c>
      <c r="K156" s="499" t="s">
        <v>8</v>
      </c>
      <c r="L156" s="499" t="s">
        <v>8</v>
      </c>
      <c r="M156" s="508" t="s">
        <v>8</v>
      </c>
      <c r="N156" s="499" t="s">
        <v>8</v>
      </c>
      <c r="O156" s="499" t="s">
        <v>8</v>
      </c>
      <c r="P156" s="1196" t="s">
        <v>8</v>
      </c>
    </row>
    <row r="157" spans="1:16" ht="24" x14ac:dyDescent="0.2">
      <c r="A157" s="446" t="s">
        <v>932</v>
      </c>
      <c r="B157" s="499" t="s">
        <v>8</v>
      </c>
      <c r="C157" s="499" t="s">
        <v>8</v>
      </c>
      <c r="D157" s="499" t="s">
        <v>8</v>
      </c>
      <c r="E157" s="499" t="s">
        <v>8</v>
      </c>
      <c r="F157" s="499" t="s">
        <v>8</v>
      </c>
      <c r="G157" s="499" t="s">
        <v>8</v>
      </c>
      <c r="H157" s="499" t="s">
        <v>8</v>
      </c>
      <c r="I157" s="499" t="s">
        <v>8</v>
      </c>
      <c r="J157" s="499" t="s">
        <v>8</v>
      </c>
      <c r="K157" s="499" t="s">
        <v>8</v>
      </c>
      <c r="L157" s="499" t="s">
        <v>8</v>
      </c>
      <c r="M157" s="508" t="s">
        <v>8</v>
      </c>
      <c r="N157" s="499" t="s">
        <v>8</v>
      </c>
      <c r="O157" s="499" t="s">
        <v>8</v>
      </c>
      <c r="P157" s="1196" t="s">
        <v>8</v>
      </c>
    </row>
    <row r="158" spans="1:16" ht="22.5" x14ac:dyDescent="0.2">
      <c r="A158" s="446" t="s">
        <v>434</v>
      </c>
      <c r="B158" s="549">
        <v>358116.13500000001</v>
      </c>
      <c r="C158" s="549">
        <v>404999.12300000002</v>
      </c>
      <c r="D158" s="549">
        <v>497135.86599999998</v>
      </c>
      <c r="E158" s="549">
        <v>473061.87699999998</v>
      </c>
      <c r="F158" s="549">
        <v>533882.87100000004</v>
      </c>
      <c r="G158" s="549">
        <v>797138.03026001016</v>
      </c>
      <c r="H158" s="549">
        <v>850384.05702587974</v>
      </c>
      <c r="I158" s="549">
        <v>895607.98124620027</v>
      </c>
      <c r="J158" s="549">
        <v>954385.1107473009</v>
      </c>
      <c r="K158" s="549">
        <v>1061059.2080000001</v>
      </c>
      <c r="L158" s="549">
        <v>1156218.05</v>
      </c>
      <c r="M158" s="549">
        <v>1231757.9439999999</v>
      </c>
      <c r="N158" s="549">
        <v>1284729.3119999999</v>
      </c>
      <c r="O158" s="549">
        <v>1424256.4180000001</v>
      </c>
      <c r="P158" s="1149">
        <v>1550994.1</v>
      </c>
    </row>
    <row r="159" spans="1:16" x14ac:dyDescent="0.2">
      <c r="A159" s="1218" t="s">
        <v>181</v>
      </c>
      <c r="B159" s="1219"/>
      <c r="C159" s="1219"/>
      <c r="D159" s="1219"/>
      <c r="E159" s="1219"/>
      <c r="F159" s="1219"/>
      <c r="G159" s="1219"/>
      <c r="H159" s="1219"/>
      <c r="I159" s="1219"/>
      <c r="J159" s="1219"/>
      <c r="K159" s="1219"/>
      <c r="L159" s="1219"/>
      <c r="M159" s="1230"/>
      <c r="N159" s="1230"/>
      <c r="O159" s="1219"/>
      <c r="P159" s="1232"/>
    </row>
    <row r="160" spans="1:16" x14ac:dyDescent="0.2">
      <c r="A160" s="361" t="s">
        <v>385</v>
      </c>
      <c r="B160" s="551" t="s">
        <v>4</v>
      </c>
      <c r="C160" s="551" t="s">
        <v>4</v>
      </c>
      <c r="D160" s="551" t="s">
        <v>4</v>
      </c>
      <c r="E160" s="549">
        <v>46539.6</v>
      </c>
      <c r="F160" s="549">
        <v>51806.2</v>
      </c>
      <c r="G160" s="549">
        <v>53307.1</v>
      </c>
      <c r="H160" s="549">
        <v>60621.599999999999</v>
      </c>
      <c r="I160" s="549">
        <v>70759.100000000006</v>
      </c>
      <c r="J160" s="549">
        <v>77154.2</v>
      </c>
      <c r="K160" s="549">
        <v>78977.5</v>
      </c>
      <c r="L160" s="549">
        <v>90238.9</v>
      </c>
      <c r="M160" s="549">
        <v>99186.8</v>
      </c>
      <c r="N160" s="549">
        <v>117747.5</v>
      </c>
      <c r="O160" s="549">
        <v>132808</v>
      </c>
      <c r="P160" s="1174">
        <v>143635.79999999999</v>
      </c>
    </row>
    <row r="161" spans="1:16" x14ac:dyDescent="0.2">
      <c r="A161" s="361" t="s">
        <v>386</v>
      </c>
      <c r="B161" s="551" t="s">
        <v>4</v>
      </c>
      <c r="C161" s="551" t="s">
        <v>4</v>
      </c>
      <c r="D161" s="551" t="s">
        <v>4</v>
      </c>
      <c r="E161" s="551" t="s">
        <v>4</v>
      </c>
      <c r="F161" s="551" t="s">
        <v>4</v>
      </c>
      <c r="G161" s="551" t="s">
        <v>4</v>
      </c>
      <c r="H161" s="551" t="s">
        <v>4</v>
      </c>
      <c r="I161" s="551" t="s">
        <v>4</v>
      </c>
      <c r="J161" s="551" t="s">
        <v>4</v>
      </c>
      <c r="K161" s="551" t="s">
        <v>4</v>
      </c>
      <c r="L161" s="551" t="s">
        <v>4</v>
      </c>
      <c r="M161" s="551" t="s">
        <v>4</v>
      </c>
      <c r="N161" s="551" t="s">
        <v>4</v>
      </c>
      <c r="P161" s="1197" t="s">
        <v>4</v>
      </c>
    </row>
    <row r="162" spans="1:16" x14ac:dyDescent="0.2">
      <c r="A162" s="546" t="s">
        <v>482</v>
      </c>
      <c r="B162" s="551" t="s">
        <v>4</v>
      </c>
      <c r="C162" s="551" t="s">
        <v>4</v>
      </c>
      <c r="D162" s="551" t="s">
        <v>4</v>
      </c>
      <c r="E162" s="551" t="s">
        <v>4</v>
      </c>
      <c r="F162" s="551">
        <v>104</v>
      </c>
      <c r="G162" s="551">
        <v>98.4</v>
      </c>
      <c r="H162" s="551">
        <v>96.6</v>
      </c>
      <c r="I162" s="551">
        <v>108</v>
      </c>
      <c r="J162" s="551">
        <v>102.4</v>
      </c>
      <c r="K162" s="551">
        <v>96.2</v>
      </c>
      <c r="L162" s="551">
        <v>107.1</v>
      </c>
      <c r="M162" s="551">
        <v>101.6</v>
      </c>
      <c r="N162" s="552">
        <v>103.2</v>
      </c>
      <c r="O162" s="449">
        <v>100.7</v>
      </c>
      <c r="P162" s="1032">
        <v>101.3</v>
      </c>
    </row>
    <row r="163" spans="1:16" ht="12.75" x14ac:dyDescent="0.2">
      <c r="A163" s="222" t="s">
        <v>924</v>
      </c>
      <c r="B163" s="223"/>
      <c r="C163" s="223"/>
      <c r="D163" s="223"/>
      <c r="E163" s="229"/>
      <c r="F163" s="229"/>
      <c r="G163" s="229"/>
      <c r="H163" s="229"/>
      <c r="I163" s="229"/>
      <c r="J163" s="229"/>
      <c r="K163" s="229"/>
      <c r="L163" s="229"/>
      <c r="M163" s="229"/>
      <c r="N163" s="225"/>
    </row>
    <row r="164" spans="1:16" ht="12.75" x14ac:dyDescent="0.2">
      <c r="A164" s="223" t="s">
        <v>925</v>
      </c>
      <c r="B164" s="231"/>
      <c r="C164" s="231"/>
      <c r="D164" s="231"/>
      <c r="E164" s="607"/>
      <c r="F164" s="607"/>
      <c r="G164" s="607"/>
      <c r="H164" s="607"/>
      <c r="I164" s="229"/>
      <c r="J164" s="229"/>
      <c r="K164" s="229"/>
      <c r="L164" s="229"/>
      <c r="M164" s="229"/>
      <c r="N164" s="225"/>
    </row>
    <row r="165" spans="1:16" ht="12.75" x14ac:dyDescent="0.2">
      <c r="A165" s="223" t="s">
        <v>483</v>
      </c>
      <c r="B165" s="231"/>
      <c r="C165" s="231"/>
      <c r="D165" s="231"/>
      <c r="E165" s="607"/>
      <c r="F165" s="607"/>
      <c r="G165" s="607"/>
      <c r="H165" s="607"/>
      <c r="I165" s="229"/>
      <c r="J165" s="229"/>
      <c r="K165" s="229"/>
      <c r="L165" s="229"/>
      <c r="M165" s="229"/>
      <c r="N165" s="225"/>
    </row>
    <row r="166" spans="1:16" ht="12.75" x14ac:dyDescent="0.2">
      <c r="A166" s="1497" t="s">
        <v>484</v>
      </c>
      <c r="B166" s="1497"/>
      <c r="C166" s="1497"/>
      <c r="D166" s="1497"/>
      <c r="E166" s="229"/>
      <c r="F166" s="229"/>
      <c r="G166" s="229"/>
      <c r="H166" s="229"/>
      <c r="I166" s="229"/>
      <c r="J166" s="229"/>
      <c r="K166" s="229"/>
      <c r="L166" s="229"/>
      <c r="M166" s="229"/>
      <c r="N166" s="225"/>
    </row>
    <row r="167" spans="1:16" ht="12.75" x14ac:dyDescent="0.2">
      <c r="A167" s="559" t="s">
        <v>485</v>
      </c>
      <c r="B167" s="231"/>
      <c r="C167" s="231"/>
      <c r="D167" s="231"/>
      <c r="E167" s="229"/>
      <c r="F167" s="229"/>
      <c r="G167" s="229"/>
      <c r="H167" s="229"/>
      <c r="I167" s="229"/>
      <c r="J167" s="229"/>
      <c r="K167" s="229"/>
      <c r="L167" s="229"/>
      <c r="M167" s="229"/>
      <c r="N167" s="225"/>
    </row>
    <row r="168" spans="1:16" ht="12.75" x14ac:dyDescent="0.2">
      <c r="A168" s="1434" t="s">
        <v>486</v>
      </c>
      <c r="B168" s="560"/>
      <c r="C168" s="560"/>
      <c r="D168" s="224"/>
      <c r="E168" s="229"/>
      <c r="F168" s="229"/>
      <c r="G168" s="229"/>
      <c r="H168" s="229"/>
      <c r="I168" s="229"/>
      <c r="J168" s="229"/>
      <c r="K168" s="229"/>
      <c r="L168" s="229"/>
      <c r="M168" s="229"/>
      <c r="N168" s="225"/>
    </row>
    <row r="169" spans="1:16" ht="12.75" x14ac:dyDescent="0.2">
      <c r="A169" s="1434" t="s">
        <v>930</v>
      </c>
      <c r="B169" s="560"/>
      <c r="C169" s="560"/>
      <c r="D169" s="224"/>
      <c r="E169" s="229"/>
      <c r="F169" s="229"/>
      <c r="G169" s="229"/>
      <c r="H169" s="229"/>
      <c r="I169" s="229"/>
      <c r="J169" s="229"/>
      <c r="K169" s="229"/>
      <c r="L169" s="229"/>
      <c r="M169" s="229"/>
      <c r="N169" s="225"/>
    </row>
    <row r="170" spans="1:16" x14ac:dyDescent="0.2">
      <c r="A170" s="1497" t="s">
        <v>497</v>
      </c>
      <c r="B170" s="1497"/>
      <c r="C170" s="1497"/>
      <c r="D170" s="1497"/>
      <c r="E170" s="229"/>
      <c r="F170" s="229"/>
      <c r="G170" s="229"/>
      <c r="H170" s="229"/>
      <c r="I170" s="229"/>
      <c r="J170" s="229"/>
      <c r="K170" s="229"/>
      <c r="L170" s="229"/>
      <c r="M170" s="229"/>
      <c r="N170" s="225"/>
    </row>
    <row r="171" spans="1:16" ht="12.75" x14ac:dyDescent="0.2">
      <c r="A171" s="223" t="s">
        <v>933</v>
      </c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</row>
    <row r="172" spans="1:16" ht="12.75" x14ac:dyDescent="0.2">
      <c r="A172" s="223" t="s">
        <v>489</v>
      </c>
      <c r="B172" s="233"/>
      <c r="C172" s="233"/>
      <c r="D172" s="233"/>
      <c r="E172" s="562"/>
      <c r="F172" s="562"/>
      <c r="G172" s="562"/>
      <c r="H172" s="229"/>
      <c r="I172" s="229"/>
      <c r="J172" s="563"/>
      <c r="K172" s="563"/>
      <c r="L172" s="563"/>
      <c r="M172" s="563"/>
      <c r="N172" s="225"/>
    </row>
    <row r="173" spans="1:16" ht="12.75" x14ac:dyDescent="0.2">
      <c r="A173" s="223" t="s">
        <v>934</v>
      </c>
      <c r="B173" s="233"/>
      <c r="C173" s="233"/>
      <c r="D173" s="233"/>
      <c r="E173" s="234"/>
      <c r="F173" s="234"/>
      <c r="G173" s="229"/>
      <c r="H173" s="229"/>
      <c r="I173" s="229"/>
      <c r="J173" s="229"/>
      <c r="K173" s="229"/>
      <c r="L173" s="229"/>
      <c r="M173" s="229"/>
      <c r="N173" s="225"/>
    </row>
    <row r="174" spans="1:16" ht="12.75" x14ac:dyDescent="0.2">
      <c r="A174" s="565" t="s">
        <v>490</v>
      </c>
      <c r="B174" s="566"/>
      <c r="C174" s="566"/>
      <c r="D174" s="566"/>
      <c r="E174" s="226"/>
      <c r="F174" s="226"/>
      <c r="G174" s="226"/>
      <c r="H174" s="566"/>
      <c r="I174" s="566"/>
      <c r="J174" s="567"/>
      <c r="K174" s="567"/>
      <c r="L174" s="567"/>
      <c r="M174" s="567"/>
      <c r="N174" s="486"/>
    </row>
    <row r="175" spans="1:16" ht="12.75" x14ac:dyDescent="0.2">
      <c r="A175" s="565" t="s">
        <v>928</v>
      </c>
      <c r="B175" s="566"/>
      <c r="C175" s="566"/>
      <c r="D175" s="566"/>
      <c r="E175" s="566"/>
      <c r="F175" s="566"/>
      <c r="G175" s="566"/>
      <c r="H175" s="566"/>
      <c r="I175" s="566"/>
      <c r="J175" s="567"/>
      <c r="K175" s="567"/>
      <c r="L175" s="567"/>
      <c r="M175" s="567"/>
      <c r="N175" s="486"/>
    </row>
    <row r="176" spans="1:16" x14ac:dyDescent="0.2">
      <c r="A176" s="217" t="s">
        <v>491</v>
      </c>
    </row>
    <row r="177" spans="1:14" x14ac:dyDescent="0.2">
      <c r="A177" s="228" t="s">
        <v>492</v>
      </c>
      <c r="B177" s="568"/>
      <c r="C177" s="568"/>
      <c r="D177" s="568"/>
      <c r="E177" s="568"/>
      <c r="F177" s="568"/>
      <c r="G177" s="568"/>
      <c r="H177" s="568"/>
      <c r="I177" s="568"/>
      <c r="J177" s="568"/>
      <c r="K177" s="568"/>
      <c r="L177" s="568"/>
      <c r="M177" s="568"/>
      <c r="N177" s="568"/>
    </row>
    <row r="222" spans="1:14" s="230" customFormat="1" x14ac:dyDescent="0.2">
      <c r="A222" s="279"/>
      <c r="B222" s="279"/>
      <c r="C222" s="279"/>
      <c r="D222" s="279"/>
      <c r="E222" s="279"/>
      <c r="F222" s="279"/>
      <c r="G222" s="279"/>
      <c r="H222" s="279"/>
      <c r="I222" s="279"/>
      <c r="J222" s="279"/>
      <c r="K222" s="279"/>
      <c r="L222" s="279"/>
      <c r="M222" s="279"/>
      <c r="N222" s="279"/>
    </row>
    <row r="223" spans="1:14" s="230" customFormat="1" x14ac:dyDescent="0.2">
      <c r="A223" s="279"/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</row>
    <row r="224" spans="1:14" s="230" customFormat="1" x14ac:dyDescent="0.2">
      <c r="A224" s="279"/>
      <c r="B224" s="279"/>
      <c r="C224" s="279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</row>
    <row r="225" spans="1:14" s="230" customFormat="1" x14ac:dyDescent="0.2">
      <c r="A225" s="279"/>
      <c r="B225" s="279"/>
      <c r="C225" s="279"/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</row>
    <row r="226" spans="1:14" s="230" customFormat="1" x14ac:dyDescent="0.2">
      <c r="A226" s="279"/>
      <c r="B226" s="279"/>
      <c r="C226" s="279"/>
      <c r="D226" s="279"/>
      <c r="E226" s="279"/>
      <c r="F226" s="279"/>
      <c r="G226" s="279"/>
      <c r="H226" s="279"/>
      <c r="I226" s="279"/>
      <c r="J226" s="279"/>
      <c r="K226" s="279"/>
      <c r="L226" s="279"/>
      <c r="M226" s="279"/>
      <c r="N226" s="279"/>
    </row>
    <row r="227" spans="1:14" s="230" customFormat="1" x14ac:dyDescent="0.2">
      <c r="A227" s="279"/>
      <c r="B227" s="279"/>
      <c r="C227" s="279"/>
      <c r="D227" s="279"/>
      <c r="E227" s="279"/>
      <c r="F227" s="279"/>
      <c r="G227" s="279"/>
      <c r="H227" s="279"/>
      <c r="I227" s="279"/>
      <c r="J227" s="279"/>
      <c r="K227" s="279"/>
      <c r="L227" s="279"/>
      <c r="M227" s="279"/>
      <c r="N227" s="279"/>
    </row>
    <row r="228" spans="1:14" s="230" customFormat="1" x14ac:dyDescent="0.2">
      <c r="A228" s="279"/>
      <c r="B228" s="279"/>
      <c r="C228" s="279"/>
      <c r="D228" s="279"/>
      <c r="E228" s="279"/>
      <c r="F228" s="279"/>
      <c r="G228" s="279"/>
      <c r="H228" s="279"/>
      <c r="I228" s="279"/>
      <c r="J228" s="279"/>
      <c r="K228" s="279"/>
      <c r="L228" s="279"/>
      <c r="M228" s="279"/>
      <c r="N228" s="279"/>
    </row>
    <row r="229" spans="1:14" s="230" customFormat="1" x14ac:dyDescent="0.2">
      <c r="A229" s="279"/>
      <c r="B229" s="279"/>
      <c r="C229" s="279"/>
      <c r="D229" s="279"/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</row>
    <row r="230" spans="1:14" s="232" customFormat="1" x14ac:dyDescent="0.2">
      <c r="A230" s="279"/>
      <c r="B230" s="279"/>
      <c r="C230" s="279"/>
      <c r="D230" s="279"/>
      <c r="E230" s="279"/>
      <c r="F230" s="279"/>
      <c r="G230" s="279"/>
      <c r="H230" s="279"/>
      <c r="I230" s="279"/>
      <c r="J230" s="279"/>
      <c r="K230" s="279"/>
      <c r="L230" s="279"/>
      <c r="M230" s="279"/>
      <c r="N230" s="279"/>
    </row>
    <row r="231" spans="1:14" s="230" customFormat="1" ht="32.25" customHeight="1" x14ac:dyDescent="0.2">
      <c r="A231" s="279"/>
      <c r="B231" s="279"/>
      <c r="C231" s="279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</row>
    <row r="232" spans="1:14" s="230" customFormat="1" ht="15.75" customHeight="1" x14ac:dyDescent="0.2">
      <c r="A232" s="279"/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79"/>
      <c r="N232" s="279"/>
    </row>
    <row r="233" spans="1:14" s="230" customFormat="1" x14ac:dyDescent="0.2">
      <c r="A233" s="279"/>
      <c r="B233" s="279"/>
      <c r="C233" s="279"/>
      <c r="D233" s="279"/>
      <c r="E233" s="279"/>
      <c r="F233" s="279"/>
      <c r="G233" s="279"/>
      <c r="H233" s="279"/>
      <c r="I233" s="279"/>
      <c r="J233" s="279"/>
      <c r="K233" s="279"/>
      <c r="L233" s="279"/>
      <c r="M233" s="279"/>
      <c r="N233" s="279"/>
    </row>
    <row r="234" spans="1:14" s="230" customFormat="1" x14ac:dyDescent="0.2">
      <c r="A234" s="279"/>
      <c r="B234" s="279"/>
      <c r="C234" s="279"/>
      <c r="D234" s="279"/>
      <c r="E234" s="279"/>
      <c r="F234" s="279"/>
      <c r="G234" s="279"/>
      <c r="H234" s="279"/>
      <c r="I234" s="279"/>
      <c r="J234" s="279"/>
      <c r="K234" s="279"/>
      <c r="L234" s="279"/>
      <c r="M234" s="279"/>
      <c r="N234" s="279"/>
    </row>
    <row r="235" spans="1:14" s="230" customFormat="1" x14ac:dyDescent="0.2">
      <c r="A235" s="279"/>
      <c r="B235" s="279"/>
      <c r="C235" s="279"/>
      <c r="D235" s="279"/>
      <c r="E235" s="279"/>
      <c r="F235" s="279"/>
      <c r="G235" s="279"/>
      <c r="H235" s="279"/>
      <c r="I235" s="279"/>
      <c r="J235" s="279"/>
      <c r="K235" s="279"/>
      <c r="L235" s="279"/>
      <c r="M235" s="279"/>
      <c r="N235" s="279"/>
    </row>
    <row r="236" spans="1:14" s="230" customFormat="1" x14ac:dyDescent="0.2">
      <c r="A236" s="279"/>
      <c r="B236" s="279"/>
      <c r="C236" s="279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</row>
    <row r="237" spans="1:14" s="230" customFormat="1" x14ac:dyDescent="0.2">
      <c r="A237" s="279"/>
      <c r="B237" s="279"/>
      <c r="C237" s="279"/>
      <c r="D237" s="279"/>
      <c r="E237" s="279"/>
      <c r="F237" s="279"/>
      <c r="G237" s="279"/>
      <c r="H237" s="279"/>
      <c r="I237" s="279"/>
      <c r="J237" s="279"/>
      <c r="K237" s="279"/>
      <c r="L237" s="279"/>
      <c r="M237" s="279"/>
      <c r="N237" s="279"/>
    </row>
  </sheetData>
  <mergeCells count="6">
    <mergeCell ref="A170:D170"/>
    <mergeCell ref="A1:G1"/>
    <mergeCell ref="B36:K36"/>
    <mergeCell ref="B39:K39"/>
    <mergeCell ref="B89:K89"/>
    <mergeCell ref="A166:D1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Мазмұны</vt:lpstr>
      <vt:lpstr>1) Курчатов қ.</vt:lpstr>
      <vt:lpstr>2) Степногор қ.</vt:lpstr>
      <vt:lpstr>3) Хромтау қ.</vt:lpstr>
      <vt:lpstr>4) Құлсары қ.</vt:lpstr>
      <vt:lpstr>5) Ақсай қ.</vt:lpstr>
      <vt:lpstr>6) Абай қ.</vt:lpstr>
      <vt:lpstr>7) Балқаш қ.</vt:lpstr>
      <vt:lpstr>8) Теміртау қ.</vt:lpstr>
      <vt:lpstr>9) Шахтинск қ.</vt:lpstr>
      <vt:lpstr>10) Жітіқара қ.</vt:lpstr>
      <vt:lpstr>11) Лисаков қ.</vt:lpstr>
      <vt:lpstr>12) Рудный қ.</vt:lpstr>
      <vt:lpstr>13) Жаңаөзен қ.</vt:lpstr>
      <vt:lpstr>14) Ақсу қ.</vt:lpstr>
      <vt:lpstr>15) Екібастұз қ.</vt:lpstr>
      <vt:lpstr>16) Кентау қ.</vt:lpstr>
      <vt:lpstr>17) Қаражал қ.</vt:lpstr>
      <vt:lpstr>18) Сәтбаев қ.</vt:lpstr>
      <vt:lpstr>19) Алтай қ.</vt:lpstr>
      <vt:lpstr>20) Риддер қ.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Каненова</dc:creator>
  <cp:lastModifiedBy>\</cp:lastModifiedBy>
  <dcterms:created xsi:type="dcterms:W3CDTF">2015-06-05T18:19:34Z</dcterms:created>
  <dcterms:modified xsi:type="dcterms:W3CDTF">2025-12-22T13:00:47Z</dcterms:modified>
</cp:coreProperties>
</file>